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DATOS\2025\CONVOCATORIAS DE AYUDAS 2025\GENERAZINEMA 2025\6. PRODUCCION (548)\TRAMITACION EXPEDIENTES OF BASES\"/>
    </mc:Choice>
  </mc:AlternateContent>
  <bookViews>
    <workbookView xWindow="-105" yWindow="-105" windowWidth="23250" windowHeight="12570" tabRatio="709"/>
  </bookViews>
  <sheets>
    <sheet name="Instrucciones" sheetId="24" r:id="rId1"/>
    <sheet name="PRESENTACIÓN" sheetId="23" r:id="rId2"/>
    <sheet name="CAP.1" sheetId="5" r:id="rId3"/>
    <sheet name="CAP.2" sheetId="3" r:id="rId4"/>
    <sheet name="CAP.3" sheetId="4" r:id="rId5"/>
    <sheet name="CAP.4" sheetId="6" r:id="rId6"/>
    <sheet name="CAP.4 Parte 2" sheetId="17" r:id="rId7"/>
    <sheet name="CAP.4 Parte 3" sheetId="18" r:id="rId8"/>
    <sheet name="CAP.4 Parte 4" sheetId="22" r:id="rId9"/>
    <sheet name="CAP.5" sheetId="9" r:id="rId10"/>
    <sheet name="CAP.5 Parte 2" sheetId="10" r:id="rId11"/>
    <sheet name="CAP.5 Parte 3" sheetId="19" r:id="rId12"/>
    <sheet name="CAP.6" sheetId="11" r:id="rId13"/>
    <sheet name="CAP.7" sheetId="7" r:id="rId14"/>
    <sheet name="CAP.8" sheetId="8" r:id="rId15"/>
    <sheet name="CAP.9" sheetId="12" r:id="rId16"/>
    <sheet name="CAP.10" sheetId="13" r:id="rId17"/>
    <sheet name="CAP.11" sheetId="14" r:id="rId18"/>
    <sheet name="CAP.12" sheetId="15" r:id="rId19"/>
    <sheet name="PTO. PERIODO SUBVENCIONABLE" sheetId="25" state="hidden" r:id="rId20"/>
    <sheet name="PRESUPUESTO ACEPTADO" sheetId="30" r:id="rId21"/>
  </sheets>
  <definedNames>
    <definedName name="_xlnm.Print_Area" localSheetId="2">'CAP.1'!$A$2:$J$52</definedName>
    <definedName name="_xlnm.Print_Area" localSheetId="16">'CAP.10'!$A$2:$D$38</definedName>
    <definedName name="_xlnm.Print_Area" localSheetId="17">'CAP.11'!$A$3:$E$42</definedName>
    <definedName name="_xlnm.Print_Area" localSheetId="18">'CAP.12'!$A$2:$E$32</definedName>
    <definedName name="_xlnm.Print_Area" localSheetId="3">'CAP.2'!$A$2:$J$55</definedName>
    <definedName name="_xlnm.Print_Area" localSheetId="4">'CAP.3'!$A$2:$K$39</definedName>
    <definedName name="_xlnm.Print_Area" localSheetId="5">'CAP.4'!$A$2:$J$36</definedName>
    <definedName name="_xlnm.Print_Area" localSheetId="7">'CAP.4 Parte 3'!$A$2:$J$39</definedName>
    <definedName name="_xlnm.Print_Area" localSheetId="8">'CAP.4 Parte 4'!$A$2:$J$21</definedName>
    <definedName name="_xlnm.Print_Area" localSheetId="9">'CAP.5'!$A$2:$J$46</definedName>
    <definedName name="_xlnm.Print_Area" localSheetId="11">'CAP.5 Parte 3'!$A$2:$J$35</definedName>
    <definedName name="_xlnm.Print_Area" localSheetId="12">'CAP.6'!$A$2:$J$42</definedName>
    <definedName name="_xlnm.Print_Area" localSheetId="13">'CAP.7'!$A$2:$J$41</definedName>
    <definedName name="_xlnm.Print_Area" localSheetId="14">'CAP.8'!$A$2:$J$37</definedName>
    <definedName name="_xlnm.Print_Area" localSheetId="15">'CAP.9'!$A$2:$J$35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4" i="30" l="1"/>
  <c r="E17" i="30"/>
  <c r="E31" i="30" l="1"/>
  <c r="E42" i="25" l="1"/>
  <c r="C42" i="25"/>
  <c r="H19" i="30" l="1"/>
  <c r="E15" i="25" l="1"/>
  <c r="C15" i="25"/>
  <c r="I16" i="30" l="1"/>
  <c r="F15" i="25"/>
  <c r="D38" i="15"/>
  <c r="C38" i="15"/>
  <c r="B38" i="15"/>
  <c r="D37" i="15"/>
  <c r="H16" i="30" l="1"/>
  <c r="F28" i="15"/>
  <c r="F27" i="15"/>
  <c r="F26" i="15"/>
  <c r="F25" i="15"/>
  <c r="F24" i="15"/>
  <c r="F23" i="15"/>
  <c r="F22" i="15"/>
  <c r="F21" i="15"/>
  <c r="F20" i="15"/>
  <c r="F19" i="15"/>
  <c r="F18" i="15"/>
  <c r="F17" i="15"/>
  <c r="F16" i="15"/>
  <c r="F15" i="15"/>
  <c r="E12" i="15"/>
  <c r="E47" i="25" s="1"/>
  <c r="D12" i="15"/>
  <c r="C47" i="25" s="1"/>
  <c r="F9" i="15"/>
  <c r="F8" i="15"/>
  <c r="E36" i="15" s="1"/>
  <c r="B35" i="15" s="1"/>
  <c r="E6" i="15"/>
  <c r="D6" i="15"/>
  <c r="C46" i="25" s="1"/>
  <c r="E32" i="15" l="1"/>
  <c r="E45" i="25" s="1"/>
  <c r="H20" i="30"/>
  <c r="H18" i="30"/>
  <c r="D32" i="15"/>
  <c r="C45" i="25" s="1"/>
  <c r="I18" i="30"/>
  <c r="F47" i="25"/>
  <c r="B39" i="15"/>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E6" i="14"/>
  <c r="E44" i="25" s="1"/>
  <c r="D6" i="14"/>
  <c r="D42" i="14" s="1"/>
  <c r="C43" i="25" s="1"/>
  <c r="E35" i="13"/>
  <c r="E34" i="13"/>
  <c r="E33" i="13"/>
  <c r="E32" i="13"/>
  <c r="E31" i="13"/>
  <c r="E30" i="13"/>
  <c r="E29" i="13"/>
  <c r="E28" i="13"/>
  <c r="E27" i="13"/>
  <c r="E26" i="13"/>
  <c r="E25" i="13"/>
  <c r="D23" i="13"/>
  <c r="C23" i="13"/>
  <c r="E21" i="13"/>
  <c r="E20" i="13"/>
  <c r="E19" i="13"/>
  <c r="E18" i="13"/>
  <c r="E17" i="13"/>
  <c r="E16" i="13"/>
  <c r="E15" i="13"/>
  <c r="E14" i="13"/>
  <c r="E13" i="13"/>
  <c r="E12" i="13"/>
  <c r="E11" i="13"/>
  <c r="E10" i="13"/>
  <c r="E9" i="13"/>
  <c r="E8" i="13"/>
  <c r="E7" i="13"/>
  <c r="D5" i="13"/>
  <c r="C5" i="13"/>
  <c r="K32" i="12"/>
  <c r="K31" i="12"/>
  <c r="K30" i="12"/>
  <c r="K29" i="12"/>
  <c r="K28" i="12"/>
  <c r="K27" i="12"/>
  <c r="K26" i="12"/>
  <c r="K25" i="12"/>
  <c r="J23" i="12"/>
  <c r="I23" i="12"/>
  <c r="H23" i="12"/>
  <c r="G23" i="12"/>
  <c r="F23" i="12"/>
  <c r="E23" i="12"/>
  <c r="D23" i="12"/>
  <c r="C23" i="12"/>
  <c r="C38" i="25" s="1"/>
  <c r="K22" i="12"/>
  <c r="K21" i="12"/>
  <c r="K20" i="12"/>
  <c r="K19" i="12"/>
  <c r="K18" i="12"/>
  <c r="K17" i="12"/>
  <c r="K16" i="12"/>
  <c r="K15" i="12"/>
  <c r="K14" i="12"/>
  <c r="K13" i="12"/>
  <c r="K12" i="12"/>
  <c r="K11" i="12"/>
  <c r="K10" i="12"/>
  <c r="K9" i="12"/>
  <c r="K8" i="12"/>
  <c r="J6" i="12"/>
  <c r="I6" i="12"/>
  <c r="H6" i="12"/>
  <c r="G6" i="12"/>
  <c r="F6" i="12"/>
  <c r="E6" i="12"/>
  <c r="D6" i="12"/>
  <c r="C6" i="12"/>
  <c r="K34" i="8"/>
  <c r="K33" i="8"/>
  <c r="K32" i="8"/>
  <c r="K31" i="8"/>
  <c r="K30" i="8"/>
  <c r="K29" i="8"/>
  <c r="K28" i="8"/>
  <c r="K27" i="8"/>
  <c r="K26" i="8"/>
  <c r="K25" i="8"/>
  <c r="K24" i="8"/>
  <c r="K23" i="8"/>
  <c r="K22" i="8"/>
  <c r="K21" i="8"/>
  <c r="K20" i="8"/>
  <c r="J18" i="8"/>
  <c r="I18" i="8"/>
  <c r="H18" i="8"/>
  <c r="G18" i="8"/>
  <c r="F18" i="8"/>
  <c r="E18" i="8"/>
  <c r="D18" i="8"/>
  <c r="C18" i="8"/>
  <c r="K17" i="8"/>
  <c r="K16" i="8"/>
  <c r="K15" i="8"/>
  <c r="K14" i="8"/>
  <c r="K13" i="8"/>
  <c r="K12" i="8"/>
  <c r="K11" i="8"/>
  <c r="K10" i="8"/>
  <c r="K9" i="8"/>
  <c r="K8" i="8"/>
  <c r="J6" i="8"/>
  <c r="I6" i="8"/>
  <c r="H6" i="8"/>
  <c r="G6" i="8"/>
  <c r="F6" i="8"/>
  <c r="E6" i="8"/>
  <c r="D6" i="8"/>
  <c r="C6" i="8"/>
  <c r="K38" i="7"/>
  <c r="K37" i="7"/>
  <c r="K36" i="7"/>
  <c r="K35" i="7"/>
  <c r="K34" i="7"/>
  <c r="K33" i="7"/>
  <c r="K32" i="7"/>
  <c r="K31" i="7"/>
  <c r="K30" i="7"/>
  <c r="K29" i="7"/>
  <c r="K28" i="7"/>
  <c r="K27" i="7"/>
  <c r="K26" i="7"/>
  <c r="J24" i="7"/>
  <c r="I24" i="7"/>
  <c r="H24" i="7"/>
  <c r="G24" i="7"/>
  <c r="F24" i="7"/>
  <c r="E24" i="7"/>
  <c r="D24" i="7"/>
  <c r="C24" i="7"/>
  <c r="K23" i="7"/>
  <c r="K22" i="7"/>
  <c r="K21" i="7"/>
  <c r="K20" i="7"/>
  <c r="K19" i="7"/>
  <c r="K18" i="7"/>
  <c r="K17" i="7"/>
  <c r="K16" i="7"/>
  <c r="K15" i="7"/>
  <c r="K14" i="7"/>
  <c r="K13" i="7"/>
  <c r="K12" i="7"/>
  <c r="K11" i="7"/>
  <c r="K10" i="7"/>
  <c r="K9" i="7"/>
  <c r="K8" i="7"/>
  <c r="J6" i="7"/>
  <c r="I6" i="7"/>
  <c r="I41" i="7" s="1"/>
  <c r="H6" i="7"/>
  <c r="G6" i="7"/>
  <c r="G41" i="7" s="1"/>
  <c r="F6" i="7"/>
  <c r="E6" i="7"/>
  <c r="D6" i="7"/>
  <c r="C6" i="7"/>
  <c r="K39" i="11"/>
  <c r="K38" i="11"/>
  <c r="K37" i="11"/>
  <c r="K36" i="11"/>
  <c r="K35" i="11"/>
  <c r="K34" i="11"/>
  <c r="K33" i="11"/>
  <c r="K32" i="11"/>
  <c r="K31" i="11"/>
  <c r="K30" i="11"/>
  <c r="K29" i="11"/>
  <c r="K28" i="11"/>
  <c r="K27" i="11"/>
  <c r="K26" i="11"/>
  <c r="K25" i="11"/>
  <c r="J23" i="11"/>
  <c r="I23" i="11"/>
  <c r="H23" i="11"/>
  <c r="G23" i="11"/>
  <c r="F23" i="11"/>
  <c r="E23" i="11"/>
  <c r="D23" i="11"/>
  <c r="C23" i="11"/>
  <c r="K22" i="11"/>
  <c r="K21" i="11"/>
  <c r="K20" i="11"/>
  <c r="K19" i="11"/>
  <c r="K18" i="11"/>
  <c r="K17" i="11"/>
  <c r="K16" i="11"/>
  <c r="K15" i="11"/>
  <c r="K14" i="11"/>
  <c r="K13" i="11"/>
  <c r="K12" i="11"/>
  <c r="K11" i="11"/>
  <c r="K10" i="11"/>
  <c r="K9" i="11"/>
  <c r="K8" i="11"/>
  <c r="J6" i="11"/>
  <c r="I6" i="11"/>
  <c r="H6" i="11"/>
  <c r="G6" i="11"/>
  <c r="F6" i="11"/>
  <c r="E6" i="11"/>
  <c r="D6" i="11"/>
  <c r="C6" i="11"/>
  <c r="K31" i="19"/>
  <c r="K30" i="19"/>
  <c r="K29" i="19"/>
  <c r="K28" i="19"/>
  <c r="K27" i="19"/>
  <c r="K26" i="19"/>
  <c r="K25" i="19"/>
  <c r="K24" i="19"/>
  <c r="K23" i="19"/>
  <c r="K22" i="19"/>
  <c r="K21" i="19"/>
  <c r="J19" i="19"/>
  <c r="I19" i="19"/>
  <c r="H19" i="19"/>
  <c r="G19" i="19"/>
  <c r="F19" i="19"/>
  <c r="E19" i="19"/>
  <c r="D19" i="19"/>
  <c r="C19" i="19"/>
  <c r="K18" i="19"/>
  <c r="K17" i="19"/>
  <c r="K16" i="19"/>
  <c r="K15" i="19"/>
  <c r="K14" i="19"/>
  <c r="K13" i="19"/>
  <c r="K12" i="19"/>
  <c r="K11" i="19"/>
  <c r="K10" i="19"/>
  <c r="K9" i="19"/>
  <c r="K8" i="19"/>
  <c r="J6" i="19"/>
  <c r="I6" i="19"/>
  <c r="H6" i="19"/>
  <c r="G6" i="19"/>
  <c r="F6" i="19"/>
  <c r="E6" i="19"/>
  <c r="D6" i="19"/>
  <c r="C6" i="19"/>
  <c r="K32" i="10"/>
  <c r="K31" i="10"/>
  <c r="K30" i="10"/>
  <c r="K29" i="10"/>
  <c r="K28" i="10"/>
  <c r="K27" i="10"/>
  <c r="K26" i="10"/>
  <c r="K25" i="10"/>
  <c r="K24" i="10"/>
  <c r="J22" i="10"/>
  <c r="I22" i="10"/>
  <c r="H22" i="10"/>
  <c r="G22" i="10"/>
  <c r="F22" i="10"/>
  <c r="E22" i="10"/>
  <c r="D22" i="10"/>
  <c r="C22" i="10"/>
  <c r="K21" i="10"/>
  <c r="K20" i="10"/>
  <c r="K19" i="10"/>
  <c r="K18" i="10"/>
  <c r="K17" i="10"/>
  <c r="K16" i="10"/>
  <c r="K15" i="10"/>
  <c r="K14" i="10"/>
  <c r="K13" i="10"/>
  <c r="K12" i="10"/>
  <c r="K11" i="10"/>
  <c r="K10" i="10"/>
  <c r="K9" i="10"/>
  <c r="K8" i="10"/>
  <c r="J6" i="10"/>
  <c r="I6" i="10"/>
  <c r="H6" i="10"/>
  <c r="G6" i="10"/>
  <c r="F6" i="10"/>
  <c r="E6" i="10"/>
  <c r="D6" i="10"/>
  <c r="C6" i="10"/>
  <c r="G37" i="8" l="1"/>
  <c r="C38" i="13"/>
  <c r="C39" i="25" s="1"/>
  <c r="H37" i="8"/>
  <c r="J42" i="7"/>
  <c r="J41" i="7" s="1"/>
  <c r="G35" i="12"/>
  <c r="E36" i="25" s="1"/>
  <c r="F41" i="7"/>
  <c r="I19" i="30"/>
  <c r="H41" i="7"/>
  <c r="F37" i="8"/>
  <c r="C42" i="11"/>
  <c r="D42" i="11"/>
  <c r="J36" i="10"/>
  <c r="J35" i="19"/>
  <c r="A37" i="19" s="1"/>
  <c r="J38" i="8"/>
  <c r="J37" i="8" s="1"/>
  <c r="E45" i="14"/>
  <c r="B48" i="14" s="1"/>
  <c r="D37" i="8"/>
  <c r="J36" i="12"/>
  <c r="J35" i="12" s="1"/>
  <c r="H42" i="11"/>
  <c r="E41" i="7"/>
  <c r="D41" i="7" s="1"/>
  <c r="E37" i="8"/>
  <c r="I37" i="8"/>
  <c r="I35" i="12"/>
  <c r="H35" i="12" s="1"/>
  <c r="G42" i="11"/>
  <c r="F42" i="11" s="1"/>
  <c r="E42" i="11" s="1"/>
  <c r="J43" i="11"/>
  <c r="J42" i="11" s="1"/>
  <c r="I42" i="11" s="1"/>
  <c r="D39" i="13"/>
  <c r="A40" i="13" s="1"/>
  <c r="D38" i="13"/>
  <c r="E39" i="25" s="1"/>
  <c r="E42" i="14"/>
  <c r="E43" i="25" s="1"/>
  <c r="F35" i="12"/>
  <c r="E35" i="12" s="1"/>
  <c r="D35" i="12" s="1"/>
  <c r="H17" i="30"/>
  <c r="C28" i="25"/>
  <c r="C41" i="7"/>
  <c r="C34" i="25"/>
  <c r="C40" i="25"/>
  <c r="F45" i="25"/>
  <c r="C37" i="8"/>
  <c r="C35" i="12"/>
  <c r="C36" i="25" s="1"/>
  <c r="C44" i="25"/>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J6" i="9"/>
  <c r="I6" i="9"/>
  <c r="H6" i="9"/>
  <c r="G6" i="9"/>
  <c r="G46" i="9" s="1"/>
  <c r="F6" i="9"/>
  <c r="E6" i="9"/>
  <c r="D6" i="9"/>
  <c r="C6" i="9"/>
  <c r="A38" i="12" l="1"/>
  <c r="A44" i="7"/>
  <c r="A40" i="8"/>
  <c r="F39" i="25"/>
  <c r="F46" i="9"/>
  <c r="E46" i="9" s="1"/>
  <c r="D46" i="9" s="1"/>
  <c r="C46" i="9" s="1"/>
  <c r="A45" i="11"/>
  <c r="F44" i="25"/>
  <c r="I17" i="30"/>
  <c r="F43" i="25"/>
  <c r="F36" i="25"/>
  <c r="C22" i="25"/>
  <c r="K17" i="22"/>
  <c r="K16" i="22"/>
  <c r="K15" i="22"/>
  <c r="K14" i="22"/>
  <c r="K13" i="22"/>
  <c r="K12" i="22"/>
  <c r="K11" i="22"/>
  <c r="K10" i="22"/>
  <c r="K9" i="22"/>
  <c r="K8" i="22"/>
  <c r="J6" i="22"/>
  <c r="I6" i="22"/>
  <c r="H6" i="22"/>
  <c r="G6" i="22"/>
  <c r="F6" i="22"/>
  <c r="E6" i="22"/>
  <c r="D6" i="22"/>
  <c r="C6" i="22"/>
  <c r="C20" i="25" s="1"/>
  <c r="K35" i="18"/>
  <c r="K34" i="18"/>
  <c r="K33" i="18"/>
  <c r="K32" i="18"/>
  <c r="K31" i="18"/>
  <c r="K30" i="18"/>
  <c r="K29" i="18"/>
  <c r="K28" i="18"/>
  <c r="K27" i="18"/>
  <c r="K26" i="18"/>
  <c r="K25" i="18"/>
  <c r="K24" i="18"/>
  <c r="K23" i="18"/>
  <c r="K22" i="18"/>
  <c r="K21" i="18"/>
  <c r="K20" i="18"/>
  <c r="K19" i="18"/>
  <c r="K18" i="18"/>
  <c r="K17" i="18"/>
  <c r="K16" i="18"/>
  <c r="K15" i="18"/>
  <c r="K14" i="18"/>
  <c r="K13" i="18"/>
  <c r="K12" i="18"/>
  <c r="K11" i="18"/>
  <c r="K10" i="18"/>
  <c r="J8" i="18"/>
  <c r="I8" i="18"/>
  <c r="H8" i="18"/>
  <c r="G8" i="18"/>
  <c r="F8" i="18"/>
  <c r="E8" i="18"/>
  <c r="D8" i="18"/>
  <c r="C8" i="18"/>
  <c r="J39" i="18" l="1"/>
  <c r="J21" i="22"/>
  <c r="A23" i="22" s="1"/>
  <c r="K33" i="17" l="1"/>
  <c r="K32" i="17"/>
  <c r="K31" i="17"/>
  <c r="K30" i="17"/>
  <c r="K29" i="17"/>
  <c r="K28" i="17"/>
  <c r="K27" i="17"/>
  <c r="K26" i="17"/>
  <c r="K25" i="17"/>
  <c r="K24" i="17"/>
  <c r="K23" i="17"/>
  <c r="K22" i="17"/>
  <c r="K21" i="17"/>
  <c r="K20" i="17"/>
  <c r="K19" i="17"/>
  <c r="K18" i="17"/>
  <c r="K17" i="17"/>
  <c r="K16" i="17"/>
  <c r="K15" i="17"/>
  <c r="K14" i="17"/>
  <c r="K13" i="17"/>
  <c r="K12" i="17"/>
  <c r="K11" i="17"/>
  <c r="K10" i="17"/>
  <c r="J8" i="17"/>
  <c r="I8" i="17"/>
  <c r="H8" i="17"/>
  <c r="G8" i="17"/>
  <c r="F8" i="17"/>
  <c r="E8" i="17"/>
  <c r="D8" i="17"/>
  <c r="C8" i="17"/>
  <c r="J37" i="17" l="1"/>
  <c r="A39" i="17" s="1"/>
  <c r="K33" i="6"/>
  <c r="K32" i="6"/>
  <c r="K31" i="6"/>
  <c r="K30" i="6"/>
  <c r="K29" i="6"/>
  <c r="K28" i="6"/>
  <c r="K27" i="6"/>
  <c r="K26" i="6"/>
  <c r="K25" i="6"/>
  <c r="K24" i="6"/>
  <c r="K23" i="6"/>
  <c r="K22" i="6"/>
  <c r="K21" i="6"/>
  <c r="K20" i="6"/>
  <c r="K19" i="6"/>
  <c r="K18" i="6"/>
  <c r="K17" i="6"/>
  <c r="K16" i="6"/>
  <c r="K15" i="6"/>
  <c r="K14" i="6"/>
  <c r="K13" i="6"/>
  <c r="K12" i="6"/>
  <c r="K11" i="6"/>
  <c r="K10" i="6"/>
  <c r="K9" i="6"/>
  <c r="K8" i="6"/>
  <c r="J6" i="6"/>
  <c r="I6" i="6"/>
  <c r="H6" i="6"/>
  <c r="H36" i="6" s="1"/>
  <c r="G6" i="6"/>
  <c r="G36" i="6" s="1"/>
  <c r="G4" i="17" s="1"/>
  <c r="F6" i="6"/>
  <c r="F36" i="6" s="1"/>
  <c r="F4" i="17" s="1"/>
  <c r="E6" i="6"/>
  <c r="E36" i="6" s="1"/>
  <c r="D6" i="6"/>
  <c r="C6" i="6"/>
  <c r="C17" i="25" s="1"/>
  <c r="L36" i="4"/>
  <c r="L35" i="4"/>
  <c r="L34" i="4"/>
  <c r="L33" i="4"/>
  <c r="L32" i="4"/>
  <c r="L31" i="4"/>
  <c r="L30" i="4"/>
  <c r="L29" i="4"/>
  <c r="L28" i="4"/>
  <c r="L27" i="4"/>
  <c r="L26" i="4"/>
  <c r="L25" i="4"/>
  <c r="L24" i="4"/>
  <c r="L23" i="4"/>
  <c r="L22" i="4"/>
  <c r="L21" i="4"/>
  <c r="L20" i="4"/>
  <c r="L19" i="4"/>
  <c r="L18" i="4"/>
  <c r="L17" i="4"/>
  <c r="L16" i="4"/>
  <c r="K15" i="4"/>
  <c r="J15" i="4"/>
  <c r="I15" i="4"/>
  <c r="H15" i="4"/>
  <c r="E14" i="25" s="1"/>
  <c r="G15" i="4"/>
  <c r="F15" i="4"/>
  <c r="E15" i="4"/>
  <c r="D15" i="4"/>
  <c r="C14" i="25" s="1"/>
  <c r="L14" i="4"/>
  <c r="L13" i="4"/>
  <c r="L12" i="4"/>
  <c r="L11" i="4"/>
  <c r="L10" i="4"/>
  <c r="L9" i="4"/>
  <c r="L8" i="4"/>
  <c r="L7" i="4"/>
  <c r="K6" i="4"/>
  <c r="J6" i="4"/>
  <c r="I6" i="4"/>
  <c r="H6" i="4"/>
  <c r="G6" i="4"/>
  <c r="F6" i="4"/>
  <c r="E6" i="4"/>
  <c r="D6" i="4"/>
  <c r="K52" i="3"/>
  <c r="K51" i="3"/>
  <c r="K50" i="3"/>
  <c r="K49" i="3"/>
  <c r="K48" i="3"/>
  <c r="K47" i="3"/>
  <c r="K46" i="3"/>
  <c r="K45" i="3"/>
  <c r="K44" i="3"/>
  <c r="K43" i="3"/>
  <c r="K42" i="3"/>
  <c r="K41" i="3"/>
  <c r="K40" i="3"/>
  <c r="K39" i="3"/>
  <c r="K38" i="3"/>
  <c r="K37" i="3"/>
  <c r="K36" i="3"/>
  <c r="K35" i="3"/>
  <c r="K34" i="3"/>
  <c r="K33" i="3"/>
  <c r="K32" i="3"/>
  <c r="K31" i="3"/>
  <c r="K30" i="3"/>
  <c r="K29" i="3"/>
  <c r="K28" i="3"/>
  <c r="K27" i="3"/>
  <c r="K26" i="3"/>
  <c r="J25" i="3"/>
  <c r="I25" i="3"/>
  <c r="H25" i="3"/>
  <c r="G25" i="3"/>
  <c r="E11" i="25" s="1"/>
  <c r="F25" i="3"/>
  <c r="E25" i="3"/>
  <c r="D25" i="3"/>
  <c r="C25" i="3"/>
  <c r="C11" i="25" s="1"/>
  <c r="K24" i="3"/>
  <c r="K23" i="3"/>
  <c r="K22" i="3"/>
  <c r="K21" i="3"/>
  <c r="K20" i="3"/>
  <c r="K19" i="3"/>
  <c r="K18" i="3"/>
  <c r="K17" i="3"/>
  <c r="K16" i="3"/>
  <c r="K15" i="3"/>
  <c r="K14" i="3"/>
  <c r="K13" i="3"/>
  <c r="K12" i="3"/>
  <c r="K11" i="3"/>
  <c r="K10" i="3"/>
  <c r="J8" i="3"/>
  <c r="I8" i="3"/>
  <c r="H8" i="3"/>
  <c r="G8" i="3"/>
  <c r="F8" i="3"/>
  <c r="E8" i="3"/>
  <c r="D8" i="3"/>
  <c r="C8" i="3"/>
  <c r="K49" i="5"/>
  <c r="K48" i="5"/>
  <c r="K47" i="5"/>
  <c r="K46" i="5"/>
  <c r="K45" i="5"/>
  <c r="K44" i="5"/>
  <c r="K43" i="5"/>
  <c r="K42" i="5"/>
  <c r="K41" i="5"/>
  <c r="K40" i="5"/>
  <c r="J39" i="5"/>
  <c r="I39" i="5"/>
  <c r="H39" i="5"/>
  <c r="G39" i="5"/>
  <c r="F39" i="5"/>
  <c r="E39" i="5"/>
  <c r="D39" i="5"/>
  <c r="C39" i="5"/>
  <c r="K37" i="5"/>
  <c r="K36" i="5"/>
  <c r="K35" i="5"/>
  <c r="K34" i="5"/>
  <c r="K33" i="5"/>
  <c r="K32" i="5"/>
  <c r="K31" i="5"/>
  <c r="K30" i="5"/>
  <c r="K29" i="5"/>
  <c r="K28" i="5"/>
  <c r="K27" i="5"/>
  <c r="K26" i="5"/>
  <c r="K25" i="5"/>
  <c r="K24" i="5"/>
  <c r="K23" i="5"/>
  <c r="K22" i="5"/>
  <c r="K21" i="5"/>
  <c r="K20" i="5"/>
  <c r="K19" i="5"/>
  <c r="J18" i="5"/>
  <c r="I18" i="5"/>
  <c r="H18" i="5"/>
  <c r="G18" i="5"/>
  <c r="E7" i="25" s="1"/>
  <c r="F18" i="5"/>
  <c r="E18" i="5"/>
  <c r="D18" i="5"/>
  <c r="C18" i="5"/>
  <c r="C7" i="25" s="1"/>
  <c r="K16" i="5"/>
  <c r="K15" i="5"/>
  <c r="K14" i="5"/>
  <c r="K13" i="5"/>
  <c r="K12" i="5"/>
  <c r="K11" i="5"/>
  <c r="K10" i="5"/>
  <c r="J9" i="5"/>
  <c r="I9" i="5"/>
  <c r="H9" i="5"/>
  <c r="G9" i="5"/>
  <c r="F9" i="5"/>
  <c r="E9" i="5"/>
  <c r="D9" i="5"/>
  <c r="C9" i="5"/>
  <c r="I52" i="5" l="1"/>
  <c r="J53" i="5"/>
  <c r="A54" i="5" s="1"/>
  <c r="J56" i="3"/>
  <c r="J55" i="3" s="1"/>
  <c r="H52" i="5"/>
  <c r="J52" i="5"/>
  <c r="E55" i="3"/>
  <c r="D55" i="3" s="1"/>
  <c r="I55" i="3"/>
  <c r="H55" i="3" s="1"/>
  <c r="D36" i="6"/>
  <c r="D4" i="17" s="1"/>
  <c r="D36" i="17" s="1"/>
  <c r="D4" i="18" s="1"/>
  <c r="J37" i="6"/>
  <c r="J36" i="6" s="1"/>
  <c r="I36" i="6" s="1"/>
  <c r="C52" i="5"/>
  <c r="C55" i="3"/>
  <c r="C9" i="25" s="1"/>
  <c r="G52" i="5"/>
  <c r="F11" i="25"/>
  <c r="C13" i="25"/>
  <c r="F14" i="25"/>
  <c r="C36" i="6"/>
  <c r="C4" i="17" s="1"/>
  <c r="F7" i="25"/>
  <c r="C10" i="25"/>
  <c r="G55" i="3"/>
  <c r="E4" i="17"/>
  <c r="E36" i="17" s="1"/>
  <c r="J4" i="17" l="1"/>
  <c r="J36" i="17" s="1"/>
  <c r="J4" i="18" s="1"/>
  <c r="J38" i="18" s="1"/>
  <c r="J4" i="22" s="1"/>
  <c r="J20" i="22" s="1"/>
  <c r="A58" i="3"/>
  <c r="I4" i="17"/>
  <c r="A38" i="6"/>
  <c r="C36" i="17"/>
  <c r="C4" i="18" s="1"/>
  <c r="C38" i="18" s="1"/>
  <c r="F55" i="3"/>
  <c r="E9" i="25"/>
  <c r="F52" i="5"/>
  <c r="E52" i="5" s="1"/>
  <c r="D52" i="5" s="1"/>
  <c r="E5" i="25"/>
  <c r="F36" i="17"/>
  <c r="F4" i="18" s="1"/>
  <c r="E4" i="18" s="1"/>
  <c r="F9" i="25" l="1"/>
  <c r="I6" i="30"/>
  <c r="H4" i="17"/>
  <c r="I36" i="17"/>
  <c r="I5" i="30"/>
  <c r="F38" i="18"/>
  <c r="E38" i="18" s="1"/>
  <c r="D38" i="18" s="1"/>
  <c r="H6" i="30" l="1"/>
  <c r="H36" i="17"/>
  <c r="I4" i="18"/>
  <c r="I38" i="18" s="1"/>
  <c r="I4" i="22" s="1"/>
  <c r="H42" i="4" l="1"/>
  <c r="I42" i="4" s="1"/>
  <c r="G36" i="17"/>
  <c r="G4" i="18" s="1"/>
  <c r="G38" i="18" s="1"/>
  <c r="H4" i="18"/>
  <c r="H38" i="18" s="1"/>
  <c r="H4" i="22" s="1"/>
  <c r="I20" i="22"/>
  <c r="K40" i="4"/>
  <c r="G4" i="22" l="1"/>
  <c r="F4" i="22" s="1"/>
  <c r="E4" i="22" s="1"/>
  <c r="E20" i="22" s="1"/>
  <c r="K39" i="4"/>
  <c r="J39" i="4" s="1"/>
  <c r="I39" i="4" s="1"/>
  <c r="H39" i="4" s="1"/>
  <c r="A43" i="4"/>
  <c r="H20" i="22"/>
  <c r="D4" i="22"/>
  <c r="C4" i="22" s="1"/>
  <c r="G20" i="22" l="1"/>
  <c r="E16" i="25" s="1"/>
  <c r="G39" i="4"/>
  <c r="F39" i="4" s="1"/>
  <c r="E39" i="4" s="1"/>
  <c r="D39" i="4" s="1"/>
  <c r="C12" i="25" s="1"/>
  <c r="E12" i="25"/>
  <c r="D20" i="22"/>
  <c r="F20" i="22"/>
  <c r="A40" i="18"/>
  <c r="C20" i="22"/>
  <c r="F12" i="25" l="1"/>
  <c r="I7" i="30"/>
  <c r="H7" i="30"/>
  <c r="I8" i="30"/>
  <c r="E27" i="25" l="1"/>
  <c r="E30" i="25"/>
  <c r="E33" i="25"/>
  <c r="I13" i="30"/>
  <c r="I14" i="30"/>
  <c r="C5" i="25"/>
  <c r="C16" i="25"/>
  <c r="C27" i="25"/>
  <c r="C30" i="25"/>
  <c r="C33" i="25"/>
  <c r="H13" i="30"/>
  <c r="H14" i="30"/>
  <c r="E20" i="25"/>
  <c r="F20" i="25" s="1"/>
  <c r="E13" i="25"/>
  <c r="E10" i="25"/>
  <c r="E8" i="25"/>
  <c r="C8" i="25"/>
  <c r="E46" i="25"/>
  <c r="E32" i="25"/>
  <c r="C32" i="25"/>
  <c r="E38" i="25"/>
  <c r="E35" i="25"/>
  <c r="C35" i="25"/>
  <c r="E37" i="25"/>
  <c r="C37" i="25"/>
  <c r="E31" i="25"/>
  <c r="C31" i="25"/>
  <c r="E6" i="25"/>
  <c r="C6" i="25"/>
  <c r="E19" i="25"/>
  <c r="E24" i="25"/>
  <c r="C24" i="25"/>
  <c r="C29" i="25"/>
  <c r="E28" i="25"/>
  <c r="C25" i="25"/>
  <c r="E17" i="25"/>
  <c r="C19" i="25"/>
  <c r="E18" i="25"/>
  <c r="C18" i="25"/>
  <c r="C23" i="25"/>
  <c r="E22" i="25"/>
  <c r="F22" i="25" s="1"/>
  <c r="E26" i="25"/>
  <c r="C26" i="25"/>
  <c r="E29" i="25"/>
  <c r="C41" i="25"/>
  <c r="E40" i="25"/>
  <c r="E25" i="25"/>
  <c r="E34" i="25"/>
  <c r="E23" i="25"/>
  <c r="E41" i="25"/>
  <c r="F5" i="25"/>
  <c r="F46" i="25"/>
  <c r="H10" i="30" l="1"/>
  <c r="H5" i="30"/>
  <c r="F28" i="25"/>
  <c r="H11" i="30"/>
  <c r="I11" i="30"/>
  <c r="F34" i="25"/>
  <c r="I10" i="30"/>
  <c r="F13" i="25"/>
  <c r="H8" i="30"/>
  <c r="F25" i="25"/>
  <c r="F29" i="25"/>
  <c r="H12" i="30"/>
  <c r="F19" i="25"/>
  <c r="F6" i="25"/>
  <c r="F23" i="25"/>
  <c r="F16" i="25"/>
  <c r="F33" i="25"/>
  <c r="F41" i="25"/>
  <c r="F31" i="25"/>
  <c r="I20" i="30"/>
  <c r="F27" i="25"/>
  <c r="F18" i="25"/>
  <c r="F24" i="25"/>
  <c r="F37" i="25"/>
  <c r="F8" i="25"/>
  <c r="F38" i="25"/>
  <c r="F26" i="25"/>
  <c r="F30" i="25"/>
  <c r="F40" i="25"/>
  <c r="F17" i="25"/>
  <c r="F35" i="25"/>
  <c r="F32" i="25"/>
  <c r="F10" i="25"/>
  <c r="I12" i="30"/>
  <c r="G4" i="10" l="1"/>
  <c r="G35" i="10" s="1"/>
  <c r="G4" i="19" s="1"/>
  <c r="G34" i="19" s="1"/>
  <c r="E21" i="25" s="1"/>
  <c r="C4" i="10"/>
  <c r="C35" i="10" s="1"/>
  <c r="C4" i="19" s="1"/>
  <c r="C34" i="19" s="1"/>
  <c r="C21" i="25" s="1"/>
  <c r="D4" i="10"/>
  <c r="D35" i="10" s="1"/>
  <c r="D4" i="19" s="1"/>
  <c r="D34" i="19" s="1"/>
  <c r="A38" i="10"/>
  <c r="F4" i="10"/>
  <c r="F35" i="10" s="1"/>
  <c r="F4" i="19" s="1"/>
  <c r="F34" i="19" s="1"/>
  <c r="E4" i="10"/>
  <c r="E35" i="10" s="1"/>
  <c r="E4" i="19" s="1"/>
  <c r="E34" i="19" s="1"/>
  <c r="H46" i="9"/>
  <c r="H4" i="10" s="1"/>
  <c r="H35" i="10" s="1"/>
  <c r="H4" i="19" s="1"/>
  <c r="H34" i="19" s="1"/>
  <c r="I46" i="9"/>
  <c r="I4" i="10" s="1"/>
  <c r="I35" i="10" s="1"/>
  <c r="I4" i="19" s="1"/>
  <c r="I34" i="19" s="1"/>
  <c r="J46" i="9"/>
  <c r="J4" i="10" s="1"/>
  <c r="J35" i="10" s="1"/>
  <c r="J4" i="19" s="1"/>
  <c r="J34" i="19" s="1"/>
  <c r="J47" i="9"/>
  <c r="A49" i="9" s="1"/>
  <c r="I9" i="30" l="1"/>
  <c r="F21" i="25"/>
  <c r="E49" i="25"/>
  <c r="H9" i="30"/>
  <c r="C49" i="25"/>
  <c r="I15" i="30" l="1"/>
  <c r="H15" i="30"/>
  <c r="G5" i="25"/>
  <c r="G12" i="25"/>
  <c r="G30" i="25"/>
  <c r="G36" i="25"/>
  <c r="G43" i="25"/>
  <c r="D9" i="25"/>
  <c r="D16" i="25"/>
  <c r="D27" i="25"/>
  <c r="D33" i="25"/>
  <c r="D39" i="25"/>
  <c r="D45" i="25"/>
  <c r="G9" i="25"/>
  <c r="G16" i="25"/>
  <c r="G27" i="25"/>
  <c r="G33" i="25"/>
  <c r="G39" i="25"/>
  <c r="G45" i="25"/>
  <c r="D5" i="25"/>
  <c r="D12" i="25"/>
  <c r="D30" i="25"/>
  <c r="D36" i="25"/>
  <c r="D43" i="25"/>
  <c r="G21" i="25"/>
  <c r="D21" i="25"/>
  <c r="E18" i="30" l="1"/>
  <c r="E16" i="30"/>
  <c r="E19" i="30"/>
  <c r="E32" i="30"/>
  <c r="D31" i="30" s="1"/>
  <c r="D49" i="25"/>
  <c r="G49" i="25"/>
  <c r="H25" i="30" l="1"/>
  <c r="D25" i="30"/>
  <c r="H26" i="30"/>
  <c r="I26" i="30" s="1"/>
  <c r="D26" i="30"/>
  <c r="H23" i="30"/>
  <c r="I23" i="30" s="1"/>
  <c r="D23" i="30"/>
  <c r="D24" i="30"/>
  <c r="I25" i="30"/>
  <c r="F16" i="30" l="1"/>
  <c r="I24" i="30"/>
  <c r="G16" i="30"/>
  <c r="F17" i="30" l="1"/>
  <c r="F18" i="30" s="1"/>
  <c r="G17" i="30"/>
  <c r="G18" i="30" l="1"/>
  <c r="F19" i="30"/>
  <c r="H27" i="30" l="1"/>
  <c r="G19" i="30"/>
  <c r="I27" i="30" l="1"/>
  <c r="H29" i="30" l="1"/>
</calcChain>
</file>

<file path=xl/sharedStrings.xml><?xml version="1.0" encoding="utf-8"?>
<sst xmlns="http://schemas.openxmlformats.org/spreadsheetml/2006/main" count="1417" uniqueCount="1023">
  <si>
    <t>REMUNERACIONES</t>
  </si>
  <si>
    <t>BRUTAS (*)</t>
  </si>
  <si>
    <t>RETENCIONES (**)</t>
  </si>
  <si>
    <t>DIETAS</t>
  </si>
  <si>
    <t>IRPF</t>
  </si>
  <si>
    <t>SEG.SOCIAL</t>
  </si>
  <si>
    <t>01.01.</t>
  </si>
  <si>
    <t xml:space="preserve">Coros  </t>
  </si>
  <si>
    <t>02.01.</t>
  </si>
  <si>
    <t>DIRECCIÓN</t>
  </si>
  <si>
    <t>02.02.</t>
  </si>
  <si>
    <t>PRODUCCIÓN</t>
  </si>
  <si>
    <t>03.01.</t>
  </si>
  <si>
    <t>04.01.</t>
  </si>
  <si>
    <t>04.01.05</t>
  </si>
  <si>
    <t>04.01.06</t>
  </si>
  <si>
    <t>04.01.07</t>
  </si>
  <si>
    <t>04.01.08</t>
  </si>
  <si>
    <t>04.02.01</t>
  </si>
  <si>
    <t>04.02.02</t>
  </si>
  <si>
    <t>05.01.</t>
  </si>
  <si>
    <t>05.01.05</t>
  </si>
  <si>
    <t>05.01.06</t>
  </si>
  <si>
    <t>05.01.07</t>
  </si>
  <si>
    <t>05.01.08</t>
  </si>
  <si>
    <t>05.01.09</t>
  </si>
  <si>
    <t>05.01.10</t>
  </si>
  <si>
    <t>05.01.11</t>
  </si>
  <si>
    <t>05.01.12</t>
  </si>
  <si>
    <t>05.01.13</t>
  </si>
  <si>
    <t>05.01.14</t>
  </si>
  <si>
    <t>OTROS TRABAJOS</t>
  </si>
  <si>
    <t>05.02.01</t>
  </si>
  <si>
    <t>05.02.02</t>
  </si>
  <si>
    <t>05.02.03</t>
  </si>
  <si>
    <t>05.02.04</t>
  </si>
  <si>
    <t>05.02.05</t>
  </si>
  <si>
    <t>05.02.06</t>
  </si>
  <si>
    <t>06.01.</t>
  </si>
  <si>
    <t>06.01.05</t>
  </si>
  <si>
    <t>06.01.06</t>
  </si>
  <si>
    <t>06.01.07</t>
  </si>
  <si>
    <t>06.01.08</t>
  </si>
  <si>
    <t>06.01.09</t>
  </si>
  <si>
    <t>06.01.10</t>
  </si>
  <si>
    <t>06.01.11</t>
  </si>
  <si>
    <t>06.01.12</t>
  </si>
  <si>
    <t>06.01.13</t>
  </si>
  <si>
    <t>06.02</t>
  </si>
  <si>
    <t>06.02.01</t>
  </si>
  <si>
    <t>06.02.02</t>
  </si>
  <si>
    <t>06.02.03</t>
  </si>
  <si>
    <t>06.02.04</t>
  </si>
  <si>
    <t>06.02.05</t>
  </si>
  <si>
    <t>07.01.</t>
  </si>
  <si>
    <t>07.01.05</t>
  </si>
  <si>
    <t>07.01.06</t>
  </si>
  <si>
    <t>07.01.07</t>
  </si>
  <si>
    <t>07.01.08</t>
  </si>
  <si>
    <t>07.01.09</t>
  </si>
  <si>
    <t>07.01.10</t>
  </si>
  <si>
    <t>07.01.11</t>
  </si>
  <si>
    <t>07.01.12</t>
  </si>
  <si>
    <t>07.01.14</t>
  </si>
  <si>
    <t>07.01.15</t>
  </si>
  <si>
    <t>07.01.16</t>
  </si>
  <si>
    <t>07.02</t>
  </si>
  <si>
    <t>07.02.01</t>
  </si>
  <si>
    <t>07.02.02</t>
  </si>
  <si>
    <t>07.02.03</t>
  </si>
  <si>
    <t>07.02.04</t>
  </si>
  <si>
    <t>07.02.05</t>
  </si>
  <si>
    <t>07.02.06</t>
  </si>
  <si>
    <t>07.02.07</t>
  </si>
  <si>
    <t>07.02.08</t>
  </si>
  <si>
    <t>07.02.09</t>
  </si>
  <si>
    <t>07.02.10</t>
  </si>
  <si>
    <t>08.01.</t>
  </si>
  <si>
    <t>08.02</t>
  </si>
  <si>
    <t>08.02.01</t>
  </si>
  <si>
    <t>08.02.02</t>
  </si>
  <si>
    <t>08.02.03</t>
  </si>
  <si>
    <t>08.02.04</t>
  </si>
  <si>
    <t>08.02.05</t>
  </si>
  <si>
    <t>08.02.06</t>
  </si>
  <si>
    <t>08.02.07</t>
  </si>
  <si>
    <t>08.02.08</t>
  </si>
  <si>
    <t>08.02.09</t>
  </si>
  <si>
    <t>10.01.</t>
  </si>
  <si>
    <t xml:space="preserve">Seguro de responsabilidad civil  </t>
  </si>
  <si>
    <t xml:space="preserve">Seguro de accidentes  </t>
  </si>
  <si>
    <t xml:space="preserve">Seguro de interrupción de rodaje  </t>
  </si>
  <si>
    <t xml:space="preserve">Seguro de buen fin  </t>
  </si>
  <si>
    <t xml:space="preserve">Seguridad Social (Rég. General) (Cuotas de empresa)  </t>
  </si>
  <si>
    <t xml:space="preserve">Seguridad Social (Rég. Especial ) Cuotas de empresa)  </t>
  </si>
  <si>
    <t xml:space="preserve">Viajes  </t>
  </si>
  <si>
    <t xml:space="preserve">Hoteles  </t>
  </si>
  <si>
    <t xml:space="preserve">Comidas  </t>
  </si>
  <si>
    <t>CAPITULO 11.- GASTOS GENERALES</t>
  </si>
  <si>
    <t>11.01.</t>
  </si>
  <si>
    <t xml:space="preserve">Alquiler de oficina  </t>
  </si>
  <si>
    <t xml:space="preserve">Personal administrativo  </t>
  </si>
  <si>
    <t xml:space="preserve">Mensajería  </t>
  </si>
  <si>
    <t xml:space="preserve">Correo y Telégrafo  </t>
  </si>
  <si>
    <t xml:space="preserve">Teléfonos  </t>
  </si>
  <si>
    <t xml:space="preserve">Taxis, y gastos de locomoción fuera de fechas de rodaje  </t>
  </si>
  <si>
    <t xml:space="preserve">Comidas pre y post rodaje  </t>
  </si>
  <si>
    <t>12.01.</t>
  </si>
  <si>
    <t xml:space="preserve">CRI o Internegativo  </t>
  </si>
  <si>
    <t xml:space="preserve">Copias  </t>
  </si>
  <si>
    <t>12.02.</t>
  </si>
  <si>
    <t>12.02.06</t>
  </si>
  <si>
    <t xml:space="preserve">Relaciones públicas    </t>
  </si>
  <si>
    <t>(*) Laboratorio, copias, difusión.</t>
  </si>
  <si>
    <t xml:space="preserve">                         TOTAL CAPITULO 02  </t>
  </si>
  <si>
    <t>. . . . . . . . . . . . . . . . . . . . . . . . . . . . . . . . . . . . . . . . .</t>
  </si>
  <si>
    <t>CAPITULO 04.- PREPRODUCCIÓN</t>
  </si>
  <si>
    <t xml:space="preserve">Materiales                                 </t>
  </si>
  <si>
    <t xml:space="preserve">                         TOTAL CAPITULO 06</t>
  </si>
  <si>
    <t xml:space="preserve">Materiales y volcados                </t>
  </si>
  <si>
    <t xml:space="preserve">Sincronización                           </t>
  </si>
  <si>
    <t xml:space="preserve">Materiales de investigación    </t>
  </si>
  <si>
    <t xml:space="preserve">Volcados                                   </t>
  </si>
  <si>
    <t xml:space="preserve">Sincronización audio               </t>
  </si>
  <si>
    <t xml:space="preserve">                         TOTAL CAPITULO 08</t>
  </si>
  <si>
    <t>9.01</t>
  </si>
  <si>
    <t xml:space="preserve">. . . . . . . . . . . . . . . . . . . . . . . . . . . . . . . . . . . . . . . . . . . . </t>
  </si>
  <si>
    <t>9.02</t>
  </si>
  <si>
    <t>10.02</t>
  </si>
  <si>
    <t>. . . . . . . . . . . . . . . . . . . . . . . . . . . . . . . . . . . . . . . . . . . .</t>
  </si>
  <si>
    <t>Presentación Piloto</t>
  </si>
  <si>
    <t>Presencia en Medios</t>
  </si>
  <si>
    <t>Gestoría laboral y fiscal</t>
  </si>
  <si>
    <t>Documentación</t>
  </si>
  <si>
    <t>Partituras</t>
  </si>
  <si>
    <t>Alquiler de instrumentos</t>
  </si>
  <si>
    <t>Mezcla y edición musical V.O.</t>
  </si>
  <si>
    <t>Mezcla y edición musical otras versiones</t>
  </si>
  <si>
    <t>PERSONAL DE DESARROLLO</t>
  </si>
  <si>
    <t>Argumentos</t>
  </si>
  <si>
    <t>Piloto de -- minutos</t>
  </si>
  <si>
    <t>Traducciones</t>
  </si>
  <si>
    <t>Guiones de desarrollo</t>
  </si>
  <si>
    <t>Teaser de -- minutos</t>
  </si>
  <si>
    <t>CAPITULO 01.- DESARROLLO</t>
  </si>
  <si>
    <t>03.02.</t>
  </si>
  <si>
    <t>Color</t>
  </si>
  <si>
    <t>Test de ambientación (iluminación, texturas, etc.)</t>
  </si>
  <si>
    <t xml:space="preserve">Documentación </t>
  </si>
  <si>
    <t>Asesoría técnica</t>
  </si>
  <si>
    <t>01.02.01</t>
  </si>
  <si>
    <t>01.02.02</t>
  </si>
  <si>
    <t>01.02.03</t>
  </si>
  <si>
    <t>01.02.04</t>
  </si>
  <si>
    <t>01.02.05</t>
  </si>
  <si>
    <t>01.02.06</t>
  </si>
  <si>
    <t>01.02.07</t>
  </si>
  <si>
    <t>01.02.08</t>
  </si>
  <si>
    <t>01.02.09</t>
  </si>
  <si>
    <t>01.02.10</t>
  </si>
  <si>
    <t>01.02.11</t>
  </si>
  <si>
    <t>01.02.12</t>
  </si>
  <si>
    <t>01.02.13</t>
  </si>
  <si>
    <t>01.02.14</t>
  </si>
  <si>
    <t>01.02.15</t>
  </si>
  <si>
    <t>01.02.16</t>
  </si>
  <si>
    <t>01.02.17</t>
  </si>
  <si>
    <t>01.02.18</t>
  </si>
  <si>
    <t>01.02.19</t>
  </si>
  <si>
    <t>Derechos personajes existentes</t>
  </si>
  <si>
    <t>CAPITULO 03.- EQUIPO DE PRODUCCIÓN</t>
  </si>
  <si>
    <t>Voces provisionales para animáticas</t>
  </si>
  <si>
    <t>04.01.09</t>
  </si>
  <si>
    <t>04.01.10</t>
  </si>
  <si>
    <t>04.01.11</t>
  </si>
  <si>
    <t>04.01.12</t>
  </si>
  <si>
    <t>04.01.13</t>
  </si>
  <si>
    <t>04.01.14</t>
  </si>
  <si>
    <t>04.01.15</t>
  </si>
  <si>
    <t>04.01.16</t>
  </si>
  <si>
    <t>04.01.17</t>
  </si>
  <si>
    <t>04.01.18</t>
  </si>
  <si>
    <t>04.01.19</t>
  </si>
  <si>
    <t>Workbook y protocolos</t>
  </si>
  <si>
    <t>04.02.03</t>
  </si>
  <si>
    <t>04.02.04</t>
  </si>
  <si>
    <t>04.02.05</t>
  </si>
  <si>
    <t>04.02.06</t>
  </si>
  <si>
    <t>04.02.07</t>
  </si>
  <si>
    <t>04.02.08</t>
  </si>
  <si>
    <t>04.02.09</t>
  </si>
  <si>
    <t>Esculturas y moldes</t>
  </si>
  <si>
    <t>04.03.</t>
  </si>
  <si>
    <t>04.04.01</t>
  </si>
  <si>
    <t>04.04.02</t>
  </si>
  <si>
    <t>04.04.03</t>
  </si>
  <si>
    <t>04.04.04</t>
  </si>
  <si>
    <t>04.04.05</t>
  </si>
  <si>
    <t>04.04.06</t>
  </si>
  <si>
    <t>04.04.07</t>
  </si>
  <si>
    <t>04.04.08</t>
  </si>
  <si>
    <t>04.04.09</t>
  </si>
  <si>
    <t>DEPARTAMENTO DE ARTE</t>
  </si>
  <si>
    <t>04.01.20</t>
  </si>
  <si>
    <t>04.01.21</t>
  </si>
  <si>
    <t>04.04.10</t>
  </si>
  <si>
    <t>04.01.01</t>
  </si>
  <si>
    <t>04.01.02</t>
  </si>
  <si>
    <t>04.01.03</t>
  </si>
  <si>
    <t>04.01.04</t>
  </si>
  <si>
    <t>04.01.22</t>
  </si>
  <si>
    <t>04.01.23</t>
  </si>
  <si>
    <t>04.01.24</t>
  </si>
  <si>
    <t>04.01.25</t>
  </si>
  <si>
    <t>04.01.26</t>
  </si>
  <si>
    <t>PLANIFICACIÓN</t>
  </si>
  <si>
    <t>04.02.</t>
  </si>
  <si>
    <t>04.02.10</t>
  </si>
  <si>
    <t>04.02.11</t>
  </si>
  <si>
    <t>04.02.12</t>
  </si>
  <si>
    <t>04.02.13</t>
  </si>
  <si>
    <t>04.02.14</t>
  </si>
  <si>
    <t>04.02.15</t>
  </si>
  <si>
    <t>04.02.16</t>
  </si>
  <si>
    <t>04.02.17</t>
  </si>
  <si>
    <t>04.02.18</t>
  </si>
  <si>
    <t>04.02.19</t>
  </si>
  <si>
    <t>04.02.20</t>
  </si>
  <si>
    <t>04.02.21</t>
  </si>
  <si>
    <t>04.02.22</t>
  </si>
  <si>
    <t>04.02.23</t>
  </si>
  <si>
    <t>04.02.24</t>
  </si>
  <si>
    <t>04.03.01</t>
  </si>
  <si>
    <t>04.03.02</t>
  </si>
  <si>
    <t>04.03.03</t>
  </si>
  <si>
    <t>04.03.04</t>
  </si>
  <si>
    <t>04.03.05</t>
  </si>
  <si>
    <t>04.03.06</t>
  </si>
  <si>
    <t>04.03.07</t>
  </si>
  <si>
    <t>04.03.08</t>
  </si>
  <si>
    <t>04.03.09</t>
  </si>
  <si>
    <t>04.03.10</t>
  </si>
  <si>
    <t>04.03.11</t>
  </si>
  <si>
    <t>04.03.12</t>
  </si>
  <si>
    <t>04.03.13</t>
  </si>
  <si>
    <t>04.03.14</t>
  </si>
  <si>
    <t>04.03.15</t>
  </si>
  <si>
    <t>04.03.16</t>
  </si>
  <si>
    <t>04.03.17</t>
  </si>
  <si>
    <t>04.03.18</t>
  </si>
  <si>
    <t>04.03.19</t>
  </si>
  <si>
    <t>04.03.20</t>
  </si>
  <si>
    <t>04.03.21</t>
  </si>
  <si>
    <t>04.03.22</t>
  </si>
  <si>
    <t>04.03.23</t>
  </si>
  <si>
    <t>04.03.24</t>
  </si>
  <si>
    <t xml:space="preserve">CONSTRUCCIÓN (personajes, escenarios, complementos y vehículos) </t>
  </si>
  <si>
    <t>Modelado de personajes</t>
  </si>
  <si>
    <t>Modelado de escenarios</t>
  </si>
  <si>
    <t>Materiales</t>
  </si>
  <si>
    <t>04.03.25</t>
  </si>
  <si>
    <t>04.03.26</t>
  </si>
  <si>
    <t>Rotoscopía</t>
  </si>
  <si>
    <t>CAPITULO 05.- REALIZACIÓN</t>
  </si>
  <si>
    <t>05.03.01</t>
  </si>
  <si>
    <t>05.03.02</t>
  </si>
  <si>
    <t>05.01.01</t>
  </si>
  <si>
    <t>05.01.02</t>
  </si>
  <si>
    <t>05.01.03</t>
  </si>
  <si>
    <t>05.01.04</t>
  </si>
  <si>
    <t>05.01.15</t>
  </si>
  <si>
    <t>05.01.16</t>
  </si>
  <si>
    <t>05.01.17</t>
  </si>
  <si>
    <t>05.01.18</t>
  </si>
  <si>
    <t>05.01.19</t>
  </si>
  <si>
    <t>05.01.20</t>
  </si>
  <si>
    <t>03.01.01</t>
  </si>
  <si>
    <t>03.01.02</t>
  </si>
  <si>
    <t>03.01.03</t>
  </si>
  <si>
    <t>03.01.04</t>
  </si>
  <si>
    <t>03.01.05</t>
  </si>
  <si>
    <t>03.01.06</t>
  </si>
  <si>
    <t>03.01.07</t>
  </si>
  <si>
    <t>03.02.01</t>
  </si>
  <si>
    <t>03.02.02</t>
  </si>
  <si>
    <t>03.02.03</t>
  </si>
  <si>
    <t>03.02.04</t>
  </si>
  <si>
    <t>03.02.05</t>
  </si>
  <si>
    <t>03.02.06</t>
  </si>
  <si>
    <t>03.02.07</t>
  </si>
  <si>
    <t>03.02.08</t>
  </si>
  <si>
    <t>03.02.09</t>
  </si>
  <si>
    <t>03.02.10</t>
  </si>
  <si>
    <t>03.02.11</t>
  </si>
  <si>
    <t>03.02.12</t>
  </si>
  <si>
    <t>03.02.13</t>
  </si>
  <si>
    <t>03.02.14</t>
  </si>
  <si>
    <t>03.02.15</t>
  </si>
  <si>
    <t>03.02.16</t>
  </si>
  <si>
    <t>03.02.17</t>
  </si>
  <si>
    <t>03.02.18</t>
  </si>
  <si>
    <t>03.02.19</t>
  </si>
  <si>
    <t>03.02.20</t>
  </si>
  <si>
    <t>02.01.01</t>
  </si>
  <si>
    <t>02.01.02</t>
  </si>
  <si>
    <t>02.01.03</t>
  </si>
  <si>
    <t>02.01.04</t>
  </si>
  <si>
    <t>02.01.05</t>
  </si>
  <si>
    <t>02.01.06</t>
  </si>
  <si>
    <t>02.01.07</t>
  </si>
  <si>
    <t>02.01.08</t>
  </si>
  <si>
    <t>02.01.09</t>
  </si>
  <si>
    <t>02.01.10</t>
  </si>
  <si>
    <t>02.01.11</t>
  </si>
  <si>
    <t>02.01.12</t>
  </si>
  <si>
    <t>02.01.13</t>
  </si>
  <si>
    <t>02.01.14</t>
  </si>
  <si>
    <t>02.02.01</t>
  </si>
  <si>
    <t>02.02.02</t>
  </si>
  <si>
    <t>02.02.03</t>
  </si>
  <si>
    <t>02.02.04</t>
  </si>
  <si>
    <t>02.02.05</t>
  </si>
  <si>
    <t>02.02.06</t>
  </si>
  <si>
    <t>02.02.07</t>
  </si>
  <si>
    <t>02.02.08</t>
  </si>
  <si>
    <t>02.02.09</t>
  </si>
  <si>
    <t>02.02.10</t>
  </si>
  <si>
    <t>02.02.11</t>
  </si>
  <si>
    <t>02.02.12</t>
  </si>
  <si>
    <t>02.02.13</t>
  </si>
  <si>
    <t>02.02.14</t>
  </si>
  <si>
    <t>02.02.15</t>
  </si>
  <si>
    <t>02.02.16</t>
  </si>
  <si>
    <t>02.02.17</t>
  </si>
  <si>
    <t>02.02.18</t>
  </si>
  <si>
    <t>02.02.19</t>
  </si>
  <si>
    <t>02.02.20</t>
  </si>
  <si>
    <t>02.02.21</t>
  </si>
  <si>
    <t>02.02.22</t>
  </si>
  <si>
    <t>02.02.23</t>
  </si>
  <si>
    <t>02.02.24</t>
  </si>
  <si>
    <t>01.01.01</t>
  </si>
  <si>
    <t>01.01.02</t>
  </si>
  <si>
    <t>01.01.03</t>
  </si>
  <si>
    <t>01.01.04</t>
  </si>
  <si>
    <t>01.01.05</t>
  </si>
  <si>
    <t>01.01.06</t>
  </si>
  <si>
    <t>01.01.07</t>
  </si>
  <si>
    <t>01.02.</t>
  </si>
  <si>
    <t>05.01.21</t>
  </si>
  <si>
    <t>05.01.22</t>
  </si>
  <si>
    <t>05.01.23</t>
  </si>
  <si>
    <t>05.01.24</t>
  </si>
  <si>
    <t>05.01.25</t>
  </si>
  <si>
    <t>05.01.26</t>
  </si>
  <si>
    <t>05.01.27</t>
  </si>
  <si>
    <t>05.01.28</t>
  </si>
  <si>
    <t>05.01.29</t>
  </si>
  <si>
    <t>05.01.30</t>
  </si>
  <si>
    <t>05.01.31</t>
  </si>
  <si>
    <t>05.01.32</t>
  </si>
  <si>
    <t>Clean up</t>
  </si>
  <si>
    <t>05.01.33</t>
  </si>
  <si>
    <t>05.01.34</t>
  </si>
  <si>
    <t>05.01.35</t>
  </si>
  <si>
    <t>05.01.36</t>
  </si>
  <si>
    <t>ANIMACIÓN (tradicional, digital, fotograma a fotograma y captura)</t>
  </si>
  <si>
    <t>Plotter</t>
  </si>
  <si>
    <t xml:space="preserve">Otros gastos (especificar) </t>
  </si>
  <si>
    <t>05.02.07</t>
  </si>
  <si>
    <t>05.02.08</t>
  </si>
  <si>
    <t>05.02.09</t>
  </si>
  <si>
    <t>05.02.10</t>
  </si>
  <si>
    <t>05.02.11</t>
  </si>
  <si>
    <t>05.02.12</t>
  </si>
  <si>
    <t>05.03</t>
  </si>
  <si>
    <t>RENDER</t>
  </si>
  <si>
    <t>COMPOSICIÓN MULTICAPA</t>
  </si>
  <si>
    <t>05.02.13</t>
  </si>
  <si>
    <t>05.02.14</t>
  </si>
  <si>
    <t xml:space="preserve">Otros gastos render (especificar) </t>
  </si>
  <si>
    <t xml:space="preserve">Otros gastos composición (especificar) </t>
  </si>
  <si>
    <t>05.04.</t>
  </si>
  <si>
    <t>05.05</t>
  </si>
  <si>
    <t>05.05.01</t>
  </si>
  <si>
    <t>05.05.02</t>
  </si>
  <si>
    <t>05.05.03</t>
  </si>
  <si>
    <t>05.05.04</t>
  </si>
  <si>
    <t>05.05.05</t>
  </si>
  <si>
    <t>05.05.06</t>
  </si>
  <si>
    <t>05.05.07</t>
  </si>
  <si>
    <t>05.05.08</t>
  </si>
  <si>
    <t>05.05.09</t>
  </si>
  <si>
    <t>05.04.01</t>
  </si>
  <si>
    <t>05.04.02</t>
  </si>
  <si>
    <t>05.04.03</t>
  </si>
  <si>
    <t>05.04.04</t>
  </si>
  <si>
    <t>05.04.05</t>
  </si>
  <si>
    <t>05.04.06</t>
  </si>
  <si>
    <t>05.04.07</t>
  </si>
  <si>
    <t>05.04.08</t>
  </si>
  <si>
    <t>05.04.09</t>
  </si>
  <si>
    <t>05.04.10</t>
  </si>
  <si>
    <t>05.04.11</t>
  </si>
  <si>
    <t>Amortización servidores, redes y sistemas</t>
  </si>
  <si>
    <t>05.05.10</t>
  </si>
  <si>
    <t>05.05.11</t>
  </si>
  <si>
    <t>05.02.</t>
  </si>
  <si>
    <t>Diseño de títulos finales</t>
  </si>
  <si>
    <t>Diseño de cabeceras y transiciones</t>
  </si>
  <si>
    <t>EDICIÓN, MONTAJE</t>
  </si>
  <si>
    <t>06.01.01</t>
  </si>
  <si>
    <t>06.01.02</t>
  </si>
  <si>
    <t>06.01.03</t>
  </si>
  <si>
    <t>06.01.04</t>
  </si>
  <si>
    <t>06.01.14</t>
  </si>
  <si>
    <t>06.02.06</t>
  </si>
  <si>
    <t>06.02.07</t>
  </si>
  <si>
    <t>06.02.08</t>
  </si>
  <si>
    <t>06.02.09</t>
  </si>
  <si>
    <t>Edición final y distintas versiones</t>
  </si>
  <si>
    <t>06.01.15</t>
  </si>
  <si>
    <t>06.02.10</t>
  </si>
  <si>
    <t>CAPITULO 07.- DOBLAJE</t>
  </si>
  <si>
    <t>CAPITULO 06.- POSTPRODUCCIÓN</t>
  </si>
  <si>
    <t xml:space="preserve">                         TOTAL CAPITULO 07</t>
  </si>
  <si>
    <t>DOBLAJE</t>
  </si>
  <si>
    <t>07.01.01</t>
  </si>
  <si>
    <t>07.01.02</t>
  </si>
  <si>
    <t>07.01.03</t>
  </si>
  <si>
    <t>07.01.04</t>
  </si>
  <si>
    <t>07.01.13</t>
  </si>
  <si>
    <t>Alquiler/costos salas y estudios</t>
  </si>
  <si>
    <t xml:space="preserve">EFECTOS DE SONIDO                 </t>
  </si>
  <si>
    <t>Sincronización voces</t>
  </si>
  <si>
    <t>Amortización equipos de sonido</t>
  </si>
  <si>
    <t>Alquiler equipos de sonido</t>
  </si>
  <si>
    <t>06.02.11</t>
  </si>
  <si>
    <t>06.02.12</t>
  </si>
  <si>
    <t xml:space="preserve">Volcados y transferencia de formatos           </t>
  </si>
  <si>
    <t>Amortización licencias software sonido</t>
  </si>
  <si>
    <t>06.02.13</t>
  </si>
  <si>
    <t>07.02.11</t>
  </si>
  <si>
    <t>07.02.12</t>
  </si>
  <si>
    <t>07.02.13</t>
  </si>
  <si>
    <t>CAPITULO 08.- EFECTOS DE SONIDO Y MEZCLA</t>
  </si>
  <si>
    <t>Máster de sonido</t>
  </si>
  <si>
    <t>06.02.14</t>
  </si>
  <si>
    <t>06.02.15</t>
  </si>
  <si>
    <t>MEZCLA Y OTROS TRABAJOS</t>
  </si>
  <si>
    <t>08.02.10</t>
  </si>
  <si>
    <t>08.02.11</t>
  </si>
  <si>
    <t>08.02.12</t>
  </si>
  <si>
    <t>08.02.13</t>
  </si>
  <si>
    <t>08.02.14</t>
  </si>
  <si>
    <t>08.02.15</t>
  </si>
  <si>
    <t xml:space="preserve">Documentación                             </t>
  </si>
  <si>
    <t>CRÉDITOS  Y OTROS TRABAJOS</t>
  </si>
  <si>
    <t>Almacenamiento</t>
  </si>
  <si>
    <t>Betacam Digital formato 4/3</t>
  </si>
  <si>
    <t>Betacam Digital y HDCAM 16/9 (box letter)</t>
  </si>
  <si>
    <t>Transfer NTSC</t>
  </si>
  <si>
    <t>Máster DVD</t>
  </si>
  <si>
    <t>Máster HDCAM SR</t>
  </si>
  <si>
    <t>Máster Blue Ray</t>
  </si>
  <si>
    <t>Otros Máster</t>
  </si>
  <si>
    <t>Copia de seguridad máster</t>
  </si>
  <si>
    <t>09.01.01</t>
  </si>
  <si>
    <t>09.01.02</t>
  </si>
  <si>
    <t>09.01.03</t>
  </si>
  <si>
    <t>09.01.04</t>
  </si>
  <si>
    <t>09.01.05</t>
  </si>
  <si>
    <t>09.01.06</t>
  </si>
  <si>
    <t>09.01.07</t>
  </si>
  <si>
    <t>09.01.08</t>
  </si>
  <si>
    <t>09.01.09</t>
  </si>
  <si>
    <t>09.01.10</t>
  </si>
  <si>
    <t>09.01.11</t>
  </si>
  <si>
    <t>09.02.01</t>
  </si>
  <si>
    <t>09.02.02</t>
  </si>
  <si>
    <t xml:space="preserve">OTROS </t>
  </si>
  <si>
    <t xml:space="preserve">Alquiler magnetoscopios </t>
  </si>
  <si>
    <t>Amortización sala de máquinas</t>
  </si>
  <si>
    <t>Amortización equipos de montaje</t>
  </si>
  <si>
    <t>Amortización software de montaje</t>
  </si>
  <si>
    <t>Alquiler equipos de montaje</t>
  </si>
  <si>
    <t>09.01.12</t>
  </si>
  <si>
    <t>09.01.13</t>
  </si>
  <si>
    <t>09.01.14</t>
  </si>
  <si>
    <t>Retoque otras versiones</t>
  </si>
  <si>
    <t>09.01.15</t>
  </si>
  <si>
    <t>09.02.03</t>
  </si>
  <si>
    <t>09.02.04</t>
  </si>
  <si>
    <t>09.02.05</t>
  </si>
  <si>
    <t>09.02.06</t>
  </si>
  <si>
    <t xml:space="preserve">                         TOTAL CAPITULO 09</t>
  </si>
  <si>
    <t>MÁSTER</t>
  </si>
  <si>
    <t>09.02.07</t>
  </si>
  <si>
    <t>Seguro desplazamiento</t>
  </si>
  <si>
    <t>Coberturas especiales</t>
  </si>
  <si>
    <t>Revisiones médicas</t>
  </si>
  <si>
    <t>Seguro de hardware y software</t>
  </si>
  <si>
    <t>Seguro de materiales de producción</t>
  </si>
  <si>
    <t>Seguro de cambio de moneda</t>
  </si>
  <si>
    <t>Prevención de riesgos laborales</t>
  </si>
  <si>
    <t>Ruedas de prensa</t>
  </si>
  <si>
    <t>CAPITULO 09.- MÁSTER Y MATERIALES</t>
  </si>
  <si>
    <t>GASTOS GENERALES</t>
  </si>
  <si>
    <t>11.01.01</t>
  </si>
  <si>
    <t>11.01.02</t>
  </si>
  <si>
    <t>11.01.03</t>
  </si>
  <si>
    <t>11.01.04</t>
  </si>
  <si>
    <t>11.01.05</t>
  </si>
  <si>
    <t>11.01.06</t>
  </si>
  <si>
    <t>Alquiler equipamiento de oficina</t>
  </si>
  <si>
    <t>11.01.07</t>
  </si>
  <si>
    <t>11.01.08</t>
  </si>
  <si>
    <t>11.01.09</t>
  </si>
  <si>
    <t>11.01.10</t>
  </si>
  <si>
    <t>Mantenimiento sistema de robo, alarmas</t>
  </si>
  <si>
    <t>11.01.11</t>
  </si>
  <si>
    <t>Limpieza</t>
  </si>
  <si>
    <t>11.01.12</t>
  </si>
  <si>
    <t>Agua</t>
  </si>
  <si>
    <t>11.01.13</t>
  </si>
  <si>
    <t>Luz</t>
  </si>
  <si>
    <t>11.01.14</t>
  </si>
  <si>
    <t>11.01.15</t>
  </si>
  <si>
    <t>Mantenimiento aires acondicionados/calefacción</t>
  </si>
  <si>
    <t>11.01.16</t>
  </si>
  <si>
    <t>11.01.17</t>
  </si>
  <si>
    <t>11.01.18</t>
  </si>
  <si>
    <t>Alta fiscal, epígrafe</t>
  </si>
  <si>
    <t>11.01.19</t>
  </si>
  <si>
    <t>11.01.20</t>
  </si>
  <si>
    <t>11.01.21</t>
  </si>
  <si>
    <t>Reparaciones y reposición de instalaciones</t>
  </si>
  <si>
    <t>11.01.22</t>
  </si>
  <si>
    <t>Archivo</t>
  </si>
  <si>
    <t>11.01.23</t>
  </si>
  <si>
    <t>11.01.24</t>
  </si>
  <si>
    <t>11.01.25</t>
  </si>
  <si>
    <t xml:space="preserve">Material y suministros de oficina  </t>
  </si>
  <si>
    <t>11.01.26</t>
  </si>
  <si>
    <t>Copias y fotocopias</t>
  </si>
  <si>
    <t>11.01.27</t>
  </si>
  <si>
    <t>11.01.28</t>
  </si>
  <si>
    <t>11.01.29</t>
  </si>
  <si>
    <t>11.01.30</t>
  </si>
  <si>
    <t>Otras presentaciones</t>
  </si>
  <si>
    <t>Elementos promocionales</t>
  </si>
  <si>
    <t>Flyer, postales, otros</t>
  </si>
  <si>
    <t>Impresión biblias</t>
  </si>
  <si>
    <t>Dosier prensa</t>
  </si>
  <si>
    <t>12.02.01</t>
  </si>
  <si>
    <t>12.01.01</t>
  </si>
  <si>
    <t>12.01.02</t>
  </si>
  <si>
    <t>12.02.02</t>
  </si>
  <si>
    <t>12.02.03</t>
  </si>
  <si>
    <t>12.02.04</t>
  </si>
  <si>
    <t>12.02.05</t>
  </si>
  <si>
    <t>12.02.07</t>
  </si>
  <si>
    <t>12.02.08</t>
  </si>
  <si>
    <t>12.02.09</t>
  </si>
  <si>
    <t>12.02.10</t>
  </si>
  <si>
    <t>12.02.11</t>
  </si>
  <si>
    <t>12.02.12</t>
  </si>
  <si>
    <t>12.02.13</t>
  </si>
  <si>
    <t>12.02.14</t>
  </si>
  <si>
    <t>Backup</t>
  </si>
  <si>
    <t>11.01.31</t>
  </si>
  <si>
    <t>11.01.32</t>
  </si>
  <si>
    <t>10.01.01</t>
  </si>
  <si>
    <t>10.01.02</t>
  </si>
  <si>
    <t>10.01.03</t>
  </si>
  <si>
    <t>10.01.04</t>
  </si>
  <si>
    <t>10.01.05</t>
  </si>
  <si>
    <t>10.01.06</t>
  </si>
  <si>
    <t>10.01.07</t>
  </si>
  <si>
    <t>10.01.08</t>
  </si>
  <si>
    <t>10.01.09</t>
  </si>
  <si>
    <t>10.01.10</t>
  </si>
  <si>
    <t>10.01.11</t>
  </si>
  <si>
    <t>10.01.12</t>
  </si>
  <si>
    <t>10.01.13</t>
  </si>
  <si>
    <t>10.01.14</t>
  </si>
  <si>
    <t>10.01.15</t>
  </si>
  <si>
    <t>10.02.01</t>
  </si>
  <si>
    <t>10.02.02</t>
  </si>
  <si>
    <t>10.02.03</t>
  </si>
  <si>
    <t>10.02.04</t>
  </si>
  <si>
    <t>10.02.05</t>
  </si>
  <si>
    <t>10.02.06</t>
  </si>
  <si>
    <t>10.02.07</t>
  </si>
  <si>
    <t>10.02.08</t>
  </si>
  <si>
    <t>10.02.09</t>
  </si>
  <si>
    <t>10.02.10</t>
  </si>
  <si>
    <t>10.02.11</t>
  </si>
  <si>
    <t>Arte conceptual (búsqueda estilo gráfico)</t>
  </si>
  <si>
    <t>Diseños personajes</t>
  </si>
  <si>
    <t>Diseños escenarios</t>
  </si>
  <si>
    <t>Diseño efectos</t>
  </si>
  <si>
    <t>Diseño grafismo de la serie (logotipo, tipografía, etc.)</t>
  </si>
  <si>
    <t xml:space="preserve">Test animación y ciclos </t>
  </si>
  <si>
    <t>Diseño complementos y vehículos</t>
  </si>
  <si>
    <t>Biblia artística</t>
  </si>
  <si>
    <t xml:space="preserve">                         TOTAL CAPÍTULO 01 </t>
  </si>
  <si>
    <t>Licencia sincronización</t>
  </si>
  <si>
    <t>02.02.25</t>
  </si>
  <si>
    <t>Cantantes  V.O.</t>
  </si>
  <si>
    <t xml:space="preserve">Cantantes otras versiones </t>
  </si>
  <si>
    <t>Derechos discográficos, músicas y canciones</t>
  </si>
  <si>
    <t>Traducciones storyboard, animática, layout</t>
  </si>
  <si>
    <t>02.01.15</t>
  </si>
  <si>
    <t xml:space="preserve">. . . . . . . . . . . . . . . . . . . . . . . . . . . . . . . </t>
  </si>
  <si>
    <t>02.02.26</t>
  </si>
  <si>
    <t>Layout 2D</t>
  </si>
  <si>
    <t>Protocolos de trabajo</t>
  </si>
  <si>
    <t>Diseño escenarios</t>
  </si>
  <si>
    <t>Diseño personajes</t>
  </si>
  <si>
    <t>Diseño accesorios y vehículos</t>
  </si>
  <si>
    <t>Escaneo y conversión 3D de esculturas</t>
  </si>
  <si>
    <t>Copyright patente / registros</t>
  </si>
  <si>
    <t>Modelado de accesorios y vehículos</t>
  </si>
  <si>
    <t xml:space="preserve">Pintura </t>
  </si>
  <si>
    <t>Aplicación de materiales y texturas</t>
  </si>
  <si>
    <t>Desarrollo de sistemas y controles,  I+D</t>
  </si>
  <si>
    <t>Máster de efectos</t>
  </si>
  <si>
    <t>Asistente</t>
  </si>
  <si>
    <t xml:space="preserve">Cámara </t>
  </si>
  <si>
    <t>Cámara</t>
  </si>
  <si>
    <t>Fondista</t>
  </si>
  <si>
    <t>Animaciones maestras y librerías</t>
  </si>
  <si>
    <t>Colorista</t>
  </si>
  <si>
    <t>Retocado de luz, plano a plano</t>
  </si>
  <si>
    <t>Efectos y retoques</t>
  </si>
  <si>
    <t>Line Test</t>
  </si>
  <si>
    <t>Amortización licencias programas informáticos de producción (software 2D, 3D, composición…)</t>
  </si>
  <si>
    <t>Alquiler de equipos informáticos y licencias</t>
  </si>
  <si>
    <t>Sound package</t>
  </si>
  <si>
    <t>Otros gastos (especificar)</t>
  </si>
  <si>
    <t>Edición de músicas de fondo</t>
  </si>
  <si>
    <t>Otros formatos títulos y subtítulos</t>
  </si>
  <si>
    <t xml:space="preserve">Máster vídeo digital                 </t>
  </si>
  <si>
    <t xml:space="preserve">Edición de diálogos    </t>
  </si>
  <si>
    <t xml:space="preserve">Registro de voces     </t>
  </si>
  <si>
    <t>Producción doblaje</t>
  </si>
  <si>
    <t>Efectos de sonido digitales</t>
  </si>
  <si>
    <t xml:space="preserve">Mezcla final        </t>
  </si>
  <si>
    <t>Licencias DOLBY/ DTS / SDDS, etc.</t>
  </si>
  <si>
    <t>Licencias librerías de sonido</t>
  </si>
  <si>
    <t>Amortización librerías de sonido</t>
  </si>
  <si>
    <t>Alquiler sala máquinas</t>
  </si>
  <si>
    <t>09.02.08</t>
  </si>
  <si>
    <t>Alquiler almacén</t>
  </si>
  <si>
    <t>Pago licencia Ayuntamiento</t>
  </si>
  <si>
    <t>Cóctel</t>
  </si>
  <si>
    <t xml:space="preserve">Tráiler (*)  </t>
  </si>
  <si>
    <t>OTROS COSTOS PREPRODUCCIÓN</t>
  </si>
  <si>
    <t>04.04.</t>
  </si>
  <si>
    <t>Amortización licencias programas informáticos de preproducción (software 2D, 3D)</t>
  </si>
  <si>
    <t>Suministros preproducción</t>
  </si>
  <si>
    <t>Alquiler salas y platós</t>
  </si>
  <si>
    <t>Alquiler materiales</t>
  </si>
  <si>
    <t>OTROS</t>
  </si>
  <si>
    <t xml:space="preserve">TRABAJOS DE DESARROLLO </t>
  </si>
  <si>
    <t>01.03.</t>
  </si>
  <si>
    <t>01.03.01</t>
  </si>
  <si>
    <t>01.03.02</t>
  </si>
  <si>
    <t>01.03.03</t>
  </si>
  <si>
    <t>01.03.04</t>
  </si>
  <si>
    <t>01.03.05</t>
  </si>
  <si>
    <t>01.03.06</t>
  </si>
  <si>
    <t>01.03.07</t>
  </si>
  <si>
    <t>01.03.08</t>
  </si>
  <si>
    <t>01.03.09</t>
  </si>
  <si>
    <t>01.03.10</t>
  </si>
  <si>
    <t>Cheker</t>
  </si>
  <si>
    <t xml:space="preserve">                         TOTAL CAPITULO 03  </t>
  </si>
  <si>
    <t>Layout 3D</t>
  </si>
  <si>
    <t>ESCÁNER Y COLOR</t>
  </si>
  <si>
    <t xml:space="preserve">Otros gastos escaner y color (especificar) </t>
  </si>
  <si>
    <t>Pre-producción de sonido</t>
  </si>
  <si>
    <t>Diseño de títulos iniciales</t>
  </si>
  <si>
    <t xml:space="preserve">Mezclas previa voces </t>
  </si>
  <si>
    <t>Betacam Digital y HDCAM formato Anamórfico</t>
  </si>
  <si>
    <t>DVD de materiales (post venta)</t>
  </si>
  <si>
    <t>Seguro error u omisiones</t>
  </si>
  <si>
    <t>SAI y alimentación</t>
  </si>
  <si>
    <t>Making of</t>
  </si>
  <si>
    <t xml:space="preserve"> </t>
  </si>
  <si>
    <t>03.01 Dirección</t>
  </si>
  <si>
    <t>10.01 Seguros</t>
  </si>
  <si>
    <t xml:space="preserve">             Firma y sello,</t>
  </si>
  <si>
    <t>01.01  Personal de desarrollo</t>
  </si>
  <si>
    <t>01.02. Trabajos de desarrollo</t>
  </si>
  <si>
    <t>01.03. Otros</t>
  </si>
  <si>
    <t>02.01 Guion</t>
  </si>
  <si>
    <t>02.02 Música</t>
  </si>
  <si>
    <t>04.01 Planificación</t>
  </si>
  <si>
    <t>04.02 Departamento de arte</t>
  </si>
  <si>
    <r>
      <t>05.01 Animación (</t>
    </r>
    <r>
      <rPr>
        <sz val="11"/>
        <rFont val="Arial Narrow"/>
        <family val="2"/>
      </rPr>
      <t>tradicional, digital, fotograma a fotograma y captura</t>
    </r>
    <r>
      <rPr>
        <sz val="12"/>
        <rFont val="Arial Narrow"/>
        <family val="2"/>
      </rPr>
      <t>)</t>
    </r>
  </si>
  <si>
    <r>
      <t>04.03 Construcción (</t>
    </r>
    <r>
      <rPr>
        <sz val="11"/>
        <rFont val="Arial Narrow"/>
        <family val="2"/>
      </rPr>
      <t>personajes, escenarios, complementos, vehículos</t>
    </r>
    <r>
      <rPr>
        <sz val="10"/>
        <rFont val="Arial Narrow"/>
        <family val="2"/>
      </rPr>
      <t>)</t>
    </r>
  </si>
  <si>
    <t>05.03 Render</t>
  </si>
  <si>
    <t>05.04 Composición multicapa</t>
  </si>
  <si>
    <t>05.05 Otros</t>
  </si>
  <si>
    <t>06.02 Créditos y otros trabajos</t>
  </si>
  <si>
    <t>CAP. 07.- DOBLAJE………………………...…………………………………..</t>
  </si>
  <si>
    <t>07.01 Doblaje</t>
  </si>
  <si>
    <t xml:space="preserve">07.02 Otros trabajos </t>
  </si>
  <si>
    <t>08.01 Efectos de sonido</t>
  </si>
  <si>
    <t>08.02 Mezcla y otros trabajos</t>
  </si>
  <si>
    <t>09.01 Máster</t>
  </si>
  <si>
    <t>09.02 Otros trabajos</t>
  </si>
  <si>
    <t>12.01 Cri y copias</t>
  </si>
  <si>
    <t>04.04 Otros costos preproducción</t>
  </si>
  <si>
    <t>05.02 Escáner y color</t>
  </si>
  <si>
    <t>06.01 Edición, montaje</t>
  </si>
  <si>
    <r>
      <t>Otro material gráfico (</t>
    </r>
    <r>
      <rPr>
        <b/>
        <i/>
        <sz val="10"/>
        <rFont val="Arial Narrow"/>
        <family val="2"/>
      </rPr>
      <t>especificar</t>
    </r>
    <r>
      <rPr>
        <b/>
        <sz val="10"/>
        <rFont val="Arial Narrow"/>
        <family val="2"/>
      </rPr>
      <t>)</t>
    </r>
  </si>
  <si>
    <r>
      <t>Amortización equipos informáticos (</t>
    </r>
    <r>
      <rPr>
        <b/>
        <i/>
        <sz val="10"/>
        <rFont val="Arial Narrow"/>
        <family val="2"/>
      </rPr>
      <t>workstations</t>
    </r>
    <r>
      <rPr>
        <b/>
        <sz val="10"/>
        <rFont val="Arial Narrow"/>
        <family val="2"/>
      </rPr>
      <t>)</t>
    </r>
  </si>
  <si>
    <t>CAPITULO 02.- GUION Y MUSICA</t>
  </si>
  <si>
    <t>GUION</t>
  </si>
  <si>
    <t>MUSICA</t>
  </si>
  <si>
    <r>
      <t>Controles de animación y deformadores (</t>
    </r>
    <r>
      <rPr>
        <b/>
        <i/>
        <sz val="10"/>
        <rFont val="Arial Narrow"/>
        <family val="2"/>
      </rPr>
      <t>rigger</t>
    </r>
    <r>
      <rPr>
        <b/>
        <sz val="10"/>
        <rFont val="Arial Narrow"/>
        <family val="2"/>
      </rPr>
      <t xml:space="preserve">) </t>
    </r>
  </si>
  <si>
    <r>
      <t>Otros construcción (</t>
    </r>
    <r>
      <rPr>
        <b/>
        <i/>
        <sz val="10"/>
        <rFont val="Arial Narrow"/>
        <family val="2"/>
      </rPr>
      <t>especificar</t>
    </r>
    <r>
      <rPr>
        <b/>
        <sz val="10"/>
        <rFont val="Arial Narrow"/>
        <family val="2"/>
      </rPr>
      <t>)</t>
    </r>
  </si>
  <si>
    <r>
      <t>Otros animación (</t>
    </r>
    <r>
      <rPr>
        <b/>
        <i/>
        <sz val="10"/>
        <rFont val="Arial Narrow"/>
        <family val="2"/>
      </rPr>
      <t>especificar</t>
    </r>
    <r>
      <rPr>
        <b/>
        <sz val="10"/>
        <rFont val="Arial Narrow"/>
        <family val="2"/>
      </rPr>
      <t>)</t>
    </r>
  </si>
  <si>
    <r>
      <t xml:space="preserve">Amortización </t>
    </r>
    <r>
      <rPr>
        <b/>
        <i/>
        <sz val="10"/>
        <rFont val="Arial Narrow"/>
        <family val="2"/>
      </rPr>
      <t>RENDER FARM</t>
    </r>
  </si>
  <si>
    <r>
      <t>Alquiler salas y platós. (</t>
    </r>
    <r>
      <rPr>
        <b/>
        <i/>
        <sz val="10"/>
        <rFont val="Arial Narrow"/>
        <family val="2"/>
      </rPr>
      <t>Mocap y otros</t>
    </r>
    <r>
      <rPr>
        <b/>
        <sz val="10"/>
        <rFont val="Arial Narrow"/>
        <family val="2"/>
      </rPr>
      <t>)</t>
    </r>
  </si>
  <si>
    <r>
      <t xml:space="preserve">Amortización de hardware y </t>
    </r>
    <r>
      <rPr>
        <b/>
        <i/>
        <sz val="10"/>
        <rFont val="Arial Narrow"/>
        <family val="2"/>
      </rPr>
      <t>software</t>
    </r>
    <r>
      <rPr>
        <b/>
        <sz val="10"/>
        <rFont val="Arial Narrow"/>
        <family val="2"/>
      </rPr>
      <t xml:space="preserve"> de volcado</t>
    </r>
  </si>
  <si>
    <t>CRI Y COPIAS</t>
  </si>
  <si>
    <t>CAP. 01.- DESARROLLO…………………..............................................</t>
  </si>
  <si>
    <t>CAP. 02.- GUION Y MUSICA…………………………..………...………...…</t>
  </si>
  <si>
    <t>CAP. 03.- EQUIPO DE PRODUCCION…………………….…………………</t>
  </si>
  <si>
    <t>CAP. 04.- PREPRODUCCION………………..……………………………......</t>
  </si>
  <si>
    <t>CAP. 05.- REALIZACION………………………………………..……………..</t>
  </si>
  <si>
    <t>CAP. 06.- POSTPRODUCCION………………...………..…………...………</t>
  </si>
  <si>
    <t>CAP. 08.- EFECTOS DE SONIDO Y MEZCLA…………….…...……………</t>
  </si>
  <si>
    <t>CAP. 09.- MASTER Y MATERIALES……………………...………………….</t>
  </si>
  <si>
    <t>(*)</t>
  </si>
  <si>
    <t>(**)</t>
  </si>
  <si>
    <t>Rellenar aunque se incluyan en la casilla anterior</t>
  </si>
  <si>
    <t>Si la relación laboral no es específica, los gastos se imputarán en el capítulo 11 de Gastos Generales</t>
  </si>
  <si>
    <t>REMUNERACIONES BRUTAS (*)</t>
  </si>
  <si>
    <t>I.R.P.F.</t>
  </si>
  <si>
    <t xml:space="preserve">Suma y sigue CAPITULO 04. . . . </t>
  </si>
  <si>
    <t>Continuación CAPITULO 04</t>
  </si>
  <si>
    <r>
      <t>Suma Anterior</t>
    </r>
    <r>
      <rPr>
        <sz val="10"/>
        <rFont val="Arial Narrow"/>
        <family val="2"/>
      </rPr>
      <t>…</t>
    </r>
    <r>
      <rPr>
        <b/>
        <i/>
        <sz val="9"/>
        <rFont val="Arial Narrow"/>
        <family val="2"/>
      </rPr>
      <t>………….</t>
    </r>
  </si>
  <si>
    <t xml:space="preserve">                         TOTAL CAPITULO 04</t>
  </si>
  <si>
    <t xml:space="preserve">Suma y sigue CAPITULO 05. . . . </t>
  </si>
  <si>
    <t>Continuación CAPITULO 05</t>
  </si>
  <si>
    <t>TOTAL CAPITULO 05</t>
  </si>
  <si>
    <r>
      <t xml:space="preserve">TOTAL CAPÍTULO 10 </t>
    </r>
    <r>
      <rPr>
        <b/>
        <sz val="12"/>
        <rFont val="Arial Narrow"/>
        <family val="2"/>
      </rPr>
      <t xml:space="preserve"> </t>
    </r>
  </si>
  <si>
    <t>CAP. 12.- GASTOS DE COPIAS, PROMOCIÓN Y PUBLICIDAD</t>
  </si>
  <si>
    <t>PUBLICIDAD, PROMOCIÓN Y COMUNICACION</t>
  </si>
  <si>
    <t xml:space="preserve">Cuando la relación sea mercantil, la columna de REMUNERACIONES BRUTAS recogerá la Base Imponible de la factura. </t>
  </si>
  <si>
    <r>
      <rPr>
        <b/>
        <sz val="10"/>
        <rFont val="Arial"/>
        <family val="2"/>
      </rPr>
      <t>CAPITULOS 01 a 09:</t>
    </r>
    <r>
      <rPr>
        <sz val="10"/>
        <rFont val="Arial"/>
        <family val="2"/>
      </rPr>
      <t xml:space="preserve"> Aunque las retenciones por IRPF y Seguridad Social se reflejan en las casillas indicadas, estos importes se incluirán también en el declarado como REMUNERACIONES BRUTAS.</t>
    </r>
  </si>
  <si>
    <r>
      <t xml:space="preserve">% NAVARRA
</t>
    </r>
    <r>
      <rPr>
        <b/>
        <sz val="8"/>
        <rFont val="Arial Narrow"/>
        <family val="2"/>
      </rPr>
      <t>(por concepto)</t>
    </r>
  </si>
  <si>
    <t>Inscripciones a festivales nacionales/internacionales</t>
  </si>
  <si>
    <t>En películas de animación se considerará inicio de rodaje la fecha de comienzo del movimiento en los dibujos y final de rodaje el momento en el que terminan las filmaciones y antes del proceso de mezclas y montaje.</t>
  </si>
  <si>
    <t>Cuando se trate de amortizaciones, la citada columna recogerá el coste de amortización fiscalmente deducible correspondiente al tiempo de utilización de los equipos y del material técnico propiedad de la productora, en la realización de la obra audiovisual.</t>
  </si>
  <si>
    <t>Gas</t>
  </si>
  <si>
    <t>Alojamientos pre y post rodaje</t>
  </si>
  <si>
    <t>Incluido "horas extras" y dietas (si procede) y retenciones por IRPF y Seguridad Social</t>
  </si>
  <si>
    <t>Los gastos de personal solo si existe una relación laboral con contrato específico para el desarrollo de las tareas incluidas en el capítulo.</t>
  </si>
  <si>
    <t>Amortizaciones</t>
  </si>
  <si>
    <t>INFORME DE AUDITORÍA</t>
  </si>
  <si>
    <t>CAPITULO 10.- SEGUROS, VIAJES, ALOJAMIENTOS Y COMIDAS,</t>
  </si>
  <si>
    <t>SEGUROS (*)</t>
  </si>
  <si>
    <t>(*) Seguros que estén directamente ligados a la producción audiovisual y seguros sociales relacionados con el personal con contrato laboral específico. Resto a Capítulo 11 de Gastos Generales</t>
  </si>
  <si>
    <t>Suministros desarrollo (***)</t>
  </si>
  <si>
    <t>Los gastos de suministros (agua, gas, electricidad y limpieza) fuera del período de rodaje.</t>
  </si>
  <si>
    <t>TOTAL  CAPITULO 11</t>
  </si>
  <si>
    <t>TOTAL  CAPITULO 12</t>
  </si>
  <si>
    <t>12.02 Publicidad, promoción y comunicación (*)</t>
  </si>
  <si>
    <t>(CAPITULOS 01 A 12)</t>
  </si>
  <si>
    <t>CAP. 11.- GASTOS GENERALES (*)…………………………………………….</t>
  </si>
  <si>
    <t>11.01 Gastos generales (*)</t>
  </si>
  <si>
    <r>
      <rPr>
        <b/>
        <sz val="10"/>
        <rFont val="Arial"/>
        <family val="2"/>
      </rPr>
      <t>CAPITULO 11</t>
    </r>
    <r>
      <rPr>
        <sz val="10"/>
        <rFont val="Arial"/>
        <family val="2"/>
      </rPr>
      <t>: En el subcapítulo de Gastos Generales se recoge la totalidad de los gastos indicados si son necesarios para la producción audiovisual. En ningún caso se consignarán gastos estructurales/administración que corresponda a alquileres, dotaciones para amortizaciones, gastos de personal, seguros y otros gastos que no dependan del nivel de productividad.</t>
    </r>
  </si>
  <si>
    <t>INTERESES Y GASTOS DE NEGOCIACIÓN</t>
  </si>
  <si>
    <t>VIAJES, ALOJAMIENTOS Y COMIDAS (**), GASTOS FINANCIEROS, INFORME DE AUDITORÍA</t>
  </si>
  <si>
    <t>GASTOS FINANCIEROS, INFORME DE AUDITORÍA</t>
  </si>
  <si>
    <t>CAP. 10.- SEGUROS, VIAJES, ALOJAMIENTOS Y COMIDAS,
 GASTOS FINANCIEROS E INFORME DE AUDITORIA…</t>
  </si>
  <si>
    <t>10.02 Viajes, alojamientos y comidas (durante rodaje), 
gastos financieros e informe de auditoría. (SIN INCLUIR INTERESES)</t>
  </si>
  <si>
    <t>03.02 Producción (SIN PRODUCCIÓN EJECUTIVA)</t>
  </si>
  <si>
    <t>03.02.01 Producción ejecutiva (*)</t>
  </si>
  <si>
    <t>10.02.10 Intereses y gastos de financieros (*)</t>
  </si>
  <si>
    <t>(*) Gastos limitados en la convocatoria</t>
  </si>
  <si>
    <t>CAP. 01.-GUION Y MUSICA………………………….......................................</t>
  </si>
  <si>
    <t>CAP. 02.- PERSONAL ARTISTICO…………………………..………………</t>
  </si>
  <si>
    <t>CAP. 03.- EQUIPO TECNICO……………………………………………….....</t>
  </si>
  <si>
    <t xml:space="preserve">    Sin incluir producción ejecutiva</t>
  </si>
  <si>
    <t>CAP. 04.- ESCENOGRAFIA………………………………………………......</t>
  </si>
  <si>
    <t>CAP. 05.- EST. ROD/SON. Y VARIOS. PRODUCCION…………………….</t>
  </si>
  <si>
    <t>CAP. 06.- MAQUINARIA, RODAJE Y TRANSPORTES……………………</t>
  </si>
  <si>
    <t>CAP. 07.- VIAJES, HOTELES Y COMIDAS…………………………………..</t>
  </si>
  <si>
    <t>CAP. 08.- PELICULA VIRGEN Y SOPORTES DIGITALES…………………</t>
  </si>
  <si>
    <t>CAP. 09.- LABORATORIO…………………………………………………….</t>
  </si>
  <si>
    <t>CAP. 10.- SEGUROS ……………...………………………...............................</t>
  </si>
  <si>
    <t>Coste de  Realización</t>
  </si>
  <si>
    <t>Producción ejecutiva</t>
  </si>
  <si>
    <t>Limitado al mayor de: 100.000€ o al 10% del coste de realización</t>
  </si>
  <si>
    <t>Gastos generales (cap. 11)</t>
  </si>
  <si>
    <t>Publicidad (cap. 12.02)</t>
  </si>
  <si>
    <t>Limitado al 40% del coste de realización</t>
  </si>
  <si>
    <t>Limitado al 20% del coste de realización</t>
  </si>
  <si>
    <t>Copias (cap. 12.01)</t>
  </si>
  <si>
    <t>No forma parte del coste de realización</t>
  </si>
  <si>
    <t>CORRECCIÓN COSTES LIMITADOS:</t>
  </si>
  <si>
    <t>PRESUPUESTO ACEPTADO</t>
  </si>
  <si>
    <t>GUION Y MUSICA…………………………..………...………...…</t>
  </si>
  <si>
    <t>EQUIPO DE PRODUCCION…………………….…………………</t>
  </si>
  <si>
    <t>DESARROLLO………………………….......................................</t>
  </si>
  <si>
    <t>PREPRODUCCION………………..……………………………......</t>
  </si>
  <si>
    <t>REALIZACIÓN ………………………………………………………………..</t>
  </si>
  <si>
    <t>POSTPRODUCCIÓN……………………………………………………………….</t>
  </si>
  <si>
    <t>DOBLAJE………………………………………</t>
  </si>
  <si>
    <t>EFECTOS DE SONIDO Y MEZCLA…………….…...……………</t>
  </si>
  <si>
    <t>MASTER Y MATERIALES……………………...………………….</t>
  </si>
  <si>
    <t>SEGUROS, VIAJES, ALOJAMIENTOS Y COMIDAS, GASTOS FINANCIEROS E INFORME DE AUDITORIA…</t>
  </si>
  <si>
    <t xml:space="preserve">    Sin incluir inter. y gastos finan.</t>
  </si>
  <si>
    <t>Inter. y gastos finan. (cap. 10.02.10)</t>
  </si>
  <si>
    <t>% GASTO EN NAVARRA
DECLARADO</t>
  </si>
  <si>
    <t>% GASTO EN NAVARRA ACEPTADO</t>
  </si>
  <si>
    <t>En</t>
  </si>
  <si>
    <t>a</t>
  </si>
  <si>
    <t>AÑO SOLICITUD AYUDA</t>
  </si>
  <si>
    <t xml:space="preserve">
RESUMEN DE GASTOS DEL PERIODO SUBVENCIONABLE</t>
  </si>
  <si>
    <r>
      <rPr>
        <b/>
        <sz val="10"/>
        <rFont val="Arial"/>
        <family val="2"/>
      </rPr>
      <t>PRESENTACIÓN</t>
    </r>
    <r>
      <rPr>
        <sz val="10"/>
        <rFont val="Arial"/>
        <family val="2"/>
      </rPr>
      <t>: Cumplimentar datos relevantes de la obra audiovisual</t>
    </r>
  </si>
  <si>
    <t>PRESUPUESTO TOTAL DEL PERIODO SUBVENCIONABLE</t>
  </si>
  <si>
    <t>Se informa que EXCEL es la aplicación que hay que utilizar para cumplimentar el archivo. Además debe seguirse el orden de las pestañas al hacerlo.</t>
  </si>
  <si>
    <t>La columna sombreada recogerá el gasto realizado en Navarra; aunque este gasto se refleja aquí, estos importes se recogerán igualmente en el declarado como REMUNERACIONES BRUTAS.</t>
  </si>
  <si>
    <t>Cuando la contratación abarque más de una producción audiovisual, solo se incluirá en el capítulo la parte proporcional</t>
  </si>
  <si>
    <t>Cronometraje de guion</t>
  </si>
  <si>
    <t xml:space="preserve">Profesor/a grabación canciones  </t>
  </si>
  <si>
    <t xml:space="preserve">Ayudante de producción (desarrollo) </t>
  </si>
  <si>
    <t>Argumento original</t>
  </si>
  <si>
    <t>Guion</t>
  </si>
  <si>
    <t xml:space="preserve">Diálogos adicionales </t>
  </si>
  <si>
    <t>Gagman</t>
  </si>
  <si>
    <t>Adaptación guion</t>
  </si>
  <si>
    <t>Orquestación</t>
  </si>
  <si>
    <t>Arreglista</t>
  </si>
  <si>
    <t>Letrista</t>
  </si>
  <si>
    <t>Amortización licencias programas informáticos
para desarrollo (software 2D, 3D)</t>
  </si>
  <si>
    <t>Primer/a ayudante dirección</t>
  </si>
  <si>
    <t xml:space="preserve">Segundo/a ayudante dirección </t>
  </si>
  <si>
    <t xml:space="preserve">Auxiliar de dirección </t>
  </si>
  <si>
    <t>Asistente de dirección</t>
  </si>
  <si>
    <t xml:space="preserve">Dirección de producción </t>
  </si>
  <si>
    <t>Jefatura de producción</t>
  </si>
  <si>
    <t>Supervisión de producción</t>
  </si>
  <si>
    <t>Supervisión de producción en el extranjero</t>
  </si>
  <si>
    <t xml:space="preserve">Primer/a ayudante producción </t>
  </si>
  <si>
    <t>Segundo/a ayudante producción</t>
  </si>
  <si>
    <t>Auxiliar producción</t>
  </si>
  <si>
    <t>Secretaría producción</t>
  </si>
  <si>
    <t>Meritorio/a producción</t>
  </si>
  <si>
    <t>Responsable de reutilización</t>
  </si>
  <si>
    <t>Dirección Técnica</t>
  </si>
  <si>
    <t>Casting artistas</t>
  </si>
  <si>
    <t>Dirección financiera</t>
  </si>
  <si>
    <t>Jefatura de contabilidad</t>
  </si>
  <si>
    <t>Ayudante de contabilidad</t>
  </si>
  <si>
    <t>Cajero/a-pagador/a</t>
  </si>
  <si>
    <t>. . . . . . . . . . . . . . . . . . . . . . . . . . . . . . . . . . .</t>
  </si>
  <si>
    <t>Asesoría técnica / consultoría de guion</t>
  </si>
  <si>
    <t>Supervisión musical</t>
  </si>
  <si>
    <t>Adaptación letras a otros idiomas</t>
  </si>
  <si>
    <t>Dirección de orquesta</t>
  </si>
  <si>
    <t xml:space="preserve">Consultoría musical  </t>
  </si>
  <si>
    <t xml:space="preserve">Dirección desarrollo concepto </t>
  </si>
  <si>
    <t xml:space="preserve">Dirección artística (desarrollo) </t>
  </si>
  <si>
    <t>Coordinación de producción (desarrollo)</t>
  </si>
  <si>
    <t xml:space="preserve">Dirección de animación (desarrollo)  </t>
  </si>
  <si>
    <t>Músicas (desarrollo)</t>
  </si>
  <si>
    <t>Supervisión storyboard</t>
  </si>
  <si>
    <t>Storyboarder</t>
  </si>
  <si>
    <t>Asistente Storyboarder</t>
  </si>
  <si>
    <t>Meritorio/a Storyboarder</t>
  </si>
  <si>
    <t>Cronometraje Animáticas</t>
  </si>
  <si>
    <t>Supervisión Animáticas</t>
  </si>
  <si>
    <t>Montaje Animáticas</t>
  </si>
  <si>
    <t>Asistente Animáticas</t>
  </si>
  <si>
    <t>Meritorio/a Animáticas</t>
  </si>
  <si>
    <t>Supervisión Layout</t>
  </si>
  <si>
    <t>Layout de estilo</t>
  </si>
  <si>
    <t>Asistente de Layout</t>
  </si>
  <si>
    <t>Supervisión cartas dirección (X-Sheet)</t>
  </si>
  <si>
    <t>Cartas de dirección</t>
  </si>
  <si>
    <t xml:space="preserve"> . . . . . . . . . . . . . . . . . . . . . . . . . . . . . . . . . . . . </t>
  </si>
  <si>
    <t xml:space="preserve">Montaje músicas  </t>
  </si>
  <si>
    <t>Composición música de fondo</t>
  </si>
  <si>
    <t xml:space="preserve">Composición canciones </t>
  </si>
  <si>
    <t xml:space="preserve">Derechos de autoría </t>
  </si>
  <si>
    <t>Jefatura de guion</t>
  </si>
  <si>
    <t>Dirección</t>
  </si>
  <si>
    <t>Dirección de arte</t>
  </si>
  <si>
    <t>Ayudante dirección de arte</t>
  </si>
  <si>
    <t>Auxiliar departamento de arte</t>
  </si>
  <si>
    <t>Responsable escenarios y fondos</t>
  </si>
  <si>
    <t>Responsable personajes</t>
  </si>
  <si>
    <t>Responsable accesorios y vehículos</t>
  </si>
  <si>
    <t>Responsable efectos</t>
  </si>
  <si>
    <t>Responsable color / estilista de color</t>
  </si>
  <si>
    <t>Corrección digital de pintura</t>
  </si>
  <si>
    <t>Matte Painting</t>
  </si>
  <si>
    <t>Diseño gráfico</t>
  </si>
  <si>
    <t>Asistente de arte</t>
  </si>
  <si>
    <t>Meritorio/a de arte</t>
  </si>
  <si>
    <t xml:space="preserve"> . . . . . . . . . . . . . . . . . . . . . . . . . . . . . . . . . . . . . . . .</t>
  </si>
  <si>
    <t>Supervisión de modelado (construcción)</t>
  </si>
  <si>
    <t>Responsable de modelado de personajes</t>
  </si>
  <si>
    <t>Responsable de construcción de escenarios</t>
  </si>
  <si>
    <r>
      <t>Responsable de modelado de accesorios y vehículos (</t>
    </r>
    <r>
      <rPr>
        <b/>
        <i/>
        <sz val="10"/>
        <rFont val="Arial Narrow"/>
        <family val="2"/>
      </rPr>
      <t>props</t>
    </r>
    <r>
      <rPr>
        <b/>
        <sz val="10"/>
        <rFont val="Arial Narrow"/>
        <family val="2"/>
      </rPr>
      <t>)</t>
    </r>
  </si>
  <si>
    <r>
      <t>Supervisión de materiales y texturas (</t>
    </r>
    <r>
      <rPr>
        <b/>
        <i/>
        <sz val="10"/>
        <rFont val="Arial Narrow"/>
        <family val="2"/>
      </rPr>
      <t>shader</t>
    </r>
    <r>
      <rPr>
        <b/>
        <sz val="10"/>
        <rFont val="Arial Narrow"/>
        <family val="2"/>
      </rPr>
      <t>)</t>
    </r>
  </si>
  <si>
    <t>Programación de materiales</t>
  </si>
  <si>
    <r>
      <t>Dirección controles de animación y deformadores (</t>
    </r>
    <r>
      <rPr>
        <b/>
        <i/>
        <sz val="10"/>
        <rFont val="Arial Narrow"/>
        <family val="2"/>
      </rPr>
      <t>rigger</t>
    </r>
    <r>
      <rPr>
        <b/>
        <sz val="10"/>
        <rFont val="Arial Narrow"/>
        <family val="2"/>
      </rPr>
      <t>)</t>
    </r>
  </si>
  <si>
    <t>Dirección de iluminación</t>
  </si>
  <si>
    <t>Iluminación (máster de luces escenarios)</t>
  </si>
  <si>
    <t>Consultoría de ambientación</t>
  </si>
  <si>
    <t>Supervisión de efectos especiales</t>
  </si>
  <si>
    <t>Asistente de construcción</t>
  </si>
  <si>
    <t>Meritorio/a de construcción</t>
  </si>
  <si>
    <t xml:space="preserve"> . . . . . . . . . . . . . . . . . . . . .  . . . . . . . . . . . . . . . . . . . . . . </t>
  </si>
  <si>
    <t xml:space="preserve"> . . . . . . . . . . . . . . . . . . . . . . . . . . . . . . . . . . . . . . . . . . . . .</t>
  </si>
  <si>
    <t>. . . . . . . . . . . . . . . . . . . . . . . . . . . . . . . . . . . . . . . . . . . . .</t>
  </si>
  <si>
    <t>Dirección animación</t>
  </si>
  <si>
    <t>Supervisión animación</t>
  </si>
  <si>
    <t>Supervisión intercalación</t>
  </si>
  <si>
    <t>Supervisión animación de personajes</t>
  </si>
  <si>
    <t>Supervisión color</t>
  </si>
  <si>
    <t>Supervisión clean up</t>
  </si>
  <si>
    <t>Supervisión efectos</t>
  </si>
  <si>
    <t>Supervisión fondos</t>
  </si>
  <si>
    <t>Supervisión captura de movimiento</t>
  </si>
  <si>
    <t>Animación sénior</t>
  </si>
  <si>
    <t>Animación junior</t>
  </si>
  <si>
    <t>Animación de masas</t>
  </si>
  <si>
    <t>Animación efectos especiales</t>
  </si>
  <si>
    <t>Intercalación</t>
  </si>
  <si>
    <t>Meritorio/a de animación</t>
  </si>
  <si>
    <t>Actor/Actriz referencia y/o captura de movimiento</t>
  </si>
  <si>
    <t>Técnico/a de captura de movimiento</t>
  </si>
  <si>
    <t>Limpieza de curvas de captura</t>
  </si>
  <si>
    <t xml:space="preserve"> . . . . . . . . . . . . . . . . . . . . . . . . .  . . . . . . . . . . . . . . . .</t>
  </si>
  <si>
    <t>Supervisión escáner</t>
  </si>
  <si>
    <t>Supervisión color y pintura</t>
  </si>
  <si>
    <t>Operador/a escáner</t>
  </si>
  <si>
    <t>Patronista color</t>
  </si>
  <si>
    <t>Pintor/a</t>
  </si>
  <si>
    <t>Asistente escáner y color</t>
  </si>
  <si>
    <t>Meritorio/a escáner y color</t>
  </si>
  <si>
    <t xml:space="preserve">. . . . . . . . . . . . . . . . .  . . . . . . . . . . . . . . . . . . . . . .  </t>
  </si>
  <si>
    <r>
      <t xml:space="preserve">Supervisión </t>
    </r>
    <r>
      <rPr>
        <b/>
        <i/>
        <sz val="10"/>
        <rFont val="Arial Narrow"/>
        <family val="2"/>
      </rPr>
      <t>render</t>
    </r>
  </si>
  <si>
    <r>
      <t xml:space="preserve">Responsable </t>
    </r>
    <r>
      <rPr>
        <b/>
        <i/>
        <sz val="10"/>
        <rFont val="Arial Narrow"/>
        <family val="2"/>
      </rPr>
      <t>render</t>
    </r>
  </si>
  <si>
    <r>
      <t xml:space="preserve">Asistente </t>
    </r>
    <r>
      <rPr>
        <b/>
        <i/>
        <sz val="10"/>
        <rFont val="Arial Narrow"/>
        <family val="2"/>
      </rPr>
      <t>render</t>
    </r>
  </si>
  <si>
    <r>
      <t xml:space="preserve">Meritorio/a </t>
    </r>
    <r>
      <rPr>
        <b/>
        <i/>
        <sz val="10"/>
        <rFont val="Arial Narrow"/>
        <family val="2"/>
      </rPr>
      <t>rende</t>
    </r>
  </si>
  <si>
    <t xml:space="preserve">. . . . . . . . . . . . . . . . . . . . . . . . . . . . . . . . . . . . . . . .  </t>
  </si>
  <si>
    <t>Responsable composición</t>
  </si>
  <si>
    <t>Supervisión composición</t>
  </si>
  <si>
    <t>Composición</t>
  </si>
  <si>
    <t>Asistente composición</t>
  </si>
  <si>
    <t>Meritorio/a composición</t>
  </si>
  <si>
    <t>Checking</t>
  </si>
  <si>
    <t>Supervisión de post-producción</t>
  </si>
  <si>
    <t>Ayudante post-producción</t>
  </si>
  <si>
    <t>Montaje</t>
  </si>
  <si>
    <t>Ayudante montaje</t>
  </si>
  <si>
    <t>Asistente montaje</t>
  </si>
  <si>
    <t>Meritorio/a montaje</t>
  </si>
  <si>
    <t>Edición sonido</t>
  </si>
  <si>
    <t>Edición diálogos</t>
  </si>
  <si>
    <t>Revisión final</t>
  </si>
  <si>
    <t>Dirección de casting</t>
  </si>
  <si>
    <t>Casting</t>
  </si>
  <si>
    <t>Técnico/a sala</t>
  </si>
  <si>
    <t>Ajuste de diálogos</t>
  </si>
  <si>
    <t>Supervisión de efectos</t>
  </si>
  <si>
    <t>Diseño de sonido</t>
  </si>
  <si>
    <t>Foley (efectos sala)</t>
  </si>
  <si>
    <t>Asistente efectos de sonido</t>
  </si>
  <si>
    <t>Mezcla previa de efectos</t>
  </si>
  <si>
    <t>Asistente de sonido</t>
  </si>
  <si>
    <t>Meritorio/a de sonido</t>
  </si>
  <si>
    <t xml:space="preserve"> . . . . . . . . . . . . . . . . . . . . . . . . . . . . . . . . . . . .</t>
  </si>
  <si>
    <t>Responsable de materiales</t>
  </si>
  <si>
    <t>Asistente de materiales</t>
  </si>
  <si>
    <t xml:space="preserve">. . . . . . . . . . . . . . . . . . . . . . . . . . . . . . . . . . . . . . . . . . </t>
  </si>
  <si>
    <t xml:space="preserve"> . . . . . . . . . . . . . . . . . . . . . . . . . . . . . . . . . . . . . . . . . . . . . . . . </t>
  </si>
  <si>
    <t>Personal sin contrato específico</t>
  </si>
  <si>
    <t>CAPITULO 12.- GASTOS DE COPIAS, PROMOCIÓN Y PUBLICIDAD</t>
  </si>
  <si>
    <t>Cesión derechos de autoría</t>
  </si>
  <si>
    <t>Opción de compra de derechos de autoría</t>
  </si>
  <si>
    <t xml:space="preserve">. . . . . . . . . . . . . . . . . . . . . . . . . . . . . . . . . . . . . . . . . . . </t>
  </si>
  <si>
    <t>Músicos/as</t>
  </si>
  <si>
    <t xml:space="preserve">Derechos autoría músicas  </t>
  </si>
  <si>
    <t xml:space="preserve">Derechos autoría canciones  </t>
  </si>
  <si>
    <t>Dirección de actores/actrices</t>
  </si>
  <si>
    <t>Actor / Actriz</t>
  </si>
  <si>
    <t>TIPO DE OBRA AUDIOVISUAL:</t>
  </si>
  <si>
    <t>Animación</t>
  </si>
  <si>
    <t xml:space="preserve">TÍTULO DE OBRA AUDIOVISUAL: </t>
  </si>
  <si>
    <t>% GASTO PRODUCTORA SOLICITANTE</t>
  </si>
  <si>
    <t>GASTO PRODUCTORA SOLICITANTE</t>
  </si>
  <si>
    <t>GASTO EN NAVARRA
PRODUCTORA SOLICITANTE</t>
  </si>
  <si>
    <r>
      <t xml:space="preserve">% NAVARRA
</t>
    </r>
    <r>
      <rPr>
        <b/>
        <sz val="7"/>
        <rFont val="Arial Narrow"/>
        <family val="2"/>
      </rPr>
      <t>(sobre total de gasto solicitante)</t>
    </r>
  </si>
  <si>
    <t>Las columnas referidas a GASTO PRODUCTORA SOLICITANTE incluyen el importe de gasto realizado en Navarra. Por este motivo, si por error se introducen importes de gasto en Navarra superiores a los introducidos en el Gasto en España, saltará un aviso con la palabra ERROR en color rojo.</t>
  </si>
  <si>
    <r>
      <t>Para las columnas</t>
    </r>
    <r>
      <rPr>
        <b/>
        <sz val="10"/>
        <rFont val="Arial"/>
        <family val="2"/>
      </rPr>
      <t xml:space="preserve"> GASTO EN NAVARRA PRODUCTORA SOLICITANTE </t>
    </r>
    <r>
      <rPr>
        <sz val="10"/>
        <rFont val="Arial"/>
        <family val="2"/>
      </rPr>
      <t>se tendrán en cuenta los criterios establecidos en el artículo 2 de la Orden Foral 69-2021 de 7 de mayo, de la Consejera de Economía y Hacienda</t>
    </r>
  </si>
  <si>
    <t>(**) Sólo se consideran subvencionables los gastos relacionados con viajes, alojamientos y comida producidos durante el rodaje de la obra audiovisual. 
Resto a gastos generales o a gastos de promoción y publicidad si están relacionados con la asistencia a mercados y foros de distribución.</t>
  </si>
  <si>
    <t>GASTO EN NAVARRA PRODUCTORA SOLICITANTE</t>
  </si>
  <si>
    <t>Limitado al 25% del coste de realización</t>
  </si>
  <si>
    <r>
      <rPr>
        <b/>
        <sz val="10"/>
        <rFont val="Arial"/>
        <family val="2"/>
      </rPr>
      <t>CAPITULO 10</t>
    </r>
    <r>
      <rPr>
        <sz val="10"/>
        <rFont val="Arial"/>
        <family val="2"/>
      </rPr>
      <t>: En el subcapítulo de Seguros Sociales (Régimen General y Especial) solo se reflejarán las cuotas empresariales, dado que las cuotas de los trabajadores se declaran en cap. 01 a 09.</t>
    </r>
  </si>
  <si>
    <t xml:space="preserve">Las DIETAS se reflejarán solo en la columna correspondiente. </t>
  </si>
  <si>
    <t xml:space="preserve">            INSTRUCCIONES PARA CUMPLIMENTAR ESTE DOCUMENTO</t>
  </si>
  <si>
    <t>ESTE DOCUMENTO DEBE CUMPLIMENTARSE CON LOS DATOS ECONÓMICOS DE CADA COPRODUCTOR INTEGRANTE DE LA AGRUPACIÓN DE EMPRESAS (INCLUIDO EL COPRODUCTOR GESTOR)
El coproductor gestor de la agrupación de empresas deberá cumplimentar el Anexo I con los datos correspondientes a la suma de los coproductores que forman parte de la agrupación de empresas y con sus propios datos.</t>
  </si>
  <si>
    <t>NOMBRE COPRODUCTORA SOLICITANTE INTEGRANTE DE AGRUPACIÓN DE EMPRESAS:</t>
  </si>
  <si>
    <r>
      <t xml:space="preserve">CAPÍTULOS 01 A 12: </t>
    </r>
    <r>
      <rPr>
        <sz val="10"/>
        <rFont val="Arial"/>
        <family val="2"/>
      </rPr>
      <t>Recogen los gastos de la obra audiovisual asumidos por el coproductor que forma parte de la agrupación de empresas que se correspondan con el periodo subvencionable según se establece en las bases de la convocatoria. IMPORTANTE: No se limitará el importe de los gastos limitados: Producción ejecutiva, gastos generales, gastos financieros y gastos de comercialización.
La hoja de cálculo calculará y corregirá de forma automática los importes de los conceptos anteriores para ajustarlos a los límites establecidos en las bases de la convocatoria, en la pestaña PRESUPUESTO ACEPTADO</t>
    </r>
  </si>
  <si>
    <r>
      <rPr>
        <b/>
        <sz val="10"/>
        <rFont val="Arial"/>
        <family val="2"/>
      </rPr>
      <t>PRESUPUESTO ACEPTADO</t>
    </r>
    <r>
      <rPr>
        <sz val="10"/>
        <rFont val="Arial"/>
        <family val="2"/>
      </rPr>
      <t>: No hay que introducir datos. Ofrece el presupuesto aceptado teniendo en cuenta los límites recogidos en las bases de la convocatoria, a  partir de los datos introducidos por el solicitante coproductor integrante de la agrupación de empresas y en consecuencia el porcentaje de gasto realizado en Navarra.</t>
    </r>
  </si>
  <si>
    <r>
      <t xml:space="preserve">ANEXO I.C.
</t>
    </r>
    <r>
      <rPr>
        <b/>
        <sz val="14"/>
        <color theme="0"/>
        <rFont val="Verdana"/>
        <family val="2"/>
      </rPr>
      <t xml:space="preserve">OBRA AUDIOVISUAL DE ANIMACIÓN
</t>
    </r>
    <r>
      <rPr>
        <b/>
        <sz val="12"/>
        <color theme="0"/>
        <rFont val="Verdana"/>
        <family val="2"/>
      </rPr>
      <t xml:space="preserve">GENERAZINEMA PRODUCCIÓN 2025-2027
</t>
    </r>
    <r>
      <rPr>
        <b/>
        <sz val="14"/>
        <color theme="9" tint="-0.499984740745262"/>
        <rFont val="72 Black"/>
        <family val="2"/>
      </rPr>
      <t>Información económica de coproductora integrante de agrupación de empresas</t>
    </r>
  </si>
  <si>
    <r>
      <rPr>
        <b/>
        <sz val="16"/>
        <color theme="0"/>
        <rFont val="Verdana"/>
        <family val="2"/>
      </rPr>
      <t>PRESUPUESTO OBRA AUDIOVISUAL DE ANIMACIÓN</t>
    </r>
    <r>
      <rPr>
        <b/>
        <sz val="14"/>
        <color theme="0"/>
        <rFont val="Verdana"/>
        <family val="2"/>
      </rPr>
      <t xml:space="preserve">
</t>
    </r>
    <r>
      <rPr>
        <b/>
        <sz val="12"/>
        <color theme="0"/>
        <rFont val="Verdana"/>
        <family val="2"/>
      </rPr>
      <t xml:space="preserve">GENERAZINEMA PRODUCCIÓN 2025-2027
</t>
    </r>
    <r>
      <rPr>
        <b/>
        <sz val="14"/>
        <color theme="9" tint="-0.499984740745262"/>
        <rFont val="72 Black"/>
        <family val="2"/>
      </rPr>
      <t>Información económica de coproductora integrante de agrupación de empresas</t>
    </r>
  </si>
  <si>
    <r>
      <t xml:space="preserve">PRESUPUESTO ACEPTADO Y GASTO EN NAVARRA ANIMACIÓN
</t>
    </r>
    <r>
      <rPr>
        <b/>
        <sz val="12"/>
        <color theme="1" tint="0.34998626667073579"/>
        <rFont val="Verdana"/>
        <family val="2"/>
      </rPr>
      <t xml:space="preserve">GENERAZINEMA PRODUCCIÓN 2025-2027
</t>
    </r>
    <r>
      <rPr>
        <b/>
        <sz val="14"/>
        <color theme="5"/>
        <rFont val="72 Black"/>
        <family val="2"/>
      </rPr>
      <t>Información económica de coproductora integrante de agrupación de empresas</t>
    </r>
  </si>
  <si>
    <r>
      <t xml:space="preserve">Hay que cumplimentar únicamente las casillas en color blanco y rojo (éstas, </t>
    </r>
    <r>
      <rPr>
        <b/>
        <sz val="10"/>
        <color theme="9" tint="-0.249977111117893"/>
        <rFont val="Arial"/>
        <family val="2"/>
      </rPr>
      <t>excepto la pestaña "PRESUPUESTO ACEPTADO"</t>
    </r>
    <r>
      <rPr>
        <b/>
        <sz val="10"/>
        <rFont val="Arial"/>
        <family val="2"/>
      </rPr>
      <t xml:space="preserve"> que se hará automáticamente)</t>
    </r>
  </si>
  <si>
    <t>El documento debe presentarse íntegro, es decir, no eliminando ninguna pestaña aunque ésta no deba cumplimentarse.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</si>
</sst>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43" formatCode="_-* #,##0.00_-;\-* #,##0.00_-;_-* &quot;-&quot;??_-;_-@_-"/>
  </numFmts>
  <fonts count="72" x14ac:knownFonts="1">
    <font>
      <sz val="10"/>
      <name val="Arial"/>
    </font>
    <font>
      <sz val="10"/>
      <name val="Arial"/>
      <family val="2"/>
    </font>
    <font>
      <sz val="8"/>
      <name val="Arial"/>
      <family val="2"/>
    </font>
    <font>
      <sz val="8"/>
      <name val="Arial"/>
      <family val="2"/>
    </font>
    <font>
      <b/>
      <sz val="10"/>
      <name val="Arial"/>
      <family val="2"/>
    </font>
    <font>
      <sz val="10"/>
      <name val="Arial Narrow"/>
      <family val="2"/>
    </font>
    <font>
      <sz val="10"/>
      <color rgb="FFFF0000"/>
      <name val="Arial Narrow"/>
      <family val="2"/>
    </font>
    <font>
      <b/>
      <sz val="12"/>
      <name val="Arial Narrow"/>
      <family val="2"/>
    </font>
    <font>
      <b/>
      <sz val="11"/>
      <name val="Arial Narrow"/>
      <family val="2"/>
    </font>
    <font>
      <b/>
      <sz val="10"/>
      <name val="Arial Narrow"/>
      <family val="2"/>
    </font>
    <font>
      <b/>
      <sz val="10"/>
      <color rgb="FFFF0000"/>
      <name val="Arial Narrow"/>
      <family val="2"/>
    </font>
    <font>
      <sz val="12"/>
      <name val="Arial Narrow"/>
      <family val="2"/>
    </font>
    <font>
      <sz val="10"/>
      <color theme="0" tint="-0.499984740745262"/>
      <name val="Arial Narrow"/>
      <family val="2"/>
    </font>
    <font>
      <sz val="10"/>
      <color theme="0" tint="-0.34998626667073579"/>
      <name val="Arial Narrow"/>
      <family val="2"/>
    </font>
    <font>
      <sz val="10"/>
      <color theme="0" tint="-0.249977111117893"/>
      <name val="Arial Narrow"/>
      <family val="2"/>
    </font>
    <font>
      <sz val="8"/>
      <name val="Arial Narrow"/>
      <family val="2"/>
    </font>
    <font>
      <sz val="11"/>
      <name val="Arial Narrow"/>
      <family val="2"/>
    </font>
    <font>
      <b/>
      <sz val="10.5"/>
      <name val="Arial Narrow"/>
      <family val="2"/>
    </font>
    <font>
      <b/>
      <i/>
      <sz val="10"/>
      <name val="Arial Narrow"/>
      <family val="2"/>
    </font>
    <font>
      <b/>
      <sz val="8"/>
      <name val="Arial Narrow"/>
      <family val="2"/>
    </font>
    <font>
      <b/>
      <sz val="9"/>
      <name val="Arial Narrow"/>
      <family val="2"/>
    </font>
    <font>
      <b/>
      <i/>
      <sz val="11"/>
      <name val="Arial Narrow"/>
      <family val="2"/>
    </font>
    <font>
      <sz val="8"/>
      <color theme="0" tint="-0.499984740745262"/>
      <name val="Arial Narrow"/>
      <family val="2"/>
    </font>
    <font>
      <b/>
      <sz val="10"/>
      <color rgb="FFFF0000"/>
      <name val="Arial"/>
      <family val="2"/>
    </font>
    <font>
      <sz val="10"/>
      <name val="Arial"/>
      <family val="2"/>
    </font>
    <font>
      <b/>
      <sz val="9"/>
      <color rgb="FFFF0000"/>
      <name val="Arial"/>
      <family val="2"/>
    </font>
    <font>
      <sz val="10"/>
      <color rgb="FFFF0000"/>
      <name val="Arial"/>
      <family val="2"/>
    </font>
    <font>
      <b/>
      <sz val="11"/>
      <name val="Arial"/>
      <family val="2"/>
    </font>
    <font>
      <b/>
      <i/>
      <sz val="9"/>
      <name val="Arial Narrow"/>
      <family val="2"/>
    </font>
    <font>
      <b/>
      <sz val="11"/>
      <color rgb="FFFF0000"/>
      <name val="Arial Narrow"/>
      <family val="2"/>
    </font>
    <font>
      <b/>
      <sz val="7"/>
      <name val="Arial Narrow"/>
      <family val="2"/>
    </font>
    <font>
      <sz val="9"/>
      <name val="Arial Narrow"/>
      <family val="2"/>
    </font>
    <font>
      <b/>
      <sz val="11"/>
      <color theme="1" tint="0.249977111117893"/>
      <name val="Arial Narrow"/>
      <family val="2"/>
    </font>
    <font>
      <sz val="10"/>
      <color theme="0"/>
      <name val="Arial Narrow"/>
      <family val="2"/>
    </font>
    <font>
      <b/>
      <sz val="9"/>
      <color theme="1" tint="0.249977111117893"/>
      <name val="Arial"/>
      <family val="2"/>
    </font>
    <font>
      <b/>
      <sz val="10"/>
      <color theme="1" tint="0.249977111117893"/>
      <name val="Arial"/>
      <family val="2"/>
    </font>
    <font>
      <sz val="10"/>
      <color theme="1" tint="0.249977111117893"/>
      <name val="Arial"/>
      <family val="2"/>
    </font>
    <font>
      <sz val="10"/>
      <color theme="1" tint="0.249977111117893"/>
      <name val="Arial Narrow"/>
      <family val="2"/>
    </font>
    <font>
      <b/>
      <sz val="11"/>
      <color theme="1" tint="0.249977111117893"/>
      <name val="Arial"/>
      <family val="2"/>
    </font>
    <font>
      <b/>
      <sz val="12"/>
      <color rgb="FFFF0000"/>
      <name val="Arial Narrow"/>
      <family val="2"/>
    </font>
    <font>
      <b/>
      <i/>
      <sz val="9"/>
      <color rgb="FFFF0000"/>
      <name val="Arial Narrow"/>
      <family val="2"/>
    </font>
    <font>
      <sz val="8"/>
      <color rgb="FFFF0000"/>
      <name val="Arial Narrow"/>
      <family val="2"/>
    </font>
    <font>
      <b/>
      <sz val="12"/>
      <color rgb="FFFF0000"/>
      <name val="Arial"/>
      <family val="2"/>
    </font>
    <font>
      <b/>
      <i/>
      <sz val="12"/>
      <color theme="0"/>
      <name val="Arial Narrow"/>
      <family val="2"/>
    </font>
    <font>
      <b/>
      <sz val="10"/>
      <color theme="0"/>
      <name val="Arial Narrow"/>
      <family val="2"/>
    </font>
    <font>
      <sz val="10"/>
      <color theme="0"/>
      <name val="Arial"/>
      <family val="2"/>
    </font>
    <font>
      <b/>
      <sz val="12"/>
      <name val="Arial"/>
      <family val="2"/>
    </font>
    <font>
      <b/>
      <sz val="12"/>
      <name val="Times New Roman"/>
      <family val="1"/>
    </font>
    <font>
      <sz val="9"/>
      <name val="Arial"/>
      <family val="2"/>
    </font>
    <font>
      <b/>
      <i/>
      <sz val="10"/>
      <color theme="0"/>
      <name val="Arial"/>
      <family val="2"/>
    </font>
    <font>
      <b/>
      <sz val="10"/>
      <color indexed="10"/>
      <name val="Arial"/>
      <family val="2"/>
    </font>
    <font>
      <b/>
      <sz val="8"/>
      <name val="Arial"/>
      <family val="2"/>
    </font>
    <font>
      <b/>
      <i/>
      <sz val="9"/>
      <color theme="0"/>
      <name val="Arial"/>
      <family val="2"/>
    </font>
    <font>
      <b/>
      <sz val="10"/>
      <color theme="0"/>
      <name val="Verdana"/>
      <family val="2"/>
    </font>
    <font>
      <sz val="10"/>
      <name val="Verdana"/>
      <family val="2"/>
    </font>
    <font>
      <b/>
      <sz val="12"/>
      <color theme="0"/>
      <name val="Verdana"/>
      <family val="2"/>
    </font>
    <font>
      <b/>
      <sz val="10"/>
      <color rgb="FFC00000"/>
      <name val="Arial"/>
      <family val="2"/>
    </font>
    <font>
      <b/>
      <sz val="10"/>
      <color rgb="FF7030A0"/>
      <name val="Arial"/>
      <family val="2"/>
    </font>
    <font>
      <b/>
      <sz val="14"/>
      <color theme="0"/>
      <name val="Verdana"/>
      <family val="2"/>
    </font>
    <font>
      <b/>
      <sz val="20"/>
      <name val="Verdana"/>
      <family val="2"/>
    </font>
    <font>
      <sz val="11"/>
      <name val="Verdana"/>
      <family val="2"/>
    </font>
    <font>
      <b/>
      <sz val="12"/>
      <name val="Verdana"/>
      <family val="2"/>
    </font>
    <font>
      <sz val="12"/>
      <name val="Verdana"/>
      <family val="2"/>
    </font>
    <font>
      <b/>
      <sz val="9"/>
      <color rgb="FFC00000"/>
      <name val="Arial"/>
      <family val="2"/>
    </font>
    <font>
      <b/>
      <sz val="11"/>
      <name val="Verdana"/>
      <family val="2"/>
    </font>
    <font>
      <b/>
      <sz val="16"/>
      <color theme="0"/>
      <name val="Verdana"/>
      <family val="2"/>
    </font>
    <font>
      <b/>
      <sz val="14"/>
      <color theme="1" tint="0.34998626667073579"/>
      <name val="Verdana"/>
      <family val="2"/>
    </font>
    <font>
      <b/>
      <sz val="12"/>
      <color theme="1" tint="0.34998626667073579"/>
      <name val="Verdana"/>
      <family val="2"/>
    </font>
    <font>
      <b/>
      <sz val="14"/>
      <color theme="9" tint="-0.499984740745262"/>
      <name val="72 Black"/>
      <family val="2"/>
    </font>
    <font>
      <b/>
      <sz val="14"/>
      <color theme="5"/>
      <name val="72 Black"/>
      <family val="2"/>
    </font>
    <font>
      <b/>
      <sz val="12"/>
      <color rgb="FFC00000"/>
      <name val="Times New Roman"/>
      <family val="1"/>
    </font>
    <font>
      <b/>
      <sz val="10"/>
      <color theme="9" tint="-0.249977111117893"/>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1"/>
        <bgColor indexed="64"/>
      </patternFill>
    </fill>
    <fill>
      <patternFill patternType="solid">
        <fgColor theme="2" tint="-0.89999084444715716"/>
        <bgColor indexed="64"/>
      </patternFill>
    </fill>
    <fill>
      <patternFill patternType="solid">
        <fgColor theme="1" tint="4.9989318521683403E-2"/>
        <bgColor indexed="64"/>
      </patternFill>
    </fill>
    <fill>
      <patternFill patternType="solid">
        <fgColor theme="0"/>
        <bgColor rgb="FF000000"/>
      </patternFill>
    </fill>
    <fill>
      <patternFill patternType="solid">
        <fgColor rgb="FFB1A0C7"/>
        <bgColor rgb="FF000000"/>
      </patternFill>
    </fill>
    <fill>
      <patternFill patternType="solid">
        <fgColor rgb="FFFFB3B3"/>
        <bgColor indexed="64"/>
      </patternFill>
    </fill>
    <fill>
      <patternFill patternType="solid">
        <fgColor rgb="FFFFE1E1"/>
        <bgColor indexed="64"/>
      </patternFill>
    </fill>
    <fill>
      <patternFill patternType="solid">
        <fgColor rgb="FFFFC9C9"/>
        <bgColor indexed="64"/>
      </patternFill>
    </fill>
    <fill>
      <patternFill patternType="solid">
        <fgColor rgb="FFECECEC"/>
        <bgColor indexed="64"/>
      </patternFill>
    </fill>
  </fills>
  <borders count="74">
    <border>
      <left/>
      <right/>
      <top/>
      <bottom/>
      <diagonal/>
    </border>
    <border>
      <left/>
      <right style="thick">
        <color indexed="8"/>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8"/>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ck">
        <color indexed="64"/>
      </left>
      <right/>
      <top/>
      <bottom/>
      <diagonal/>
    </border>
    <border>
      <left style="medium">
        <color indexed="64"/>
      </left>
      <right style="medium">
        <color indexed="64"/>
      </right>
      <top style="thin">
        <color indexed="64"/>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s>
  <cellStyleXfs count="3">
    <xf numFmtId="0" fontId="0" fillId="0" borderId="0"/>
    <xf numFmtId="44" fontId="1" fillId="0" borderId="0" applyFont="0" applyFill="0" applyBorder="0" applyAlignment="0" applyProtection="0"/>
    <xf numFmtId="43" fontId="24" fillId="0" borderId="0" applyFont="0" applyFill="0" applyBorder="0" applyAlignment="0" applyProtection="0"/>
  </cellStyleXfs>
  <cellXfs count="698">
    <xf numFmtId="0" fontId="0" fillId="0" borderId="0" xfId="0"/>
    <xf numFmtId="0" fontId="1" fillId="0" borderId="0" xfId="0" applyFont="1" applyFill="1" applyBorder="1" applyProtection="1"/>
    <xf numFmtId="0" fontId="1" fillId="0" borderId="0" xfId="0" applyFont="1" applyFill="1" applyBorder="1" applyAlignment="1" applyProtection="1">
      <alignment horizontal="left" indent="3"/>
    </xf>
    <xf numFmtId="4" fontId="5" fillId="5" borderId="35" xfId="0" quotePrefix="1" applyNumberFormat="1" applyFont="1" applyFill="1" applyBorder="1" applyProtection="1">
      <protection hidden="1"/>
    </xf>
    <xf numFmtId="4" fontId="9" fillId="5" borderId="35" xfId="0" applyNumberFormat="1" applyFont="1" applyFill="1" applyBorder="1" applyProtection="1">
      <protection hidden="1"/>
    </xf>
    <xf numFmtId="4" fontId="12" fillId="5" borderId="35" xfId="0" applyNumberFormat="1" applyFont="1" applyFill="1" applyBorder="1" applyProtection="1">
      <protection hidden="1"/>
    </xf>
    <xf numFmtId="4" fontId="9" fillId="5" borderId="37" xfId="0" applyNumberFormat="1" applyFont="1" applyFill="1" applyBorder="1" applyProtection="1">
      <protection hidden="1"/>
    </xf>
    <xf numFmtId="4" fontId="5" fillId="5" borderId="35" xfId="0" applyNumberFormat="1" applyFont="1" applyFill="1" applyBorder="1" applyProtection="1">
      <protection hidden="1"/>
    </xf>
    <xf numFmtId="4" fontId="44" fillId="7" borderId="33" xfId="0" applyNumberFormat="1" applyFont="1" applyFill="1" applyBorder="1" applyProtection="1">
      <protection hidden="1"/>
    </xf>
    <xf numFmtId="4" fontId="9" fillId="8" borderId="33" xfId="0" applyNumberFormat="1" applyFont="1" applyFill="1" applyBorder="1" applyProtection="1">
      <protection hidden="1"/>
    </xf>
    <xf numFmtId="0" fontId="1" fillId="9" borderId="0" xfId="0" applyFont="1" applyFill="1" applyBorder="1" applyProtection="1"/>
    <xf numFmtId="4" fontId="5" fillId="0" borderId="8" xfId="0" applyNumberFormat="1" applyFont="1" applyBorder="1" applyAlignment="1" applyProtection="1">
      <alignment vertical="top" wrapText="1"/>
      <protection locked="0" hidden="1"/>
    </xf>
    <xf numFmtId="4" fontId="5" fillId="0" borderId="9" xfId="0" applyNumberFormat="1" applyFont="1" applyBorder="1" applyAlignment="1" applyProtection="1">
      <alignment vertical="top" wrapText="1"/>
      <protection locked="0" hidden="1"/>
    </xf>
    <xf numFmtId="4" fontId="5" fillId="0" borderId="10" xfId="0" applyNumberFormat="1" applyFont="1" applyBorder="1" applyAlignment="1" applyProtection="1">
      <alignment vertical="top" wrapText="1"/>
      <protection locked="0" hidden="1"/>
    </xf>
    <xf numFmtId="4" fontId="5" fillId="0" borderId="18" xfId="0" applyNumberFormat="1" applyFont="1" applyBorder="1" applyAlignment="1" applyProtection="1">
      <alignment vertical="top" wrapText="1"/>
      <protection locked="0" hidden="1"/>
    </xf>
    <xf numFmtId="4" fontId="5" fillId="0" borderId="19" xfId="0" applyNumberFormat="1" applyFont="1" applyBorder="1" applyAlignment="1" applyProtection="1">
      <alignment vertical="top" wrapText="1"/>
      <protection locked="0" hidden="1"/>
    </xf>
    <xf numFmtId="4" fontId="5" fillId="0" borderId="20" xfId="0" applyNumberFormat="1" applyFont="1" applyBorder="1" applyAlignment="1" applyProtection="1">
      <alignment vertical="top" wrapText="1"/>
      <protection locked="0" hidden="1"/>
    </xf>
    <xf numFmtId="4" fontId="5" fillId="0" borderId="14" xfId="0" applyNumberFormat="1" applyFont="1" applyBorder="1" applyAlignment="1" applyProtection="1">
      <alignment vertical="top" wrapText="1"/>
      <protection locked="0" hidden="1"/>
    </xf>
    <xf numFmtId="4" fontId="5" fillId="0" borderId="11" xfId="0" applyNumberFormat="1" applyFont="1" applyBorder="1" applyAlignment="1" applyProtection="1">
      <alignment vertical="top" wrapText="1"/>
      <protection locked="0" hidden="1"/>
    </xf>
    <xf numFmtId="4" fontId="5" fillId="0" borderId="12" xfId="0" applyNumberFormat="1" applyFont="1" applyBorder="1" applyAlignment="1" applyProtection="1">
      <alignment vertical="top" wrapText="1"/>
      <protection locked="0" hidden="1"/>
    </xf>
    <xf numFmtId="4" fontId="47" fillId="2" borderId="15" xfId="0" quotePrefix="1" applyNumberFormat="1" applyFont="1" applyFill="1" applyBorder="1" applyProtection="1">
      <protection hidden="1"/>
    </xf>
    <xf numFmtId="4" fontId="47" fillId="2" borderId="16" xfId="0" quotePrefix="1" applyNumberFormat="1" applyFont="1" applyFill="1" applyBorder="1" applyProtection="1">
      <protection hidden="1"/>
    </xf>
    <xf numFmtId="4" fontId="47" fillId="2" borderId="16" xfId="0" applyNumberFormat="1" applyFont="1" applyFill="1" applyBorder="1" applyProtection="1">
      <protection hidden="1"/>
    </xf>
    <xf numFmtId="4" fontId="47" fillId="2" borderId="17" xfId="0" quotePrefix="1" applyNumberFormat="1" applyFont="1" applyFill="1" applyBorder="1" applyProtection="1">
      <protection hidden="1"/>
    </xf>
    <xf numFmtId="4" fontId="47" fillId="2" borderId="4" xfId="0" quotePrefix="1" applyNumberFormat="1" applyFont="1" applyFill="1" applyBorder="1" applyProtection="1">
      <protection hidden="1"/>
    </xf>
    <xf numFmtId="4" fontId="47" fillId="2" borderId="3" xfId="0" quotePrefix="1" applyNumberFormat="1" applyFont="1" applyFill="1" applyBorder="1" applyProtection="1">
      <protection hidden="1"/>
    </xf>
    <xf numFmtId="4" fontId="47" fillId="2" borderId="33" xfId="0" quotePrefix="1" applyNumberFormat="1" applyFont="1" applyFill="1" applyBorder="1" applyProtection="1">
      <protection hidden="1"/>
    </xf>
    <xf numFmtId="4" fontId="47" fillId="12" borderId="22" xfId="0" applyNumberFormat="1" applyFont="1" applyFill="1" applyBorder="1" applyProtection="1">
      <protection hidden="1"/>
    </xf>
    <xf numFmtId="4" fontId="47" fillId="2" borderId="65" xfId="0" quotePrefix="1" applyNumberFormat="1" applyFont="1" applyFill="1" applyBorder="1" applyProtection="1">
      <protection hidden="1"/>
    </xf>
    <xf numFmtId="4" fontId="47" fillId="2" borderId="2" xfId="0" quotePrefix="1" applyNumberFormat="1" applyFont="1" applyFill="1" applyBorder="1" applyProtection="1">
      <protection hidden="1"/>
    </xf>
    <xf numFmtId="0" fontId="1" fillId="4" borderId="0" xfId="0" applyFont="1" applyFill="1" applyBorder="1" applyProtection="1"/>
    <xf numFmtId="0" fontId="60" fillId="4" borderId="33" xfId="0" applyFont="1" applyFill="1" applyBorder="1" applyAlignment="1" applyProtection="1">
      <alignment horizontal="left" vertical="center" indent="1"/>
      <protection locked="0"/>
    </xf>
    <xf numFmtId="4" fontId="5" fillId="4" borderId="0" xfId="0" applyNumberFormat="1" applyFont="1" applyFill="1" applyBorder="1" applyProtection="1">
      <protection hidden="1"/>
    </xf>
    <xf numFmtId="4" fontId="5" fillId="4" borderId="0" xfId="0" applyNumberFormat="1" applyFont="1" applyFill="1" applyProtection="1">
      <protection locked="0" hidden="1"/>
    </xf>
    <xf numFmtId="4" fontId="5" fillId="4" borderId="0" xfId="0" applyNumberFormat="1" applyFont="1" applyFill="1" applyProtection="1">
      <protection hidden="1"/>
    </xf>
    <xf numFmtId="4" fontId="5" fillId="0" borderId="0" xfId="0" applyNumberFormat="1" applyFont="1" applyProtection="1">
      <protection locked="0" hidden="1"/>
    </xf>
    <xf numFmtId="4" fontId="5" fillId="0" borderId="0" xfId="0" applyNumberFormat="1" applyFont="1" applyProtection="1">
      <protection hidden="1"/>
    </xf>
    <xf numFmtId="4" fontId="17" fillId="3" borderId="33" xfId="0" applyNumberFormat="1" applyFont="1" applyFill="1" applyBorder="1" applyAlignment="1" applyProtection="1">
      <alignment horizontal="center" wrapText="1"/>
      <protection hidden="1"/>
    </xf>
    <xf numFmtId="4" fontId="7" fillId="3" borderId="33" xfId="0" applyNumberFormat="1" applyFont="1" applyFill="1" applyBorder="1" applyAlignment="1" applyProtection="1">
      <alignment horizontal="center" wrapText="1"/>
      <protection hidden="1"/>
    </xf>
    <xf numFmtId="4" fontId="7" fillId="4" borderId="0" xfId="0" applyNumberFormat="1" applyFont="1" applyFill="1" applyBorder="1" applyAlignment="1" applyProtection="1">
      <alignment horizontal="center" wrapText="1"/>
      <protection hidden="1"/>
    </xf>
    <xf numFmtId="4" fontId="13" fillId="5" borderId="35" xfId="0" applyNumberFormat="1" applyFont="1" applyFill="1" applyBorder="1" applyProtection="1">
      <protection hidden="1"/>
    </xf>
    <xf numFmtId="4" fontId="14" fillId="5" borderId="35" xfId="0" applyNumberFormat="1" applyFont="1" applyFill="1" applyBorder="1" applyProtection="1">
      <protection hidden="1"/>
    </xf>
    <xf numFmtId="4" fontId="9" fillId="5" borderId="33" xfId="0" applyNumberFormat="1" applyFont="1" applyFill="1" applyBorder="1" applyProtection="1">
      <protection hidden="1"/>
    </xf>
    <xf numFmtId="4" fontId="33" fillId="4" borderId="0" xfId="0" applyNumberFormat="1" applyFont="1" applyFill="1" applyProtection="1">
      <protection hidden="1"/>
    </xf>
    <xf numFmtId="4" fontId="6" fillId="4" borderId="0" xfId="0" applyNumberFormat="1" applyFont="1" applyFill="1" applyProtection="1">
      <protection hidden="1"/>
    </xf>
    <xf numFmtId="4" fontId="8" fillId="4" borderId="0" xfId="0" applyNumberFormat="1" applyFont="1" applyFill="1" applyAlignment="1" applyProtection="1">
      <alignment horizontal="right" wrapText="1"/>
      <protection locked="0" hidden="1"/>
    </xf>
    <xf numFmtId="4" fontId="7" fillId="4" borderId="0" xfId="0" applyNumberFormat="1" applyFont="1" applyFill="1" applyAlignment="1" applyProtection="1">
      <alignment horizontal="left" vertical="top"/>
      <protection locked="0" hidden="1"/>
    </xf>
    <xf numFmtId="4" fontId="5" fillId="0" borderId="0" xfId="0" applyNumberFormat="1" applyFont="1" applyAlignment="1" applyProtection="1">
      <alignment horizontal="left" vertical="top" wrapText="1"/>
      <protection hidden="1"/>
    </xf>
    <xf numFmtId="4" fontId="5" fillId="0" borderId="0" xfId="0" applyNumberFormat="1" applyFont="1" applyBorder="1" applyAlignment="1" applyProtection="1">
      <alignment vertical="top" wrapText="1"/>
      <protection hidden="1"/>
    </xf>
    <xf numFmtId="4" fontId="9" fillId="0" borderId="2" xfId="0" applyNumberFormat="1" applyFont="1" applyBorder="1" applyAlignment="1" applyProtection="1">
      <alignment horizontal="center" wrapText="1"/>
      <protection hidden="1"/>
    </xf>
    <xf numFmtId="4" fontId="6" fillId="0" borderId="0" xfId="0" applyNumberFormat="1" applyFont="1" applyProtection="1">
      <protection hidden="1"/>
    </xf>
    <xf numFmtId="4" fontId="9" fillId="0" borderId="3" xfId="0" applyNumberFormat="1" applyFont="1" applyBorder="1" applyAlignment="1" applyProtection="1">
      <alignment horizontal="center" wrapText="1"/>
      <protection hidden="1"/>
    </xf>
    <xf numFmtId="4" fontId="9" fillId="0" borderId="1" xfId="0" applyNumberFormat="1" applyFont="1" applyBorder="1" applyAlignment="1" applyProtection="1">
      <alignment horizontal="center" wrapText="1"/>
      <protection hidden="1"/>
    </xf>
    <xf numFmtId="4" fontId="9" fillId="0" borderId="0" xfId="0" applyNumberFormat="1" applyFont="1" applyBorder="1" applyAlignment="1" applyProtection="1">
      <alignment horizontal="center" wrapText="1"/>
      <protection hidden="1"/>
    </xf>
    <xf numFmtId="4" fontId="5" fillId="0" borderId="0" xfId="0" applyNumberFormat="1" applyFont="1" applyAlignment="1" applyProtection="1">
      <alignment vertical="top" wrapText="1"/>
      <protection hidden="1"/>
    </xf>
    <xf numFmtId="4" fontId="5" fillId="0" borderId="5" xfId="2" applyNumberFormat="1" applyFont="1" applyBorder="1" applyAlignment="1" applyProtection="1">
      <alignment vertical="top" wrapText="1"/>
      <protection hidden="1"/>
    </xf>
    <xf numFmtId="4" fontId="5" fillId="0" borderId="6" xfId="2" applyNumberFormat="1" applyFont="1" applyBorder="1" applyAlignment="1" applyProtection="1">
      <alignment vertical="top" wrapText="1"/>
      <protection hidden="1"/>
    </xf>
    <xf numFmtId="4" fontId="5" fillId="0" borderId="27" xfId="2" applyNumberFormat="1" applyFont="1" applyBorder="1" applyAlignment="1" applyProtection="1">
      <alignment vertical="top" wrapText="1"/>
      <protection hidden="1"/>
    </xf>
    <xf numFmtId="4" fontId="5" fillId="0" borderId="8" xfId="2" applyNumberFormat="1" applyFont="1" applyBorder="1" applyAlignment="1" applyProtection="1">
      <alignment vertical="top" wrapText="1"/>
      <protection hidden="1"/>
    </xf>
    <xf numFmtId="4" fontId="5" fillId="0" borderId="9" xfId="2" applyNumberFormat="1" applyFont="1" applyBorder="1" applyAlignment="1" applyProtection="1">
      <alignment vertical="top" wrapText="1"/>
      <protection hidden="1"/>
    </xf>
    <xf numFmtId="4" fontId="5" fillId="0" borderId="28" xfId="2" applyNumberFormat="1" applyFont="1" applyBorder="1" applyAlignment="1" applyProtection="1">
      <alignment vertical="top" wrapText="1"/>
      <protection hidden="1"/>
    </xf>
    <xf numFmtId="4" fontId="9" fillId="0" borderId="0" xfId="0" applyNumberFormat="1" applyFont="1" applyAlignment="1" applyProtection="1">
      <alignment horizontal="left" vertical="top" wrapText="1"/>
      <protection hidden="1"/>
    </xf>
    <xf numFmtId="4" fontId="9" fillId="0" borderId="0" xfId="0" applyNumberFormat="1" applyFont="1" applyAlignment="1" applyProtection="1">
      <alignment vertical="top" wrapText="1"/>
      <protection hidden="1"/>
    </xf>
    <xf numFmtId="4" fontId="5" fillId="0" borderId="8" xfId="2" applyNumberFormat="1" applyFont="1" applyBorder="1" applyAlignment="1" applyProtection="1">
      <alignment vertical="top" wrapText="1"/>
      <protection locked="0" hidden="1"/>
    </xf>
    <xf numFmtId="4" fontId="5" fillId="0" borderId="9" xfId="2" applyNumberFormat="1" applyFont="1" applyBorder="1" applyAlignment="1" applyProtection="1">
      <alignment vertical="top" wrapText="1"/>
      <protection locked="0" hidden="1"/>
    </xf>
    <xf numFmtId="4" fontId="5" fillId="0" borderId="28" xfId="2" applyNumberFormat="1" applyFont="1" applyBorder="1" applyAlignment="1" applyProtection="1">
      <alignment vertical="top" wrapText="1"/>
      <protection locked="0" hidden="1"/>
    </xf>
    <xf numFmtId="4" fontId="9" fillId="0" borderId="0" xfId="0" applyNumberFormat="1" applyFont="1" applyAlignment="1" applyProtection="1">
      <alignment horizontal="left" vertical="top" wrapText="1"/>
      <protection locked="0" hidden="1"/>
    </xf>
    <xf numFmtId="4" fontId="9" fillId="0" borderId="0" xfId="0" applyNumberFormat="1" applyFont="1" applyAlignment="1" applyProtection="1">
      <alignment vertical="top" wrapText="1"/>
      <protection locked="0" hidden="1"/>
    </xf>
    <xf numFmtId="4" fontId="8" fillId="0" borderId="0" xfId="0" applyNumberFormat="1" applyFont="1" applyAlignment="1" applyProtection="1">
      <alignment horizontal="right" vertical="center" wrapText="1"/>
      <protection hidden="1"/>
    </xf>
    <xf numFmtId="4" fontId="21" fillId="0" borderId="0" xfId="0" applyNumberFormat="1" applyFont="1" applyBorder="1" applyAlignment="1" applyProtection="1">
      <alignment vertical="center" wrapText="1"/>
      <protection hidden="1"/>
    </xf>
    <xf numFmtId="4" fontId="9" fillId="0" borderId="0" xfId="0" applyNumberFormat="1" applyFont="1" applyBorder="1" applyAlignment="1" applyProtection="1">
      <alignment vertical="top" wrapText="1"/>
      <protection hidden="1"/>
    </xf>
    <xf numFmtId="4" fontId="9" fillId="0" borderId="0" xfId="0" applyNumberFormat="1" applyFont="1" applyFill="1" applyBorder="1" applyAlignment="1" applyProtection="1">
      <alignment vertical="top" wrapText="1"/>
      <protection hidden="1"/>
    </xf>
    <xf numFmtId="4" fontId="9" fillId="0" borderId="0" xfId="0" applyNumberFormat="1" applyFont="1" applyBorder="1" applyAlignment="1" applyProtection="1">
      <alignment vertical="top" wrapText="1"/>
      <protection locked="0" hidden="1"/>
    </xf>
    <xf numFmtId="4" fontId="5" fillId="0" borderId="14" xfId="2" applyNumberFormat="1" applyFont="1" applyBorder="1" applyAlignment="1" applyProtection="1">
      <alignment vertical="top" wrapText="1"/>
      <protection locked="0" hidden="1"/>
    </xf>
    <xf numFmtId="4" fontId="5" fillId="0" borderId="11" xfId="2" applyNumberFormat="1" applyFont="1" applyBorder="1" applyAlignment="1" applyProtection="1">
      <alignment vertical="top" wrapText="1"/>
      <protection locked="0" hidden="1"/>
    </xf>
    <xf numFmtId="4" fontId="5" fillId="0" borderId="29" xfId="2" applyNumberFormat="1" applyFont="1" applyBorder="1" applyAlignment="1" applyProtection="1">
      <alignment vertical="top" wrapText="1"/>
      <protection locked="0" hidden="1"/>
    </xf>
    <xf numFmtId="4" fontId="33" fillId="0" borderId="0" xfId="0" applyNumberFormat="1" applyFont="1" applyProtection="1">
      <protection hidden="1"/>
    </xf>
    <xf numFmtId="4" fontId="39" fillId="0" borderId="0" xfId="0" applyNumberFormat="1" applyFont="1" applyAlignment="1" applyProtection="1">
      <alignment horizontal="left" vertical="center"/>
      <protection hidden="1"/>
    </xf>
    <xf numFmtId="4" fontId="35" fillId="0" borderId="0" xfId="0" applyNumberFormat="1" applyFont="1" applyProtection="1">
      <protection hidden="1"/>
    </xf>
    <xf numFmtId="4" fontId="36" fillId="0" borderId="0" xfId="0" applyNumberFormat="1" applyFont="1" applyProtection="1">
      <protection hidden="1"/>
    </xf>
    <xf numFmtId="4" fontId="37" fillId="0" borderId="0" xfId="0" applyNumberFormat="1" applyFont="1" applyProtection="1">
      <protection hidden="1"/>
    </xf>
    <xf numFmtId="4" fontId="35" fillId="0" borderId="0" xfId="0" applyNumberFormat="1" applyFont="1" applyBorder="1" applyProtection="1">
      <protection hidden="1"/>
    </xf>
    <xf numFmtId="4" fontId="34" fillId="0" borderId="0" xfId="0" applyNumberFormat="1" applyFont="1" applyAlignment="1" applyProtection="1">
      <alignment horizontal="center"/>
      <protection hidden="1"/>
    </xf>
    <xf numFmtId="4" fontId="35" fillId="0" borderId="0" xfId="0" applyNumberFormat="1" applyFont="1" applyFill="1" applyBorder="1" applyProtection="1">
      <protection hidden="1"/>
    </xf>
    <xf numFmtId="4" fontId="35" fillId="0" borderId="0" xfId="0" applyNumberFormat="1" applyFont="1" applyBorder="1" applyAlignment="1" applyProtection="1">
      <protection hidden="1"/>
    </xf>
    <xf numFmtId="4" fontId="35" fillId="0" borderId="0" xfId="0" applyNumberFormat="1" applyFont="1" applyAlignment="1" applyProtection="1">
      <protection hidden="1"/>
    </xf>
    <xf numFmtId="4" fontId="32" fillId="0" borderId="0" xfId="0" applyNumberFormat="1" applyFont="1" applyAlignment="1" applyProtection="1">
      <alignment horizontal="left"/>
      <protection hidden="1"/>
    </xf>
    <xf numFmtId="4" fontId="36" fillId="0" borderId="0" xfId="0" applyNumberFormat="1" applyFont="1" applyAlignment="1" applyProtection="1">
      <protection hidden="1"/>
    </xf>
    <xf numFmtId="4" fontId="15" fillId="0" borderId="0" xfId="0" applyNumberFormat="1" applyFont="1" applyBorder="1" applyAlignment="1" applyProtection="1">
      <alignment vertical="top" wrapText="1"/>
      <protection hidden="1"/>
    </xf>
    <xf numFmtId="4" fontId="19" fillId="0" borderId="2" xfId="0" applyNumberFormat="1" applyFont="1" applyBorder="1" applyAlignment="1" applyProtection="1">
      <alignment horizontal="center" wrapText="1"/>
      <protection hidden="1"/>
    </xf>
    <xf numFmtId="4" fontId="19" fillId="0" borderId="3" xfId="0" applyNumberFormat="1" applyFont="1" applyBorder="1" applyAlignment="1" applyProtection="1">
      <alignment horizontal="center" wrapText="1"/>
      <protection hidden="1"/>
    </xf>
    <xf numFmtId="4" fontId="19" fillId="0" borderId="1" xfId="0" applyNumberFormat="1" applyFont="1" applyBorder="1" applyAlignment="1" applyProtection="1">
      <alignment horizontal="center" wrapText="1"/>
      <protection hidden="1"/>
    </xf>
    <xf numFmtId="4" fontId="19" fillId="0" borderId="0" xfId="0" applyNumberFormat="1" applyFont="1" applyBorder="1" applyAlignment="1" applyProtection="1">
      <alignment horizontal="center" wrapText="1"/>
      <protection hidden="1"/>
    </xf>
    <xf numFmtId="4" fontId="15" fillId="0" borderId="0" xfId="0" applyNumberFormat="1" applyFont="1" applyAlignment="1" applyProtection="1">
      <alignment horizontal="left" vertical="top" wrapText="1"/>
      <protection hidden="1"/>
    </xf>
    <xf numFmtId="4" fontId="15" fillId="0" borderId="0" xfId="0" applyNumberFormat="1" applyFont="1" applyAlignment="1" applyProtection="1">
      <alignment vertical="top" wrapText="1"/>
      <protection hidden="1"/>
    </xf>
    <xf numFmtId="4" fontId="5" fillId="0" borderId="7" xfId="2" applyNumberFormat="1" applyFont="1" applyBorder="1" applyAlignment="1" applyProtection="1">
      <alignment vertical="top" wrapText="1"/>
      <protection hidden="1"/>
    </xf>
    <xf numFmtId="4" fontId="5" fillId="0" borderId="10" xfId="2" applyNumberFormat="1" applyFont="1" applyBorder="1" applyAlignment="1" applyProtection="1">
      <alignment vertical="top" wrapText="1"/>
      <protection hidden="1"/>
    </xf>
    <xf numFmtId="4" fontId="5" fillId="0" borderId="10" xfId="2" applyNumberFormat="1" applyFont="1" applyBorder="1" applyAlignment="1" applyProtection="1">
      <alignment vertical="top" wrapText="1"/>
      <protection locked="0" hidden="1"/>
    </xf>
    <xf numFmtId="4" fontId="5" fillId="0" borderId="18" xfId="2" applyNumberFormat="1" applyFont="1" applyBorder="1" applyAlignment="1" applyProtection="1">
      <alignment vertical="top" wrapText="1"/>
      <protection locked="0" hidden="1"/>
    </xf>
    <xf numFmtId="4" fontId="5" fillId="0" borderId="19" xfId="2" applyNumberFormat="1" applyFont="1" applyBorder="1" applyAlignment="1" applyProtection="1">
      <alignment vertical="top" wrapText="1"/>
      <protection locked="0" hidden="1"/>
    </xf>
    <xf numFmtId="4" fontId="5" fillId="0" borderId="20" xfId="2" applyNumberFormat="1" applyFont="1" applyBorder="1" applyAlignment="1" applyProtection="1">
      <alignment vertical="top" wrapText="1"/>
      <protection locked="0" hidden="1"/>
    </xf>
    <xf numFmtId="4" fontId="5" fillId="0" borderId="21" xfId="2" applyNumberFormat="1" applyFont="1" applyBorder="1" applyAlignment="1" applyProtection="1">
      <alignment vertical="top" wrapText="1"/>
      <protection hidden="1"/>
    </xf>
    <xf numFmtId="4" fontId="5" fillId="0" borderId="25" xfId="2" applyNumberFormat="1" applyFont="1" applyBorder="1" applyAlignment="1" applyProtection="1">
      <alignment vertical="top" wrapText="1"/>
      <protection hidden="1"/>
    </xf>
    <xf numFmtId="4" fontId="5" fillId="0" borderId="23" xfId="2" applyNumberFormat="1" applyFont="1" applyBorder="1" applyAlignment="1" applyProtection="1">
      <alignment vertical="top" wrapText="1"/>
      <protection hidden="1"/>
    </xf>
    <xf numFmtId="4" fontId="5" fillId="0" borderId="12" xfId="2" applyNumberFormat="1" applyFont="1" applyBorder="1" applyAlignment="1" applyProtection="1">
      <alignment vertical="top" wrapText="1"/>
      <protection locked="0" hidden="1"/>
    </xf>
    <xf numFmtId="4" fontId="35" fillId="0" borderId="0" xfId="0" applyNumberFormat="1" applyFont="1" applyAlignment="1" applyProtection="1">
      <alignment horizontal="left"/>
      <protection hidden="1"/>
    </xf>
    <xf numFmtId="4" fontId="38" fillId="0" borderId="0" xfId="0" applyNumberFormat="1" applyFont="1" applyAlignment="1" applyProtection="1">
      <alignment horizontal="center"/>
      <protection hidden="1"/>
    </xf>
    <xf numFmtId="4" fontId="1" fillId="0" borderId="0" xfId="0" applyNumberFormat="1" applyFont="1" applyProtection="1">
      <protection hidden="1"/>
    </xf>
    <xf numFmtId="4" fontId="4" fillId="0" borderId="0" xfId="0" applyNumberFormat="1" applyFont="1" applyAlignment="1" applyProtection="1">
      <alignment horizontal="center"/>
      <protection locked="0" hidden="1"/>
    </xf>
    <xf numFmtId="4" fontId="4" fillId="0" borderId="0" xfId="0" applyNumberFormat="1" applyFont="1" applyAlignment="1" applyProtection="1">
      <alignment horizontal="right"/>
      <protection locked="0" hidden="1"/>
    </xf>
    <xf numFmtId="4" fontId="1" fillId="0" borderId="0" xfId="0" applyNumberFormat="1" applyFont="1" applyProtection="1">
      <protection locked="0" hidden="1"/>
    </xf>
    <xf numFmtId="4" fontId="23" fillId="0" borderId="0" xfId="0" applyNumberFormat="1" applyFont="1" applyProtection="1">
      <protection locked="0" hidden="1"/>
    </xf>
    <xf numFmtId="4" fontId="8" fillId="0" borderId="0" xfId="0" applyNumberFormat="1" applyFont="1" applyAlignment="1" applyProtection="1">
      <alignment horizontal="center"/>
      <protection locked="0" hidden="1"/>
    </xf>
    <xf numFmtId="4" fontId="8" fillId="0" borderId="0" xfId="0" applyNumberFormat="1" applyFont="1" applyAlignment="1" applyProtection="1">
      <alignment horizontal="right"/>
      <protection locked="0" hidden="1"/>
    </xf>
    <xf numFmtId="4" fontId="7" fillId="0" borderId="0" xfId="0" applyNumberFormat="1" applyFont="1" applyBorder="1" applyAlignment="1" applyProtection="1">
      <alignment horizontal="center" wrapText="1"/>
      <protection hidden="1"/>
    </xf>
    <xf numFmtId="4" fontId="22" fillId="0" borderId="0" xfId="0" applyNumberFormat="1" applyFont="1" applyBorder="1" applyAlignment="1" applyProtection="1">
      <alignment horizontal="left" vertical="top" wrapText="1"/>
      <protection hidden="1"/>
    </xf>
    <xf numFmtId="4" fontId="9" fillId="2" borderId="0" xfId="0" applyNumberFormat="1" applyFont="1" applyFill="1" applyAlignment="1" applyProtection="1">
      <alignment vertical="top" wrapText="1"/>
      <protection locked="0" hidden="1"/>
    </xf>
    <xf numFmtId="4" fontId="10" fillId="2" borderId="0" xfId="0" applyNumberFormat="1" applyFont="1" applyFill="1" applyAlignment="1" applyProtection="1">
      <alignment vertical="top" wrapText="1"/>
      <protection locked="0" hidden="1"/>
    </xf>
    <xf numFmtId="4" fontId="5" fillId="0" borderId="0" xfId="0" applyNumberFormat="1" applyFont="1" applyBorder="1" applyAlignment="1" applyProtection="1">
      <alignment vertical="top" wrapText="1"/>
      <protection locked="0" hidden="1"/>
    </xf>
    <xf numFmtId="4" fontId="7" fillId="0" borderId="0" xfId="0" applyNumberFormat="1" applyFont="1" applyBorder="1" applyAlignment="1" applyProtection="1">
      <alignment horizontal="center" vertical="center" wrapText="1"/>
      <protection hidden="1"/>
    </xf>
    <xf numFmtId="4" fontId="5" fillId="0" borderId="0" xfId="0" applyNumberFormat="1" applyFont="1" applyFill="1" applyProtection="1">
      <protection hidden="1"/>
    </xf>
    <xf numFmtId="4" fontId="33" fillId="0" borderId="0" xfId="0" applyNumberFormat="1" applyFont="1" applyFill="1" applyProtection="1">
      <protection hidden="1"/>
    </xf>
    <xf numFmtId="4" fontId="26" fillId="0" borderId="0" xfId="0" applyNumberFormat="1" applyFont="1" applyProtection="1">
      <protection hidden="1"/>
    </xf>
    <xf numFmtId="4" fontId="35" fillId="0" borderId="0" xfId="0" applyNumberFormat="1" applyFont="1" applyAlignment="1" applyProtection="1">
      <alignment horizontal="center"/>
      <protection locked="0" hidden="1"/>
    </xf>
    <xf numFmtId="4" fontId="35" fillId="0" borderId="0" xfId="0" applyNumberFormat="1" applyFont="1" applyAlignment="1" applyProtection="1">
      <alignment horizontal="right"/>
      <protection locked="0" hidden="1"/>
    </xf>
    <xf numFmtId="4" fontId="36" fillId="0" borderId="0" xfId="0" applyNumberFormat="1" applyFont="1" applyProtection="1">
      <protection locked="0" hidden="1"/>
    </xf>
    <xf numFmtId="4" fontId="37" fillId="0" borderId="0" xfId="0" applyNumberFormat="1" applyFont="1" applyProtection="1">
      <protection locked="0" hidden="1"/>
    </xf>
    <xf numFmtId="4" fontId="7" fillId="0" borderId="0" xfId="0" applyNumberFormat="1" applyFont="1" applyBorder="1" applyAlignment="1" applyProtection="1">
      <alignment horizontal="center"/>
      <protection hidden="1"/>
    </xf>
    <xf numFmtId="4" fontId="15" fillId="0" borderId="0" xfId="0" applyNumberFormat="1" applyFont="1" applyAlignment="1" applyProtection="1">
      <alignment horizontal="center" vertical="top" wrapText="1"/>
      <protection hidden="1"/>
    </xf>
    <xf numFmtId="4" fontId="9" fillId="0" borderId="0" xfId="0" applyNumberFormat="1" applyFont="1" applyAlignment="1" applyProtection="1">
      <alignment wrapText="1"/>
      <protection hidden="1"/>
    </xf>
    <xf numFmtId="4" fontId="5" fillId="0" borderId="8" xfId="2" applyNumberFormat="1" applyFont="1" applyBorder="1" applyAlignment="1" applyProtection="1">
      <alignment horizontal="right" vertical="top" wrapText="1"/>
      <protection locked="0" hidden="1"/>
    </xf>
    <xf numFmtId="4" fontId="5" fillId="0" borderId="9" xfId="2" applyNumberFormat="1" applyFont="1" applyBorder="1" applyAlignment="1" applyProtection="1">
      <alignment horizontal="center" vertical="top" wrapText="1"/>
      <protection locked="0" hidden="1"/>
    </xf>
    <xf numFmtId="4" fontId="5" fillId="0" borderId="9" xfId="2" applyNumberFormat="1" applyFont="1" applyBorder="1" applyAlignment="1" applyProtection="1">
      <alignment horizontal="right" vertical="top" wrapText="1"/>
      <protection locked="0" hidden="1"/>
    </xf>
    <xf numFmtId="4" fontId="5" fillId="0" borderId="10" xfId="2" applyNumberFormat="1" applyFont="1" applyBorder="1" applyAlignment="1" applyProtection="1">
      <alignment horizontal="right" vertical="top" wrapText="1"/>
      <protection locked="0" hidden="1"/>
    </xf>
    <xf numFmtId="4" fontId="5" fillId="0" borderId="18" xfId="2" applyNumberFormat="1" applyFont="1" applyBorder="1" applyAlignment="1" applyProtection="1">
      <alignment horizontal="right" vertical="top" wrapText="1"/>
      <protection locked="0" hidden="1"/>
    </xf>
    <xf numFmtId="4" fontId="5" fillId="0" borderId="19" xfId="2" applyNumberFormat="1" applyFont="1" applyBorder="1" applyAlignment="1" applyProtection="1">
      <alignment horizontal="center" vertical="top" wrapText="1"/>
      <protection locked="0" hidden="1"/>
    </xf>
    <xf numFmtId="4" fontId="5" fillId="0" borderId="19" xfId="2" applyNumberFormat="1" applyFont="1" applyBorder="1" applyAlignment="1" applyProtection="1">
      <alignment horizontal="right" vertical="top" wrapText="1"/>
      <protection locked="0" hidden="1"/>
    </xf>
    <xf numFmtId="4" fontId="5" fillId="0" borderId="20" xfId="2" applyNumberFormat="1" applyFont="1" applyBorder="1" applyAlignment="1" applyProtection="1">
      <alignment horizontal="right" vertical="top" wrapText="1"/>
      <protection locked="0" hidden="1"/>
    </xf>
    <xf numFmtId="4" fontId="25" fillId="0" borderId="0" xfId="0" applyNumberFormat="1" applyFont="1" applyAlignment="1" applyProtection="1">
      <alignment horizontal="center"/>
      <protection hidden="1"/>
    </xf>
    <xf numFmtId="4" fontId="27" fillId="0" borderId="0" xfId="0" applyNumberFormat="1" applyFont="1" applyAlignment="1" applyProtection="1">
      <alignment horizontal="center"/>
      <protection hidden="1"/>
    </xf>
    <xf numFmtId="4" fontId="15" fillId="0" borderId="2" xfId="0" applyNumberFormat="1" applyFont="1" applyBorder="1" applyAlignment="1" applyProtection="1">
      <alignment horizontal="center" wrapText="1"/>
      <protection hidden="1"/>
    </xf>
    <xf numFmtId="4" fontId="15" fillId="0" borderId="3" xfId="0" applyNumberFormat="1" applyFont="1" applyBorder="1" applyAlignment="1" applyProtection="1">
      <alignment horizontal="center" wrapText="1"/>
      <protection hidden="1"/>
    </xf>
    <xf numFmtId="4" fontId="15" fillId="0" borderId="1" xfId="0" applyNumberFormat="1" applyFont="1" applyBorder="1" applyAlignment="1" applyProtection="1">
      <alignment horizontal="center" wrapText="1"/>
      <protection hidden="1"/>
    </xf>
    <xf numFmtId="4" fontId="15" fillId="0" borderId="0" xfId="0" applyNumberFormat="1" applyFont="1" applyBorder="1" applyAlignment="1" applyProtection="1">
      <alignment horizontal="center" wrapText="1"/>
      <protection hidden="1"/>
    </xf>
    <xf numFmtId="4" fontId="28" fillId="0" borderId="24" xfId="0" applyNumberFormat="1" applyFont="1" applyBorder="1" applyAlignment="1" applyProtection="1">
      <alignment horizontal="right"/>
      <protection hidden="1"/>
    </xf>
    <xf numFmtId="4" fontId="5" fillId="6" borderId="51" xfId="2" applyNumberFormat="1" applyFont="1" applyFill="1" applyBorder="1" applyAlignment="1" applyProtection="1">
      <alignment vertical="top" wrapText="1"/>
      <protection hidden="1"/>
    </xf>
    <xf numFmtId="4" fontId="5" fillId="6" borderId="52" xfId="2" applyNumberFormat="1" applyFont="1" applyFill="1" applyBorder="1" applyAlignment="1" applyProtection="1">
      <alignment vertical="top" wrapText="1"/>
      <protection hidden="1"/>
    </xf>
    <xf numFmtId="4" fontId="5" fillId="6" borderId="53" xfId="2" applyNumberFormat="1" applyFont="1" applyFill="1" applyBorder="1" applyAlignment="1" applyProtection="1">
      <alignment vertical="top" wrapText="1"/>
      <protection hidden="1"/>
    </xf>
    <xf numFmtId="4" fontId="9" fillId="0" borderId="0" xfId="0" applyNumberFormat="1" applyFont="1" applyAlignment="1" applyProtection="1">
      <alignment wrapText="1"/>
      <protection locked="0" hidden="1"/>
    </xf>
    <xf numFmtId="4" fontId="32" fillId="0" borderId="0" xfId="0" applyNumberFormat="1" applyFont="1" applyAlignment="1" applyProtection="1">
      <alignment horizontal="center"/>
      <protection locked="0" hidden="1"/>
    </xf>
    <xf numFmtId="4" fontId="32" fillId="0" borderId="0" xfId="0" applyNumberFormat="1" applyFont="1" applyAlignment="1" applyProtection="1">
      <alignment horizontal="right"/>
      <protection locked="0" hidden="1"/>
    </xf>
    <xf numFmtId="4" fontId="5" fillId="6" borderId="5" xfId="2" applyNumberFormat="1" applyFont="1" applyFill="1" applyBorder="1" applyAlignment="1" applyProtection="1">
      <alignment vertical="top" wrapText="1"/>
      <protection hidden="1"/>
    </xf>
    <xf numFmtId="4" fontId="5" fillId="6" borderId="6" xfId="2" applyNumberFormat="1" applyFont="1" applyFill="1" applyBorder="1" applyAlignment="1" applyProtection="1">
      <alignment vertical="top" wrapText="1"/>
      <protection hidden="1"/>
    </xf>
    <xf numFmtId="4" fontId="5" fillId="6" borderId="7" xfId="2" applyNumberFormat="1" applyFont="1" applyFill="1" applyBorder="1" applyAlignment="1" applyProtection="1">
      <alignment vertical="top" wrapText="1"/>
      <protection hidden="1"/>
    </xf>
    <xf numFmtId="4" fontId="8" fillId="0" borderId="0" xfId="0" applyNumberFormat="1" applyFont="1" applyAlignment="1" applyProtection="1">
      <alignment vertical="center" wrapText="1"/>
      <protection hidden="1"/>
    </xf>
    <xf numFmtId="4" fontId="5" fillId="6" borderId="56" xfId="2" applyNumberFormat="1" applyFont="1" applyFill="1" applyBorder="1" applyAlignment="1" applyProtection="1">
      <alignment vertical="top" wrapText="1"/>
      <protection hidden="1"/>
    </xf>
    <xf numFmtId="4" fontId="5" fillId="0" borderId="52" xfId="2" applyNumberFormat="1" applyFont="1" applyBorder="1" applyAlignment="1" applyProtection="1">
      <alignment vertical="top" wrapText="1"/>
      <protection hidden="1"/>
    </xf>
    <xf numFmtId="4" fontId="5" fillId="0" borderId="25" xfId="2" applyNumberFormat="1" applyFont="1" applyBorder="1" applyAlignment="1" applyProtection="1">
      <alignment vertical="top" wrapText="1"/>
      <protection locked="0" hidden="1"/>
    </xf>
    <xf numFmtId="4" fontId="5" fillId="0" borderId="0" xfId="2" applyNumberFormat="1" applyFont="1" applyProtection="1">
      <protection hidden="1"/>
    </xf>
    <xf numFmtId="4" fontId="9" fillId="0" borderId="33" xfId="0" applyNumberFormat="1" applyFont="1" applyBorder="1" applyAlignment="1" applyProtection="1">
      <alignment horizontal="centerContinuous"/>
      <protection hidden="1"/>
    </xf>
    <xf numFmtId="4" fontId="5" fillId="0" borderId="4" xfId="0" applyNumberFormat="1" applyFont="1" applyBorder="1" applyAlignment="1" applyProtection="1">
      <alignment horizontal="centerContinuous"/>
      <protection hidden="1"/>
    </xf>
    <xf numFmtId="4" fontId="20" fillId="0" borderId="33" xfId="0" applyNumberFormat="1" applyFont="1" applyBorder="1" applyAlignment="1" applyProtection="1">
      <alignment horizontal="centerContinuous"/>
      <protection hidden="1"/>
    </xf>
    <xf numFmtId="4" fontId="5" fillId="0" borderId="5" xfId="0" applyNumberFormat="1" applyFont="1" applyBorder="1" applyAlignment="1" applyProtection="1">
      <alignment vertical="top" wrapText="1"/>
      <protection hidden="1"/>
    </xf>
    <xf numFmtId="4" fontId="5" fillId="0" borderId="6" xfId="0" applyNumberFormat="1" applyFont="1" applyBorder="1" applyAlignment="1" applyProtection="1">
      <alignment vertical="top" wrapText="1"/>
      <protection hidden="1"/>
    </xf>
    <xf numFmtId="4" fontId="5" fillId="0" borderId="7" xfId="0" applyNumberFormat="1" applyFont="1" applyBorder="1" applyAlignment="1" applyProtection="1">
      <alignment vertical="top" wrapText="1"/>
      <protection hidden="1"/>
    </xf>
    <xf numFmtId="4" fontId="5" fillId="0" borderId="8" xfId="0" applyNumberFormat="1" applyFont="1" applyBorder="1" applyAlignment="1" applyProtection="1">
      <alignment vertical="top" wrapText="1"/>
      <protection hidden="1"/>
    </xf>
    <xf numFmtId="4" fontId="5" fillId="0" borderId="9" xfId="0" applyNumberFormat="1" applyFont="1" applyBorder="1" applyAlignment="1" applyProtection="1">
      <alignment vertical="top" wrapText="1"/>
      <protection hidden="1"/>
    </xf>
    <xf numFmtId="4" fontId="5" fillId="0" borderId="10" xfId="0" applyNumberFormat="1" applyFont="1" applyBorder="1" applyAlignment="1" applyProtection="1">
      <alignment vertical="top" wrapText="1"/>
      <protection hidden="1"/>
    </xf>
    <xf numFmtId="4" fontId="7" fillId="0" borderId="0" xfId="0" applyNumberFormat="1" applyFont="1" applyAlignment="1" applyProtection="1">
      <alignment wrapText="1"/>
      <protection hidden="1"/>
    </xf>
    <xf numFmtId="4" fontId="4" fillId="0" borderId="0" xfId="0" applyNumberFormat="1" applyFont="1" applyAlignment="1" applyProtection="1">
      <alignment horizontal="center"/>
      <protection hidden="1"/>
    </xf>
    <xf numFmtId="4" fontId="4" fillId="0" borderId="0" xfId="0" applyNumberFormat="1" applyFont="1" applyAlignment="1" applyProtection="1">
      <alignment horizontal="right"/>
      <protection hidden="1"/>
    </xf>
    <xf numFmtId="4" fontId="5" fillId="0" borderId="0" xfId="0" applyNumberFormat="1" applyFont="1" applyProtection="1"/>
    <xf numFmtId="4" fontId="5" fillId="0" borderId="0" xfId="0" applyNumberFormat="1" applyFont="1" applyProtection="1">
      <protection locked="0"/>
    </xf>
    <xf numFmtId="4" fontId="5" fillId="0" borderId="0" xfId="0" applyNumberFormat="1" applyFont="1" applyAlignment="1" applyProtection="1">
      <alignment horizontal="left" vertical="top" wrapText="1"/>
    </xf>
    <xf numFmtId="4" fontId="15" fillId="0" borderId="0" xfId="0" applyNumberFormat="1" applyFont="1" applyBorder="1" applyAlignment="1" applyProtection="1">
      <alignment vertical="top" wrapText="1"/>
    </xf>
    <xf numFmtId="4" fontId="9" fillId="0" borderId="33" xfId="0" applyNumberFormat="1" applyFont="1" applyBorder="1" applyAlignment="1" applyProtection="1">
      <alignment horizontal="centerContinuous"/>
    </xf>
    <xf numFmtId="4" fontId="5" fillId="0" borderId="4" xfId="0" applyNumberFormat="1" applyFont="1" applyBorder="1" applyAlignment="1" applyProtection="1">
      <alignment horizontal="centerContinuous"/>
    </xf>
    <xf numFmtId="4" fontId="20" fillId="0" borderId="33" xfId="0" applyNumberFormat="1" applyFont="1" applyBorder="1" applyAlignment="1" applyProtection="1">
      <alignment horizontal="centerContinuous"/>
    </xf>
    <xf numFmtId="4" fontId="15" fillId="0" borderId="0" xfId="0" applyNumberFormat="1" applyFont="1" applyAlignment="1" applyProtection="1">
      <alignment horizontal="left" vertical="top" wrapText="1"/>
    </xf>
    <xf numFmtId="4" fontId="28" fillId="0" borderId="24" xfId="0" applyNumberFormat="1" applyFont="1" applyBorder="1" applyAlignment="1" applyProtection="1">
      <alignment horizontal="right"/>
    </xf>
    <xf numFmtId="4" fontId="5" fillId="6" borderId="5" xfId="2" applyNumberFormat="1" applyFont="1" applyFill="1" applyBorder="1" applyAlignment="1" applyProtection="1">
      <alignment vertical="top" wrapText="1"/>
    </xf>
    <xf numFmtId="4" fontId="5" fillId="6" borderId="6" xfId="2" applyNumberFormat="1" applyFont="1" applyFill="1" applyBorder="1" applyAlignment="1" applyProtection="1">
      <alignment vertical="top" wrapText="1"/>
    </xf>
    <xf numFmtId="4" fontId="5" fillId="6" borderId="7" xfId="2" applyNumberFormat="1" applyFont="1" applyFill="1" applyBorder="1" applyAlignment="1" applyProtection="1">
      <alignment vertical="top" wrapText="1"/>
    </xf>
    <xf numFmtId="4" fontId="5" fillId="0" borderId="8" xfId="2" applyNumberFormat="1" applyFont="1" applyBorder="1" applyAlignment="1" applyProtection="1">
      <alignment vertical="top" wrapText="1"/>
    </xf>
    <xf numFmtId="4" fontId="5" fillId="0" borderId="9" xfId="2" applyNumberFormat="1" applyFont="1" applyBorder="1" applyAlignment="1" applyProtection="1">
      <alignment vertical="top" wrapText="1"/>
    </xf>
    <xf numFmtId="4" fontId="5" fillId="0" borderId="10" xfId="2" applyNumberFormat="1" applyFont="1" applyBorder="1" applyAlignment="1" applyProtection="1">
      <alignment vertical="top" wrapText="1"/>
    </xf>
    <xf numFmtId="4" fontId="9" fillId="0" borderId="0" xfId="0" applyNumberFormat="1" applyFont="1" applyAlignment="1" applyProtection="1">
      <alignment horizontal="left" vertical="top" wrapText="1"/>
    </xf>
    <xf numFmtId="4" fontId="9" fillId="0" borderId="0" xfId="0" applyNumberFormat="1" applyFont="1" applyBorder="1" applyAlignment="1" applyProtection="1">
      <alignment vertical="top" wrapText="1"/>
    </xf>
    <xf numFmtId="4" fontId="5" fillId="0" borderId="8" xfId="2" applyNumberFormat="1" applyFont="1" applyBorder="1" applyAlignment="1" applyProtection="1">
      <alignment vertical="top" wrapText="1"/>
      <protection locked="0"/>
    </xf>
    <xf numFmtId="4" fontId="5" fillId="0" borderId="9" xfId="2" applyNumberFormat="1" applyFont="1" applyBorder="1" applyAlignment="1" applyProtection="1">
      <alignment vertical="top" wrapText="1"/>
      <protection locked="0"/>
    </xf>
    <xf numFmtId="4" fontId="5" fillId="0" borderId="10" xfId="2" applyNumberFormat="1" applyFont="1" applyBorder="1" applyAlignment="1" applyProtection="1">
      <alignment vertical="top" wrapText="1"/>
      <protection locked="0"/>
    </xf>
    <xf numFmtId="4" fontId="6" fillId="0" borderId="0" xfId="0" applyNumberFormat="1" applyFont="1" applyProtection="1"/>
    <xf numFmtId="4" fontId="9" fillId="0" borderId="0" xfId="0" applyNumberFormat="1" applyFont="1" applyAlignment="1" applyProtection="1">
      <alignment wrapText="1"/>
    </xf>
    <xf numFmtId="4" fontId="9" fillId="0" borderId="0" xfId="0" applyNumberFormat="1" applyFont="1" applyAlignment="1" applyProtection="1">
      <alignment horizontal="left" vertical="top" wrapText="1"/>
      <protection locked="0"/>
    </xf>
    <xf numFmtId="4" fontId="9" fillId="0" borderId="0" xfId="0" applyNumberFormat="1" applyFont="1" applyBorder="1" applyAlignment="1" applyProtection="1">
      <alignment vertical="top" wrapText="1"/>
      <protection locked="0"/>
    </xf>
    <xf numFmtId="4" fontId="9" fillId="0" borderId="0" xfId="0" applyNumberFormat="1" applyFont="1" applyFill="1" applyBorder="1" applyAlignment="1" applyProtection="1">
      <alignment vertical="top" wrapText="1"/>
    </xf>
    <xf numFmtId="4" fontId="5" fillId="0" borderId="14" xfId="2" applyNumberFormat="1" applyFont="1" applyBorder="1" applyAlignment="1" applyProtection="1">
      <alignment vertical="top" wrapText="1"/>
      <protection locked="0"/>
    </xf>
    <xf numFmtId="4" fontId="5" fillId="0" borderId="11" xfId="2" applyNumberFormat="1" applyFont="1" applyBorder="1" applyAlignment="1" applyProtection="1">
      <alignment vertical="top" wrapText="1"/>
      <protection locked="0"/>
    </xf>
    <xf numFmtId="4" fontId="5" fillId="0" borderId="12" xfId="2" applyNumberFormat="1" applyFont="1" applyBorder="1" applyAlignment="1" applyProtection="1">
      <alignment vertical="top" wrapText="1"/>
      <protection locked="0"/>
    </xf>
    <xf numFmtId="4" fontId="5" fillId="0" borderId="0" xfId="0" applyNumberFormat="1" applyFont="1" applyAlignment="1" applyProtection="1"/>
    <xf numFmtId="4" fontId="33" fillId="0" borderId="0" xfId="0" applyNumberFormat="1" applyFont="1" applyProtection="1"/>
    <xf numFmtId="4" fontId="36" fillId="0" borderId="0" xfId="0" applyNumberFormat="1" applyFont="1" applyProtection="1"/>
    <xf numFmtId="4" fontId="37" fillId="0" borderId="0" xfId="0" applyNumberFormat="1" applyFont="1" applyProtection="1"/>
    <xf numFmtId="4" fontId="34" fillId="0" borderId="0" xfId="0" applyNumberFormat="1" applyFont="1" applyAlignment="1" applyProtection="1">
      <alignment horizontal="center"/>
    </xf>
    <xf numFmtId="4" fontId="35" fillId="0" borderId="0" xfId="0" applyNumberFormat="1" applyFont="1" applyBorder="1" applyProtection="1"/>
    <xf numFmtId="4" fontId="35" fillId="0" borderId="0" xfId="0" applyNumberFormat="1" applyFont="1" applyProtection="1"/>
    <xf numFmtId="4" fontId="35" fillId="0" borderId="0" xfId="0" applyNumberFormat="1" applyFont="1" applyFill="1" applyBorder="1" applyProtection="1"/>
    <xf numFmtId="4" fontId="35" fillId="0" borderId="0" xfId="0" applyNumberFormat="1" applyFont="1" applyAlignment="1" applyProtection="1">
      <alignment horizontal="left"/>
    </xf>
    <xf numFmtId="4" fontId="1" fillId="0" borderId="0" xfId="0" applyNumberFormat="1" applyFont="1" applyProtection="1"/>
    <xf numFmtId="4" fontId="4" fillId="0" borderId="0" xfId="0" applyNumberFormat="1" applyFont="1" applyAlignment="1" applyProtection="1">
      <alignment horizontal="center"/>
      <protection locked="0"/>
    </xf>
    <xf numFmtId="4" fontId="4" fillId="0" borderId="0" xfId="0" applyNumberFormat="1" applyFont="1" applyAlignment="1" applyProtection="1">
      <alignment horizontal="right"/>
      <protection locked="0"/>
    </xf>
    <xf numFmtId="4" fontId="1" fillId="0" borderId="0" xfId="0" applyNumberFormat="1" applyFont="1" applyProtection="1">
      <protection locked="0"/>
    </xf>
    <xf numFmtId="4" fontId="7" fillId="0" borderId="0" xfId="0" applyNumberFormat="1" applyFont="1" applyAlignment="1" applyProtection="1">
      <alignment horizontal="right" vertical="center"/>
      <protection hidden="1"/>
    </xf>
    <xf numFmtId="4" fontId="5" fillId="0" borderId="0" xfId="0" applyNumberFormat="1" applyFont="1" applyAlignment="1" applyProtection="1">
      <protection hidden="1"/>
    </xf>
    <xf numFmtId="4" fontId="18" fillId="0" borderId="0" xfId="0" applyNumberFormat="1" applyFont="1" applyBorder="1" applyAlignment="1" applyProtection="1">
      <alignment vertical="top" wrapText="1"/>
      <protection hidden="1"/>
    </xf>
    <xf numFmtId="4" fontId="5" fillId="0" borderId="28" xfId="2" applyNumberFormat="1" applyFont="1" applyBorder="1" applyAlignment="1" applyProtection="1">
      <alignment horizontal="right" vertical="top" wrapText="1"/>
      <protection locked="0" hidden="1"/>
    </xf>
    <xf numFmtId="4" fontId="5" fillId="0" borderId="8" xfId="2" applyNumberFormat="1" applyFont="1" applyBorder="1" applyAlignment="1" applyProtection="1">
      <alignment horizontal="right" vertical="top" wrapText="1"/>
      <protection hidden="1"/>
    </xf>
    <xf numFmtId="4" fontId="5" fillId="0" borderId="9" xfId="2" applyNumberFormat="1" applyFont="1" applyBorder="1" applyAlignment="1" applyProtection="1">
      <alignment horizontal="center" vertical="top" wrapText="1"/>
      <protection hidden="1"/>
    </xf>
    <xf numFmtId="4" fontId="5" fillId="0" borderId="28" xfId="2" applyNumberFormat="1" applyFont="1" applyBorder="1" applyAlignment="1" applyProtection="1">
      <alignment horizontal="center" vertical="top" wrapText="1"/>
      <protection hidden="1"/>
    </xf>
    <xf numFmtId="4" fontId="5" fillId="0" borderId="9" xfId="2" applyNumberFormat="1" applyFont="1" applyBorder="1" applyAlignment="1" applyProtection="1">
      <alignment horizontal="right" vertical="top" wrapText="1"/>
      <protection hidden="1"/>
    </xf>
    <xf numFmtId="4" fontId="5" fillId="0" borderId="28" xfId="2" applyNumberFormat="1" applyFont="1" applyBorder="1" applyAlignment="1" applyProtection="1">
      <alignment horizontal="right" vertical="top" wrapText="1"/>
      <protection hidden="1"/>
    </xf>
    <xf numFmtId="4" fontId="5" fillId="0" borderId="8" xfId="2" applyNumberFormat="1" applyFont="1" applyBorder="1" applyProtection="1">
      <protection locked="0" hidden="1"/>
    </xf>
    <xf numFmtId="4" fontId="5" fillId="0" borderId="9" xfId="2" applyNumberFormat="1" applyFont="1" applyBorder="1" applyProtection="1">
      <protection locked="0" hidden="1"/>
    </xf>
    <xf numFmtId="4" fontId="5" fillId="0" borderId="28" xfId="2" applyNumberFormat="1" applyFont="1" applyBorder="1" applyProtection="1">
      <protection locked="0" hidden="1"/>
    </xf>
    <xf numFmtId="4" fontId="5" fillId="0" borderId="14" xfId="2" applyNumberFormat="1" applyFont="1" applyBorder="1" applyProtection="1">
      <protection locked="0" hidden="1"/>
    </xf>
    <xf numFmtId="4" fontId="5" fillId="0" borderId="11" xfId="2" applyNumberFormat="1" applyFont="1" applyBorder="1" applyProtection="1">
      <protection locked="0" hidden="1"/>
    </xf>
    <xf numFmtId="4" fontId="5" fillId="0" borderId="29" xfId="2" applyNumberFormat="1" applyFont="1" applyBorder="1" applyProtection="1">
      <protection locked="0" hidden="1"/>
    </xf>
    <xf numFmtId="4" fontId="23" fillId="0" borderId="0" xfId="0" applyNumberFormat="1" applyFont="1" applyProtection="1">
      <protection hidden="1"/>
    </xf>
    <xf numFmtId="4" fontId="5" fillId="0" borderId="10" xfId="2" applyNumberFormat="1" applyFont="1" applyBorder="1" applyAlignment="1" applyProtection="1">
      <alignment horizontal="right" vertical="top" wrapText="1"/>
      <protection hidden="1"/>
    </xf>
    <xf numFmtId="4" fontId="5" fillId="0" borderId="14" xfId="2" applyNumberFormat="1" applyFont="1" applyBorder="1" applyAlignment="1" applyProtection="1">
      <alignment horizontal="right" vertical="top" wrapText="1"/>
      <protection locked="0" hidden="1"/>
    </xf>
    <xf numFmtId="4" fontId="5" fillId="0" borderId="11" xfId="2" applyNumberFormat="1" applyFont="1" applyBorder="1" applyAlignment="1" applyProtection="1">
      <alignment horizontal="center" vertical="top" wrapText="1"/>
      <protection locked="0" hidden="1"/>
    </xf>
    <xf numFmtId="4" fontId="5" fillId="0" borderId="11" xfId="2" applyNumberFormat="1" applyFont="1" applyBorder="1" applyAlignment="1" applyProtection="1">
      <alignment horizontal="right" vertical="top" wrapText="1"/>
      <protection locked="0" hidden="1"/>
    </xf>
    <xf numFmtId="4" fontId="5" fillId="0" borderId="12" xfId="2" applyNumberFormat="1" applyFont="1" applyBorder="1" applyAlignment="1" applyProtection="1">
      <alignment horizontal="right" vertical="top" wrapText="1"/>
      <protection locked="0" hidden="1"/>
    </xf>
    <xf numFmtId="4" fontId="15" fillId="0" borderId="0" xfId="0" applyNumberFormat="1" applyFont="1" applyAlignment="1" applyProtection="1">
      <alignment vertical="top" wrapText="1"/>
    </xf>
    <xf numFmtId="4" fontId="5" fillId="0" borderId="5" xfId="2" applyNumberFormat="1" applyFont="1" applyBorder="1" applyAlignment="1" applyProtection="1">
      <alignment vertical="top" wrapText="1"/>
    </xf>
    <xf numFmtId="4" fontId="5" fillId="0" borderId="6" xfId="2" applyNumberFormat="1" applyFont="1" applyBorder="1" applyAlignment="1" applyProtection="1">
      <alignment vertical="top" wrapText="1"/>
    </xf>
    <xf numFmtId="4" fontId="5" fillId="0" borderId="27" xfId="2" applyNumberFormat="1" applyFont="1" applyBorder="1" applyAlignment="1" applyProtection="1">
      <alignment vertical="top" wrapText="1"/>
    </xf>
    <xf numFmtId="4" fontId="5" fillId="0" borderId="28" xfId="2" applyNumberFormat="1" applyFont="1" applyBorder="1" applyAlignment="1" applyProtection="1">
      <alignment vertical="top" wrapText="1"/>
    </xf>
    <xf numFmtId="4" fontId="9" fillId="0" borderId="0" xfId="0" applyNumberFormat="1" applyFont="1" applyAlignment="1" applyProtection="1">
      <alignment vertical="top" wrapText="1"/>
    </xf>
    <xf numFmtId="4" fontId="5" fillId="0" borderId="28" xfId="2" applyNumberFormat="1" applyFont="1" applyBorder="1" applyAlignment="1" applyProtection="1">
      <alignment vertical="top" wrapText="1"/>
      <protection locked="0"/>
    </xf>
    <xf numFmtId="4" fontId="9" fillId="0" borderId="0" xfId="0" applyNumberFormat="1" applyFont="1" applyAlignment="1" applyProtection="1">
      <alignment wrapText="1"/>
      <protection locked="0"/>
    </xf>
    <xf numFmtId="4" fontId="5" fillId="0" borderId="8" xfId="2" applyNumberFormat="1" applyFont="1" applyBorder="1" applyAlignment="1" applyProtection="1">
      <alignment horizontal="right" vertical="top" wrapText="1"/>
    </xf>
    <xf numFmtId="4" fontId="5" fillId="0" borderId="9" xfId="2" applyNumberFormat="1" applyFont="1" applyBorder="1" applyAlignment="1" applyProtection="1">
      <alignment horizontal="right" vertical="top" wrapText="1"/>
    </xf>
    <xf numFmtId="4" fontId="5" fillId="0" borderId="28" xfId="2" applyNumberFormat="1" applyFont="1" applyBorder="1" applyAlignment="1" applyProtection="1">
      <alignment horizontal="right" vertical="top" wrapText="1"/>
    </xf>
    <xf numFmtId="4" fontId="5" fillId="0" borderId="8" xfId="2" applyNumberFormat="1" applyFont="1" applyBorder="1" applyAlignment="1" applyProtection="1">
      <alignment horizontal="right" vertical="top" wrapText="1"/>
      <protection locked="0"/>
    </xf>
    <xf numFmtId="4" fontId="5" fillId="0" borderId="9" xfId="2" applyNumberFormat="1" applyFont="1" applyBorder="1" applyAlignment="1" applyProtection="1">
      <alignment horizontal="right" vertical="top" wrapText="1"/>
      <protection locked="0"/>
    </xf>
    <xf numFmtId="4" fontId="5" fillId="0" borderId="28" xfId="2" applyNumberFormat="1" applyFont="1" applyBorder="1" applyAlignment="1" applyProtection="1">
      <alignment horizontal="right" vertical="top" wrapText="1"/>
      <protection locked="0"/>
    </xf>
    <xf numFmtId="4" fontId="5" fillId="0" borderId="9" xfId="2" applyNumberFormat="1" applyFont="1" applyBorder="1" applyAlignment="1" applyProtection="1">
      <alignment horizontal="center" vertical="top" wrapText="1"/>
      <protection locked="0"/>
    </xf>
    <xf numFmtId="4" fontId="5" fillId="0" borderId="14" xfId="2" applyNumberFormat="1" applyFont="1" applyBorder="1" applyAlignment="1" applyProtection="1">
      <alignment horizontal="right" vertical="top" wrapText="1"/>
      <protection locked="0"/>
    </xf>
    <xf numFmtId="4" fontId="5" fillId="0" borderId="11" xfId="2" applyNumberFormat="1" applyFont="1" applyBorder="1" applyAlignment="1" applyProtection="1">
      <alignment horizontal="center" vertical="top" wrapText="1"/>
      <protection locked="0"/>
    </xf>
    <xf numFmtId="4" fontId="5" fillId="0" borderId="11" xfId="2" applyNumberFormat="1" applyFont="1" applyBorder="1" applyAlignment="1" applyProtection="1">
      <alignment horizontal="right" vertical="top" wrapText="1"/>
      <protection locked="0"/>
    </xf>
    <xf numFmtId="4" fontId="5" fillId="0" borderId="29" xfId="2" applyNumberFormat="1" applyFont="1" applyBorder="1" applyAlignment="1" applyProtection="1">
      <alignment horizontal="right" vertical="top" wrapText="1"/>
      <protection locked="0"/>
    </xf>
    <xf numFmtId="4" fontId="23" fillId="0" borderId="0" xfId="0" applyNumberFormat="1" applyFont="1" applyProtection="1"/>
    <xf numFmtId="4" fontId="26" fillId="0" borderId="0" xfId="0" applyNumberFormat="1" applyFont="1" applyProtection="1"/>
    <xf numFmtId="4" fontId="38" fillId="0" borderId="0" xfId="0" applyNumberFormat="1" applyFont="1" applyAlignment="1" applyProtection="1">
      <alignment horizontal="center"/>
    </xf>
    <xf numFmtId="4" fontId="26" fillId="0" borderId="0" xfId="0" applyNumberFormat="1" applyFont="1" applyProtection="1">
      <protection locked="0" hidden="1"/>
    </xf>
    <xf numFmtId="4" fontId="7" fillId="0" borderId="0" xfId="0" applyNumberFormat="1" applyFont="1" applyAlignment="1" applyProtection="1">
      <alignment horizontal="center" vertical="top" wrapText="1"/>
      <protection hidden="1"/>
    </xf>
    <xf numFmtId="4" fontId="5" fillId="4" borderId="45" xfId="2" applyNumberFormat="1" applyFont="1" applyFill="1" applyBorder="1" applyAlignment="1" applyProtection="1">
      <alignment vertical="top" wrapText="1"/>
      <protection hidden="1"/>
    </xf>
    <xf numFmtId="4" fontId="5" fillId="4" borderId="45" xfId="2" applyNumberFormat="1" applyFont="1" applyFill="1" applyBorder="1" applyAlignment="1" applyProtection="1">
      <alignment vertical="top" wrapText="1"/>
      <protection locked="0" hidden="1"/>
    </xf>
    <xf numFmtId="4" fontId="5" fillId="4" borderId="45" xfId="2" applyNumberFormat="1" applyFont="1" applyFill="1" applyBorder="1" applyAlignment="1" applyProtection="1">
      <alignment horizontal="right" vertical="top" wrapText="1"/>
      <protection locked="0" hidden="1"/>
    </xf>
    <xf numFmtId="4" fontId="5" fillId="4" borderId="45" xfId="2" applyNumberFormat="1" applyFont="1" applyFill="1" applyBorder="1" applyAlignment="1" applyProtection="1">
      <alignment horizontal="right" vertical="top" wrapText="1"/>
      <protection hidden="1"/>
    </xf>
    <xf numFmtId="4" fontId="21" fillId="0" borderId="0" xfId="0" applyNumberFormat="1" applyFont="1" applyBorder="1" applyAlignment="1" applyProtection="1">
      <alignment horizontal="left" vertical="center" wrapText="1"/>
      <protection hidden="1"/>
    </xf>
    <xf numFmtId="4" fontId="21" fillId="0" borderId="0" xfId="0" applyNumberFormat="1" applyFont="1" applyBorder="1" applyAlignment="1" applyProtection="1">
      <alignment vertical="center"/>
      <protection hidden="1"/>
    </xf>
    <xf numFmtId="4" fontId="5" fillId="4" borderId="46" xfId="2" applyNumberFormat="1" applyFont="1" applyFill="1" applyBorder="1" applyAlignment="1" applyProtection="1">
      <alignment horizontal="right" vertical="top" wrapText="1"/>
      <protection locked="0" hidden="1"/>
    </xf>
    <xf numFmtId="4" fontId="5" fillId="4" borderId="45" xfId="2" applyNumberFormat="1" applyFont="1" applyFill="1" applyBorder="1" applyProtection="1">
      <protection locked="0" hidden="1"/>
    </xf>
    <xf numFmtId="4" fontId="5" fillId="4" borderId="47" xfId="2" applyNumberFormat="1" applyFont="1" applyFill="1" applyBorder="1" applyProtection="1">
      <protection locked="0" hidden="1"/>
    </xf>
    <xf numFmtId="4" fontId="5" fillId="4" borderId="0" xfId="2" applyNumberFormat="1" applyFont="1" applyFill="1" applyBorder="1" applyProtection="1">
      <protection hidden="1"/>
    </xf>
    <xf numFmtId="4" fontId="8" fillId="0" borderId="0" xfId="0" applyNumberFormat="1" applyFont="1" applyAlignment="1" applyProtection="1">
      <alignment horizontal="right"/>
      <protection hidden="1"/>
    </xf>
    <xf numFmtId="4" fontId="5" fillId="0" borderId="15" xfId="2" applyNumberFormat="1" applyFont="1" applyBorder="1" applyAlignment="1" applyProtection="1">
      <alignment vertical="top" wrapText="1"/>
      <protection hidden="1"/>
    </xf>
    <xf numFmtId="4" fontId="5" fillId="0" borderId="16" xfId="2" applyNumberFormat="1" applyFont="1" applyBorder="1" applyAlignment="1" applyProtection="1">
      <alignment vertical="top" wrapText="1"/>
      <protection hidden="1"/>
    </xf>
    <xf numFmtId="4" fontId="5" fillId="0" borderId="16" xfId="2" applyNumberFormat="1" applyFont="1" applyBorder="1" applyAlignment="1" applyProtection="1">
      <alignment vertical="top" wrapText="1"/>
      <protection locked="0" hidden="1"/>
    </xf>
    <xf numFmtId="4" fontId="9" fillId="0" borderId="0" xfId="0" applyNumberFormat="1" applyFont="1" applyProtection="1">
      <protection hidden="1"/>
    </xf>
    <xf numFmtId="4" fontId="5" fillId="0" borderId="17" xfId="2" applyNumberFormat="1" applyFont="1" applyBorder="1" applyAlignment="1" applyProtection="1">
      <alignment vertical="top" wrapText="1"/>
      <protection locked="0" hidden="1"/>
    </xf>
    <xf numFmtId="4" fontId="39" fillId="0" borderId="0" xfId="0" applyNumberFormat="1" applyFont="1" applyBorder="1" applyAlignment="1" applyProtection="1">
      <alignment vertical="center" wrapText="1"/>
      <protection hidden="1"/>
    </xf>
    <xf numFmtId="4" fontId="7" fillId="0" borderId="0" xfId="0" applyNumberFormat="1" applyFont="1" applyBorder="1" applyAlignment="1" applyProtection="1">
      <alignment horizontal="center" vertical="center"/>
      <protection hidden="1"/>
    </xf>
    <xf numFmtId="4" fontId="39" fillId="0" borderId="0" xfId="0" applyNumberFormat="1" applyFont="1" applyProtection="1">
      <protection hidden="1"/>
    </xf>
    <xf numFmtId="4" fontId="10" fillId="4" borderId="0" xfId="2" applyNumberFormat="1" applyFont="1" applyFill="1" applyBorder="1" applyAlignment="1" applyProtection="1">
      <alignment vertical="top" wrapText="1"/>
      <protection hidden="1"/>
    </xf>
    <xf numFmtId="4" fontId="10" fillId="0" borderId="0" xfId="0" applyNumberFormat="1" applyFont="1" applyProtection="1">
      <protection hidden="1"/>
    </xf>
    <xf numFmtId="4" fontId="10" fillId="0" borderId="0" xfId="2" applyNumberFormat="1" applyFont="1" applyProtection="1">
      <protection hidden="1"/>
    </xf>
    <xf numFmtId="4" fontId="29" fillId="0" borderId="0" xfId="0" applyNumberFormat="1" applyFont="1" applyAlignment="1" applyProtection="1">
      <alignment horizontal="center"/>
      <protection locked="0" hidden="1"/>
    </xf>
    <xf numFmtId="4" fontId="29" fillId="0" borderId="0" xfId="0" applyNumberFormat="1" applyFont="1" applyAlignment="1" applyProtection="1">
      <alignment horizontal="right"/>
      <protection locked="0" hidden="1"/>
    </xf>
    <xf numFmtId="4" fontId="8" fillId="0" borderId="0" xfId="0" applyNumberFormat="1" applyFont="1" applyFill="1" applyBorder="1" applyAlignment="1" applyProtection="1">
      <alignment horizontal="center"/>
      <protection locked="0" hidden="1"/>
    </xf>
    <xf numFmtId="4" fontId="9" fillId="0" borderId="0" xfId="0" applyNumberFormat="1" applyFont="1" applyFill="1" applyBorder="1" applyAlignment="1" applyProtection="1">
      <alignment horizontal="center" vertical="center"/>
      <protection locked="0" hidden="1"/>
    </xf>
    <xf numFmtId="4" fontId="9" fillId="0" borderId="0" xfId="0" applyNumberFormat="1" applyFont="1" applyFill="1" applyBorder="1" applyAlignment="1" applyProtection="1">
      <alignment horizontal="center" vertical="center" wrapText="1"/>
      <protection locked="0" hidden="1"/>
    </xf>
    <xf numFmtId="4" fontId="1" fillId="0" borderId="0" xfId="0" applyNumberFormat="1" applyFont="1" applyFill="1" applyBorder="1" applyAlignment="1" applyProtection="1">
      <alignment horizontal="center" wrapText="1"/>
      <protection locked="0" hidden="1"/>
    </xf>
    <xf numFmtId="4" fontId="6" fillId="0" borderId="0" xfId="0" applyNumberFormat="1" applyFont="1" applyFill="1" applyBorder="1" applyProtection="1">
      <protection locked="0" hidden="1"/>
    </xf>
    <xf numFmtId="4" fontId="5" fillId="0" borderId="44" xfId="2" applyNumberFormat="1" applyFont="1" applyFill="1" applyBorder="1" applyAlignment="1" applyProtection="1">
      <alignment vertical="top" wrapText="1"/>
      <protection hidden="1"/>
    </xf>
    <xf numFmtId="4" fontId="5" fillId="0" borderId="45" xfId="2" applyNumberFormat="1" applyFont="1" applyFill="1" applyBorder="1" applyAlignment="1" applyProtection="1">
      <alignment vertical="top" wrapText="1"/>
      <protection hidden="1"/>
    </xf>
    <xf numFmtId="4" fontId="5" fillId="0" borderId="45" xfId="2" applyNumberFormat="1" applyFont="1" applyFill="1" applyBorder="1" applyAlignment="1" applyProtection="1">
      <alignment vertical="top" wrapText="1"/>
      <protection locked="0" hidden="1"/>
    </xf>
    <xf numFmtId="4" fontId="5" fillId="0" borderId="45" xfId="2" applyNumberFormat="1" applyFont="1" applyFill="1" applyBorder="1" applyAlignment="1" applyProtection="1">
      <alignment horizontal="right" vertical="top" wrapText="1"/>
      <protection hidden="1"/>
    </xf>
    <xf numFmtId="4" fontId="21" fillId="0" borderId="0" xfId="0" applyNumberFormat="1" applyFont="1" applyAlignment="1" applyProtection="1">
      <alignment horizontal="right" vertical="center"/>
      <protection hidden="1"/>
    </xf>
    <xf numFmtId="4" fontId="40" fillId="0" borderId="0" xfId="0" applyNumberFormat="1" applyFont="1" applyBorder="1" applyAlignment="1" applyProtection="1">
      <alignment vertical="center" wrapText="1"/>
      <protection hidden="1"/>
    </xf>
    <xf numFmtId="4" fontId="5" fillId="0" borderId="45" xfId="2" applyNumberFormat="1" applyFont="1" applyFill="1" applyBorder="1" applyAlignment="1" applyProtection="1">
      <alignment horizontal="right" vertical="top" wrapText="1"/>
      <protection locked="0" hidden="1"/>
    </xf>
    <xf numFmtId="4" fontId="5" fillId="0" borderId="45" xfId="2" applyNumberFormat="1" applyFont="1" applyFill="1" applyBorder="1" applyProtection="1">
      <protection locked="0" hidden="1"/>
    </xf>
    <xf numFmtId="4" fontId="5" fillId="0" borderId="47" xfId="2" applyNumberFormat="1" applyFont="1" applyFill="1" applyBorder="1" applyProtection="1">
      <protection hidden="1"/>
    </xf>
    <xf numFmtId="4" fontId="5" fillId="0" borderId="0" xfId="2" applyNumberFormat="1" applyFont="1" applyBorder="1" applyProtection="1">
      <protection hidden="1"/>
    </xf>
    <xf numFmtId="4" fontId="7" fillId="0" borderId="0" xfId="0" applyNumberFormat="1" applyFont="1" applyBorder="1" applyAlignment="1" applyProtection="1">
      <alignment vertical="center" wrapText="1"/>
      <protection hidden="1"/>
    </xf>
    <xf numFmtId="4" fontId="7" fillId="0" borderId="0" xfId="0" applyNumberFormat="1" applyFont="1" applyBorder="1" applyAlignment="1" applyProtection="1">
      <alignment vertical="center"/>
      <protection hidden="1"/>
    </xf>
    <xf numFmtId="4" fontId="29" fillId="0" borderId="0" xfId="0" applyNumberFormat="1" applyFont="1" applyAlignment="1" applyProtection="1">
      <alignment horizontal="right"/>
      <protection hidden="1"/>
    </xf>
    <xf numFmtId="4" fontId="29" fillId="0" borderId="0" xfId="0" applyNumberFormat="1" applyFont="1" applyAlignment="1" applyProtection="1">
      <alignment horizontal="left"/>
      <protection hidden="1"/>
    </xf>
    <xf numFmtId="4" fontId="6" fillId="4" borderId="0" xfId="2" applyNumberFormat="1" applyFont="1" applyFill="1" applyBorder="1" applyAlignment="1" applyProtection="1">
      <alignment horizontal="right"/>
      <protection hidden="1"/>
    </xf>
    <xf numFmtId="4" fontId="6" fillId="4" borderId="0" xfId="2" applyNumberFormat="1" applyFont="1" applyFill="1" applyBorder="1" applyProtection="1">
      <protection hidden="1"/>
    </xf>
    <xf numFmtId="4" fontId="39" fillId="0" borderId="0" xfId="0" applyNumberFormat="1" applyFont="1" applyFill="1" applyAlignment="1" applyProtection="1">
      <alignment horizontal="left" vertical="center"/>
      <protection hidden="1"/>
    </xf>
    <xf numFmtId="4" fontId="5" fillId="0" borderId="0" xfId="0" applyNumberFormat="1" applyFont="1" applyAlignment="1" applyProtection="1">
      <alignment horizontal="left"/>
      <protection hidden="1"/>
    </xf>
    <xf numFmtId="4" fontId="33" fillId="0" borderId="0" xfId="2" applyNumberFormat="1" applyFont="1" applyFill="1" applyBorder="1" applyProtection="1">
      <protection hidden="1"/>
    </xf>
    <xf numFmtId="4" fontId="39" fillId="0" borderId="0" xfId="2" applyNumberFormat="1" applyFont="1" applyProtection="1">
      <protection hidden="1"/>
    </xf>
    <xf numFmtId="4" fontId="41" fillId="0" borderId="0" xfId="0" applyNumberFormat="1" applyFont="1" applyFill="1" applyAlignment="1" applyProtection="1">
      <alignment horizontal="left"/>
      <protection hidden="1"/>
    </xf>
    <xf numFmtId="4" fontId="42" fillId="0" borderId="0" xfId="2" applyNumberFormat="1" applyFont="1" applyAlignment="1" applyProtection="1">
      <alignment vertical="top"/>
      <protection hidden="1"/>
    </xf>
    <xf numFmtId="4" fontId="7" fillId="0" borderId="24" xfId="0" applyNumberFormat="1" applyFont="1" applyBorder="1" applyAlignment="1" applyProtection="1">
      <alignment horizontal="center" vertical="top" wrapText="1"/>
      <protection hidden="1"/>
    </xf>
    <xf numFmtId="4" fontId="5" fillId="5" borderId="3" xfId="0" applyNumberFormat="1" applyFont="1" applyFill="1" applyBorder="1" applyProtection="1">
      <protection hidden="1"/>
    </xf>
    <xf numFmtId="4" fontId="5" fillId="8" borderId="3" xfId="0" applyNumberFormat="1" applyFont="1" applyFill="1" applyBorder="1" applyProtection="1">
      <protection hidden="1"/>
    </xf>
    <xf numFmtId="4" fontId="5" fillId="8" borderId="34" xfId="0" applyNumberFormat="1" applyFont="1" applyFill="1" applyBorder="1" applyProtection="1">
      <protection hidden="1"/>
    </xf>
    <xf numFmtId="4" fontId="5" fillId="8" borderId="2" xfId="0" applyNumberFormat="1" applyFont="1" applyFill="1" applyBorder="1" applyProtection="1">
      <protection hidden="1"/>
    </xf>
    <xf numFmtId="4" fontId="5" fillId="8" borderId="35" xfId="0" applyNumberFormat="1" applyFont="1" applyFill="1" applyBorder="1" applyProtection="1">
      <protection hidden="1"/>
    </xf>
    <xf numFmtId="4" fontId="5" fillId="8" borderId="36" xfId="0" applyNumberFormat="1" applyFont="1" applyFill="1" applyBorder="1" applyProtection="1">
      <protection hidden="1"/>
    </xf>
    <xf numFmtId="4" fontId="7" fillId="0" borderId="0" xfId="0" applyNumberFormat="1" applyFont="1" applyAlignment="1" applyProtection="1">
      <alignment vertical="center"/>
      <protection hidden="1"/>
    </xf>
    <xf numFmtId="4" fontId="9" fillId="8" borderId="35" xfId="0" applyNumberFormat="1" applyFont="1" applyFill="1" applyBorder="1" applyProtection="1">
      <protection hidden="1"/>
    </xf>
    <xf numFmtId="4" fontId="11" fillId="0" borderId="0" xfId="0" applyNumberFormat="1" applyFont="1" applyAlignment="1" applyProtection="1">
      <alignment horizontal="left" vertical="center"/>
      <protection hidden="1"/>
    </xf>
    <xf numFmtId="4" fontId="12" fillId="8" borderId="35" xfId="0" applyNumberFormat="1" applyFont="1" applyFill="1" applyBorder="1" applyProtection="1">
      <protection hidden="1"/>
    </xf>
    <xf numFmtId="4" fontId="11" fillId="0" borderId="0" xfId="0" applyNumberFormat="1" applyFont="1" applyAlignment="1" applyProtection="1">
      <alignment vertical="center"/>
      <protection hidden="1"/>
    </xf>
    <xf numFmtId="4" fontId="11" fillId="0" borderId="0" xfId="0" applyNumberFormat="1" applyFont="1" applyFill="1" applyAlignment="1" applyProtection="1">
      <alignment vertical="center"/>
      <protection hidden="1"/>
    </xf>
    <xf numFmtId="4" fontId="11" fillId="2" borderId="0" xfId="0" applyNumberFormat="1" applyFont="1" applyFill="1" applyAlignment="1" applyProtection="1">
      <alignment vertical="center"/>
      <protection hidden="1"/>
    </xf>
    <xf numFmtId="4" fontId="11" fillId="0" borderId="0" xfId="0" applyNumberFormat="1" applyFont="1" applyAlignment="1" applyProtection="1">
      <alignment horizontal="left"/>
      <protection hidden="1"/>
    </xf>
    <xf numFmtId="4" fontId="7" fillId="0" borderId="0" xfId="0" applyNumberFormat="1" applyFont="1" applyAlignment="1" applyProtection="1">
      <alignment vertical="center" wrapText="1"/>
      <protection hidden="1"/>
    </xf>
    <xf numFmtId="4" fontId="11" fillId="0" borderId="0" xfId="0" applyNumberFormat="1" applyFont="1" applyAlignment="1" applyProtection="1">
      <alignment horizontal="left" wrapText="1"/>
      <protection hidden="1"/>
    </xf>
    <xf numFmtId="4" fontId="11" fillId="2" borderId="0" xfId="0" applyNumberFormat="1" applyFont="1" applyFill="1" applyAlignment="1" applyProtection="1">
      <alignment horizontal="left" wrapText="1"/>
      <protection hidden="1"/>
    </xf>
    <xf numFmtId="4" fontId="7" fillId="0" borderId="0" xfId="0" applyNumberFormat="1" applyFont="1" applyFill="1" applyAlignment="1" applyProtection="1">
      <alignment vertical="center"/>
      <protection hidden="1"/>
    </xf>
    <xf numFmtId="4" fontId="11" fillId="2" borderId="0" xfId="0" applyNumberFormat="1" applyFont="1" applyFill="1" applyAlignment="1" applyProtection="1">
      <alignment horizontal="left"/>
      <protection hidden="1"/>
    </xf>
    <xf numFmtId="4" fontId="11" fillId="4" borderId="0" xfId="0" applyNumberFormat="1" applyFont="1" applyFill="1" applyAlignment="1" applyProtection="1">
      <protection hidden="1"/>
    </xf>
    <xf numFmtId="4" fontId="11" fillId="2" borderId="0" xfId="0" applyNumberFormat="1" applyFont="1" applyFill="1" applyAlignment="1" applyProtection="1">
      <protection hidden="1"/>
    </xf>
    <xf numFmtId="4" fontId="8" fillId="0" borderId="0" xfId="0" applyNumberFormat="1" applyFont="1" applyFill="1" applyAlignment="1" applyProtection="1">
      <alignment horizontal="left"/>
      <protection hidden="1"/>
    </xf>
    <xf numFmtId="4" fontId="13" fillId="8" borderId="35" xfId="0" applyNumberFormat="1" applyFont="1" applyFill="1" applyBorder="1" applyProtection="1">
      <protection hidden="1"/>
    </xf>
    <xf numFmtId="4" fontId="13" fillId="8" borderId="36" xfId="0" applyNumberFormat="1" applyFont="1" applyFill="1" applyBorder="1" applyProtection="1">
      <protection hidden="1"/>
    </xf>
    <xf numFmtId="4" fontId="5" fillId="8" borderId="30" xfId="0" applyNumberFormat="1" applyFont="1" applyFill="1" applyBorder="1" applyProtection="1">
      <protection hidden="1"/>
    </xf>
    <xf numFmtId="4" fontId="33" fillId="7" borderId="0" xfId="0" applyNumberFormat="1" applyFont="1" applyFill="1" applyProtection="1">
      <protection hidden="1"/>
    </xf>
    <xf numFmtId="4" fontId="43" fillId="14" borderId="33" xfId="0" applyNumberFormat="1" applyFont="1" applyFill="1" applyBorder="1" applyAlignment="1" applyProtection="1">
      <alignment horizontal="right"/>
      <protection hidden="1"/>
    </xf>
    <xf numFmtId="4" fontId="18" fillId="15" borderId="33" xfId="0" applyNumberFormat="1" applyFont="1" applyFill="1" applyBorder="1" applyAlignment="1" applyProtection="1">
      <alignment horizontal="right" wrapText="1"/>
      <protection hidden="1"/>
    </xf>
    <xf numFmtId="4" fontId="44" fillId="7" borderId="26" xfId="0" applyNumberFormat="1" applyFont="1" applyFill="1" applyBorder="1" applyProtection="1">
      <protection hidden="1"/>
    </xf>
    <xf numFmtId="4" fontId="5" fillId="0" borderId="0" xfId="0" applyNumberFormat="1" applyFont="1" applyAlignment="1" applyProtection="1">
      <alignment wrapText="1"/>
      <protection hidden="1"/>
    </xf>
    <xf numFmtId="4" fontId="5" fillId="2" borderId="61" xfId="0" applyNumberFormat="1" applyFont="1" applyFill="1" applyBorder="1" applyProtection="1">
      <protection hidden="1"/>
    </xf>
    <xf numFmtId="4" fontId="5" fillId="4" borderId="0" xfId="0" applyNumberFormat="1" applyFont="1" applyFill="1" applyAlignment="1" applyProtection="1">
      <alignment horizontal="center"/>
      <protection hidden="1"/>
    </xf>
    <xf numFmtId="4" fontId="5" fillId="0" borderId="0" xfId="0" applyNumberFormat="1" applyFont="1" applyAlignment="1" applyProtection="1">
      <alignment horizontal="right"/>
      <protection hidden="1"/>
    </xf>
    <xf numFmtId="4" fontId="1" fillId="4" borderId="0" xfId="0" applyNumberFormat="1" applyFont="1" applyFill="1" applyProtection="1">
      <protection hidden="1"/>
    </xf>
    <xf numFmtId="4" fontId="1" fillId="4" borderId="26" xfId="0" applyNumberFormat="1" applyFont="1" applyFill="1" applyBorder="1" applyAlignment="1" applyProtection="1">
      <alignment vertical="center"/>
      <protection hidden="1"/>
    </xf>
    <xf numFmtId="4" fontId="1" fillId="4" borderId="22" xfId="0" applyNumberFormat="1" applyFont="1" applyFill="1" applyBorder="1" applyAlignment="1" applyProtection="1">
      <alignment vertical="center"/>
      <protection hidden="1"/>
    </xf>
    <xf numFmtId="4" fontId="1" fillId="4" borderId="0" xfId="0" applyNumberFormat="1" applyFont="1" applyFill="1" applyAlignment="1" applyProtection="1">
      <alignment vertical="center"/>
      <protection hidden="1"/>
    </xf>
    <xf numFmtId="4" fontId="1" fillId="4" borderId="64" xfId="0" applyNumberFormat="1" applyFont="1" applyFill="1" applyBorder="1" applyProtection="1">
      <protection hidden="1"/>
    </xf>
    <xf numFmtId="4" fontId="7" fillId="4" borderId="0" xfId="0" applyNumberFormat="1" applyFont="1" applyFill="1" applyAlignment="1" applyProtection="1">
      <alignment vertical="center"/>
      <protection hidden="1"/>
    </xf>
    <xf numFmtId="4" fontId="1" fillId="4" borderId="0" xfId="0" applyNumberFormat="1" applyFont="1" applyFill="1" applyBorder="1" applyProtection="1">
      <protection hidden="1"/>
    </xf>
    <xf numFmtId="4" fontId="2" fillId="4" borderId="0" xfId="0" applyNumberFormat="1" applyFont="1" applyFill="1" applyBorder="1" applyProtection="1">
      <protection hidden="1"/>
    </xf>
    <xf numFmtId="4" fontId="48" fillId="4" borderId="0" xfId="0" applyNumberFormat="1" applyFont="1" applyFill="1" applyBorder="1" applyAlignment="1" applyProtection="1">
      <alignment horizontal="right"/>
      <protection hidden="1"/>
    </xf>
    <xf numFmtId="4" fontId="20" fillId="0" borderId="0" xfId="0" applyNumberFormat="1" applyFont="1" applyAlignment="1" applyProtection="1">
      <alignment vertical="center"/>
      <protection hidden="1"/>
    </xf>
    <xf numFmtId="4" fontId="45" fillId="13" borderId="26" xfId="0" applyNumberFormat="1" applyFont="1" applyFill="1" applyBorder="1" applyAlignment="1" applyProtection="1">
      <alignment horizontal="right"/>
      <protection hidden="1"/>
    </xf>
    <xf numFmtId="4" fontId="45" fillId="13" borderId="22" xfId="0" applyNumberFormat="1" applyFont="1" applyFill="1" applyBorder="1" applyAlignment="1" applyProtection="1">
      <alignment horizontal="right" vertical="center"/>
      <protection hidden="1"/>
    </xf>
    <xf numFmtId="4" fontId="45" fillId="13" borderId="4" xfId="0" applyNumberFormat="1" applyFont="1" applyFill="1" applyBorder="1" applyAlignment="1" applyProtection="1">
      <alignment horizontal="right" vertical="center"/>
      <protection hidden="1"/>
    </xf>
    <xf numFmtId="4" fontId="4" fillId="4" borderId="0" xfId="0" applyNumberFormat="1" applyFont="1" applyFill="1" applyBorder="1" applyAlignment="1" applyProtection="1">
      <protection hidden="1"/>
    </xf>
    <xf numFmtId="4" fontId="26" fillId="4" borderId="0" xfId="0" applyNumberFormat="1" applyFont="1" applyFill="1" applyProtection="1">
      <protection hidden="1"/>
    </xf>
    <xf numFmtId="4" fontId="45" fillId="4" borderId="0" xfId="0" applyNumberFormat="1" applyFont="1" applyFill="1" applyProtection="1">
      <protection hidden="1"/>
    </xf>
    <xf numFmtId="4" fontId="50" fillId="4" borderId="0" xfId="0" applyNumberFormat="1" applyFont="1" applyFill="1" applyBorder="1" applyProtection="1">
      <protection hidden="1"/>
    </xf>
    <xf numFmtId="4" fontId="51" fillId="4" borderId="0" xfId="0" applyNumberFormat="1" applyFont="1" applyFill="1" applyBorder="1" applyAlignment="1" applyProtection="1">
      <protection hidden="1"/>
    </xf>
    <xf numFmtId="4" fontId="1" fillId="4" borderId="64" xfId="0" quotePrefix="1" applyNumberFormat="1" applyFont="1" applyFill="1" applyBorder="1" applyAlignment="1" applyProtection="1">
      <alignment horizontal="right"/>
      <protection hidden="1"/>
    </xf>
    <xf numFmtId="4" fontId="51" fillId="4" borderId="0" xfId="0" applyNumberFormat="1" applyFont="1" applyFill="1" applyProtection="1">
      <protection hidden="1"/>
    </xf>
    <xf numFmtId="4" fontId="2" fillId="4" borderId="0" xfId="0" applyNumberFormat="1" applyFont="1" applyFill="1" applyProtection="1">
      <protection hidden="1"/>
    </xf>
    <xf numFmtId="4" fontId="1" fillId="5" borderId="40" xfId="0" applyNumberFormat="1" applyFont="1" applyFill="1" applyBorder="1" applyProtection="1">
      <protection hidden="1"/>
    </xf>
    <xf numFmtId="4" fontId="46" fillId="5" borderId="41" xfId="0" applyNumberFormat="1" applyFont="1" applyFill="1" applyBorder="1" applyProtection="1">
      <protection hidden="1"/>
    </xf>
    <xf numFmtId="4" fontId="1" fillId="5" borderId="41" xfId="0" applyNumberFormat="1" applyFont="1" applyFill="1" applyBorder="1" applyProtection="1">
      <protection hidden="1"/>
    </xf>
    <xf numFmtId="4" fontId="1" fillId="5" borderId="42" xfId="0" applyNumberFormat="1" applyFont="1" applyFill="1" applyBorder="1" applyProtection="1">
      <protection hidden="1"/>
    </xf>
    <xf numFmtId="4" fontId="2" fillId="5" borderId="34" xfId="0" applyNumberFormat="1" applyFont="1" applyFill="1" applyBorder="1" applyProtection="1">
      <protection hidden="1"/>
    </xf>
    <xf numFmtId="4" fontId="4" fillId="5" borderId="0" xfId="0" applyNumberFormat="1" applyFont="1" applyFill="1" applyBorder="1" applyAlignment="1" applyProtection="1">
      <protection hidden="1"/>
    </xf>
    <xf numFmtId="4" fontId="26" fillId="5" borderId="0" xfId="0" applyNumberFormat="1" applyFont="1" applyFill="1" applyBorder="1" applyAlignment="1" applyProtection="1">
      <alignment horizontal="left"/>
      <protection hidden="1"/>
    </xf>
    <xf numFmtId="4" fontId="1" fillId="5" borderId="0" xfId="0" applyNumberFormat="1" applyFont="1" applyFill="1" applyBorder="1" applyProtection="1">
      <protection hidden="1"/>
    </xf>
    <xf numFmtId="4" fontId="1" fillId="5" borderId="34" xfId="0" applyNumberFormat="1" applyFont="1" applyFill="1" applyBorder="1" applyProtection="1">
      <protection hidden="1"/>
    </xf>
    <xf numFmtId="4" fontId="48" fillId="5" borderId="38" xfId="0" applyNumberFormat="1" applyFont="1" applyFill="1" applyBorder="1" applyProtection="1">
      <protection hidden="1"/>
    </xf>
    <xf numFmtId="4" fontId="51" fillId="5" borderId="0" xfId="0" applyNumberFormat="1" applyFont="1" applyFill="1" applyBorder="1" applyAlignment="1" applyProtection="1">
      <protection hidden="1"/>
    </xf>
    <xf numFmtId="4" fontId="4" fillId="5" borderId="63" xfId="0" applyNumberFormat="1" applyFont="1" applyFill="1" applyBorder="1" applyAlignment="1" applyProtection="1">
      <protection hidden="1"/>
    </xf>
    <xf numFmtId="4" fontId="26" fillId="5" borderId="63" xfId="0" applyNumberFormat="1" applyFont="1" applyFill="1" applyBorder="1" applyAlignment="1" applyProtection="1">
      <alignment horizontal="left"/>
      <protection hidden="1"/>
    </xf>
    <xf numFmtId="4" fontId="1" fillId="5" borderId="63" xfId="0" applyNumberFormat="1" applyFont="1" applyFill="1" applyBorder="1" applyProtection="1">
      <protection hidden="1"/>
    </xf>
    <xf numFmtId="4" fontId="52" fillId="13" borderId="22" xfId="0" applyNumberFormat="1" applyFont="1" applyFill="1" applyBorder="1" applyAlignment="1" applyProtection="1">
      <protection hidden="1"/>
    </xf>
    <xf numFmtId="4" fontId="52" fillId="13" borderId="4" xfId="0" applyNumberFormat="1" applyFont="1" applyFill="1" applyBorder="1" applyAlignment="1" applyProtection="1">
      <protection hidden="1"/>
    </xf>
    <xf numFmtId="4" fontId="48" fillId="4" borderId="0" xfId="0" applyNumberFormat="1" applyFont="1" applyFill="1" applyBorder="1" applyProtection="1">
      <protection hidden="1"/>
    </xf>
    <xf numFmtId="4" fontId="45" fillId="13" borderId="22" xfId="0" applyNumberFormat="1" applyFont="1" applyFill="1" applyBorder="1" applyProtection="1">
      <protection hidden="1"/>
    </xf>
    <xf numFmtId="4" fontId="45" fillId="13" borderId="4" xfId="0" applyNumberFormat="1" applyFont="1" applyFill="1" applyBorder="1" applyProtection="1">
      <protection hidden="1"/>
    </xf>
    <xf numFmtId="4" fontId="1" fillId="4" borderId="0" xfId="0" applyNumberFormat="1" applyFont="1" applyFill="1" applyBorder="1" applyAlignment="1" applyProtection="1">
      <protection hidden="1"/>
    </xf>
    <xf numFmtId="4" fontId="7" fillId="0" borderId="33" xfId="0" applyNumberFormat="1" applyFont="1" applyBorder="1" applyAlignment="1" applyProtection="1">
      <alignment horizontal="center" vertical="center" wrapText="1"/>
      <protection hidden="1"/>
    </xf>
    <xf numFmtId="4" fontId="7" fillId="3" borderId="33" xfId="0" applyNumberFormat="1" applyFont="1" applyFill="1" applyBorder="1" applyAlignment="1" applyProtection="1">
      <alignment horizontal="center" vertical="center" wrapText="1"/>
      <protection hidden="1"/>
    </xf>
    <xf numFmtId="0" fontId="54" fillId="5" borderId="31" xfId="0" applyFont="1" applyFill="1" applyBorder="1" applyProtection="1">
      <protection hidden="1"/>
    </xf>
    <xf numFmtId="0" fontId="54" fillId="5" borderId="57" xfId="0" applyFont="1" applyFill="1" applyBorder="1" applyProtection="1">
      <protection hidden="1"/>
    </xf>
    <xf numFmtId="0" fontId="54" fillId="5" borderId="58" xfId="0" applyFont="1" applyFill="1" applyBorder="1" applyProtection="1">
      <protection hidden="1"/>
    </xf>
    <xf numFmtId="0" fontId="54" fillId="0" borderId="0" xfId="0" applyFont="1" applyProtection="1">
      <protection hidden="1"/>
    </xf>
    <xf numFmtId="0" fontId="54" fillId="5" borderId="59" xfId="0" applyFont="1" applyFill="1" applyBorder="1" applyProtection="1">
      <protection hidden="1"/>
    </xf>
    <xf numFmtId="0" fontId="54" fillId="5" borderId="0" xfId="0" applyFont="1" applyFill="1" applyBorder="1" applyProtection="1">
      <protection hidden="1"/>
    </xf>
    <xf numFmtId="0" fontId="54" fillId="5" borderId="60" xfId="0" applyFont="1" applyFill="1" applyBorder="1" applyProtection="1">
      <protection hidden="1"/>
    </xf>
    <xf numFmtId="0" fontId="59" fillId="5" borderId="59" xfId="0" applyFont="1" applyFill="1" applyBorder="1" applyAlignment="1" applyProtection="1">
      <protection hidden="1"/>
    </xf>
    <xf numFmtId="0" fontId="61" fillId="6" borderId="33" xfId="0" applyFont="1" applyFill="1" applyBorder="1" applyAlignment="1" applyProtection="1">
      <alignment vertical="center"/>
      <protection hidden="1"/>
    </xf>
    <xf numFmtId="0" fontId="62" fillId="5" borderId="0" xfId="0" applyFont="1" applyFill="1" applyBorder="1" applyAlignment="1" applyProtection="1">
      <alignment horizontal="left" vertical="center" indent="1"/>
      <protection hidden="1"/>
    </xf>
    <xf numFmtId="0" fontId="62" fillId="5" borderId="0" xfId="0" applyFont="1" applyFill="1" applyBorder="1" applyAlignment="1" applyProtection="1">
      <alignment vertical="center"/>
      <protection hidden="1"/>
    </xf>
    <xf numFmtId="0" fontId="62" fillId="5" borderId="0" xfId="0" applyFont="1" applyFill="1" applyBorder="1" applyAlignment="1" applyProtection="1">
      <alignment horizontal="left" vertical="center"/>
      <protection hidden="1"/>
    </xf>
    <xf numFmtId="0" fontId="64" fillId="6" borderId="33" xfId="0" applyFont="1" applyFill="1" applyBorder="1" applyAlignment="1" applyProtection="1">
      <alignment vertical="center" wrapText="1"/>
      <protection hidden="1"/>
    </xf>
    <xf numFmtId="0" fontId="54" fillId="5" borderId="32" xfId="0" applyFont="1" applyFill="1" applyBorder="1" applyProtection="1">
      <protection hidden="1"/>
    </xf>
    <xf numFmtId="0" fontId="62" fillId="5" borderId="61" xfId="0" applyFont="1" applyFill="1" applyBorder="1" applyAlignment="1" applyProtection="1">
      <alignment vertical="center"/>
      <protection hidden="1"/>
    </xf>
    <xf numFmtId="0" fontId="62" fillId="5" borderId="61" xfId="0" applyFont="1" applyFill="1" applyBorder="1" applyAlignment="1" applyProtection="1">
      <alignment horizontal="left" vertical="center" indent="1"/>
      <protection hidden="1"/>
    </xf>
    <xf numFmtId="0" fontId="54" fillId="5" borderId="62" xfId="0" applyFont="1" applyFill="1" applyBorder="1" applyProtection="1">
      <protection hidden="1"/>
    </xf>
    <xf numFmtId="0" fontId="1" fillId="0" borderId="0" xfId="0" applyFont="1" applyFill="1" applyBorder="1" applyAlignment="1" applyProtection="1">
      <alignment vertical="center"/>
    </xf>
    <xf numFmtId="0" fontId="1" fillId="0" borderId="69" xfId="0" applyFont="1" applyFill="1" applyBorder="1" applyAlignment="1" applyProtection="1">
      <alignment vertical="center"/>
    </xf>
    <xf numFmtId="0" fontId="1" fillId="0" borderId="70" xfId="0" applyFont="1" applyFill="1" applyBorder="1" applyAlignment="1" applyProtection="1">
      <alignment vertical="center"/>
    </xf>
    <xf numFmtId="0" fontId="1" fillId="0" borderId="71" xfId="0" applyFont="1" applyFill="1" applyBorder="1" applyAlignment="1" applyProtection="1">
      <alignment vertical="center"/>
    </xf>
    <xf numFmtId="0" fontId="1" fillId="0" borderId="72" xfId="0" applyFont="1" applyFill="1" applyBorder="1" applyAlignment="1" applyProtection="1">
      <alignment horizontal="left" vertical="center" wrapText="1"/>
    </xf>
    <xf numFmtId="0" fontId="1" fillId="0" borderId="73" xfId="0" applyFont="1" applyFill="1" applyBorder="1" applyAlignment="1" applyProtection="1">
      <alignment vertical="center"/>
    </xf>
    <xf numFmtId="0" fontId="1" fillId="4" borderId="69" xfId="0" applyFont="1" applyFill="1" applyBorder="1" applyAlignment="1" applyProtection="1"/>
    <xf numFmtId="0" fontId="1" fillId="4" borderId="70" xfId="0" applyFont="1" applyFill="1" applyBorder="1" applyAlignment="1" applyProtection="1"/>
    <xf numFmtId="0" fontId="1" fillId="0" borderId="69" xfId="0" applyFont="1" applyFill="1" applyBorder="1" applyAlignment="1" applyProtection="1"/>
    <xf numFmtId="0" fontId="1" fillId="0" borderId="70" xfId="0" applyFont="1" applyFill="1" applyBorder="1" applyAlignment="1" applyProtection="1"/>
    <xf numFmtId="0" fontId="1" fillId="9" borderId="69" xfId="0" applyFont="1" applyFill="1" applyBorder="1" applyAlignment="1" applyProtection="1"/>
    <xf numFmtId="0" fontId="1" fillId="9" borderId="70" xfId="0" applyFont="1" applyFill="1" applyBorder="1" applyAlignment="1" applyProtection="1"/>
    <xf numFmtId="0" fontId="1" fillId="10" borderId="69" xfId="0" applyFont="1" applyFill="1" applyBorder="1" applyAlignment="1" applyProtection="1"/>
    <xf numFmtId="0" fontId="1" fillId="10" borderId="70" xfId="0" applyFont="1" applyFill="1" applyBorder="1" applyAlignment="1" applyProtection="1"/>
    <xf numFmtId="0" fontId="0" fillId="11" borderId="69" xfId="0" applyFill="1" applyBorder="1" applyAlignment="1" applyProtection="1"/>
    <xf numFmtId="0" fontId="1" fillId="11" borderId="70" xfId="0" applyFont="1" applyFill="1" applyBorder="1" applyAlignment="1" applyProtection="1"/>
    <xf numFmtId="10" fontId="1" fillId="12" borderId="33" xfId="0" applyNumberFormat="1" applyFont="1" applyFill="1" applyBorder="1" applyProtection="1">
      <protection hidden="1"/>
    </xf>
    <xf numFmtId="4" fontId="20" fillId="19" borderId="33" xfId="0" applyNumberFormat="1" applyFont="1" applyFill="1" applyBorder="1" applyAlignment="1" applyProtection="1">
      <alignment horizontal="center"/>
      <protection hidden="1"/>
    </xf>
    <xf numFmtId="4" fontId="31" fillId="19" borderId="5" xfId="2" applyNumberFormat="1" applyFont="1" applyFill="1" applyBorder="1" applyAlignment="1" applyProtection="1">
      <alignment vertical="center"/>
      <protection hidden="1"/>
    </xf>
    <xf numFmtId="4" fontId="1" fillId="19" borderId="49" xfId="2" applyNumberFormat="1" applyFont="1" applyFill="1" applyBorder="1" applyProtection="1">
      <protection hidden="1"/>
    </xf>
    <xf numFmtId="4" fontId="1" fillId="19" borderId="27" xfId="2" applyNumberFormat="1" applyFont="1" applyFill="1" applyBorder="1" applyProtection="1">
      <protection hidden="1"/>
    </xf>
    <xf numFmtId="4" fontId="1" fillId="19" borderId="7" xfId="2" applyNumberFormat="1" applyFont="1" applyFill="1" applyBorder="1" applyProtection="1">
      <protection hidden="1"/>
    </xf>
    <xf numFmtId="4" fontId="5" fillId="19" borderId="8" xfId="2" applyNumberFormat="1" applyFont="1" applyFill="1" applyBorder="1" applyProtection="1">
      <protection hidden="1"/>
    </xf>
    <xf numFmtId="4" fontId="5" fillId="19" borderId="43" xfId="2" applyNumberFormat="1" applyFont="1" applyFill="1" applyBorder="1" applyProtection="1">
      <protection hidden="1"/>
    </xf>
    <xf numFmtId="4" fontId="5" fillId="19" borderId="28" xfId="2" applyNumberFormat="1" applyFont="1" applyFill="1" applyBorder="1" applyProtection="1">
      <protection hidden="1"/>
    </xf>
    <xf numFmtId="4" fontId="5" fillId="19" borderId="10" xfId="2" applyNumberFormat="1" applyFont="1" applyFill="1" applyBorder="1" applyProtection="1">
      <protection hidden="1"/>
    </xf>
    <xf numFmtId="4" fontId="5" fillId="19" borderId="45" xfId="2" applyNumberFormat="1" applyFont="1" applyFill="1" applyBorder="1" applyProtection="1">
      <protection hidden="1"/>
    </xf>
    <xf numFmtId="4" fontId="5" fillId="19" borderId="9" xfId="2" applyNumberFormat="1" applyFont="1" applyFill="1" applyBorder="1" applyProtection="1">
      <protection hidden="1"/>
    </xf>
    <xf numFmtId="4" fontId="5" fillId="19" borderId="9" xfId="2" applyNumberFormat="1" applyFont="1" applyFill="1" applyBorder="1" applyAlignment="1" applyProtection="1">
      <alignment vertical="center"/>
      <protection hidden="1"/>
    </xf>
    <xf numFmtId="4" fontId="5" fillId="19" borderId="10" xfId="2" applyNumberFormat="1" applyFont="1" applyFill="1" applyBorder="1" applyAlignment="1" applyProtection="1">
      <alignment vertical="center"/>
      <protection hidden="1"/>
    </xf>
    <xf numFmtId="4" fontId="5" fillId="19" borderId="45" xfId="2" applyNumberFormat="1" applyFont="1" applyFill="1" applyBorder="1" applyProtection="1">
      <protection locked="0" hidden="1"/>
    </xf>
    <xf numFmtId="4" fontId="5" fillId="19" borderId="28" xfId="2" applyNumberFormat="1" applyFont="1" applyFill="1" applyBorder="1" applyProtection="1">
      <protection locked="0" hidden="1"/>
    </xf>
    <xf numFmtId="4" fontId="5" fillId="19" borderId="10" xfId="2" applyNumberFormat="1" applyFont="1" applyFill="1" applyBorder="1" applyProtection="1">
      <protection locked="0" hidden="1"/>
    </xf>
    <xf numFmtId="4" fontId="5" fillId="19" borderId="47" xfId="2" applyNumberFormat="1" applyFont="1" applyFill="1" applyBorder="1" applyProtection="1">
      <protection locked="0" hidden="1"/>
    </xf>
    <xf numFmtId="4" fontId="5" fillId="19" borderId="29" xfId="2" applyNumberFormat="1" applyFont="1" applyFill="1" applyBorder="1" applyProtection="1">
      <protection locked="0" hidden="1"/>
    </xf>
    <xf numFmtId="4" fontId="5" fillId="19" borderId="12" xfId="2" applyNumberFormat="1" applyFont="1" applyFill="1" applyBorder="1" applyProtection="1">
      <protection locked="0" hidden="1"/>
    </xf>
    <xf numFmtId="4" fontId="5" fillId="20" borderId="8" xfId="2" applyNumberFormat="1" applyFont="1" applyFill="1" applyBorder="1" applyAlignment="1" applyProtection="1">
      <alignment vertical="top" wrapText="1"/>
      <protection hidden="1"/>
    </xf>
    <xf numFmtId="4" fontId="5" fillId="20" borderId="9" xfId="2" applyNumberFormat="1" applyFont="1" applyFill="1" applyBorder="1" applyAlignment="1" applyProtection="1">
      <alignment vertical="top" wrapText="1"/>
      <protection hidden="1"/>
    </xf>
    <xf numFmtId="4" fontId="5" fillId="20" borderId="10" xfId="2" applyNumberFormat="1" applyFont="1" applyFill="1" applyBorder="1" applyAlignment="1" applyProtection="1">
      <alignment vertical="top" wrapText="1"/>
      <protection hidden="1"/>
    </xf>
    <xf numFmtId="4" fontId="5" fillId="19" borderId="5" xfId="2" applyNumberFormat="1" applyFont="1" applyFill="1" applyBorder="1" applyAlignment="1" applyProtection="1">
      <alignment vertical="center"/>
      <protection hidden="1"/>
    </xf>
    <xf numFmtId="4" fontId="5" fillId="19" borderId="49" xfId="2" applyNumberFormat="1" applyFont="1" applyFill="1" applyBorder="1" applyProtection="1">
      <protection hidden="1"/>
    </xf>
    <xf numFmtId="4" fontId="5" fillId="19" borderId="27" xfId="2" applyNumberFormat="1" applyFont="1" applyFill="1" applyBorder="1" applyProtection="1">
      <protection hidden="1"/>
    </xf>
    <xf numFmtId="4" fontId="5" fillId="19" borderId="7" xfId="2" applyNumberFormat="1" applyFont="1" applyFill="1" applyBorder="1" applyProtection="1">
      <protection hidden="1"/>
    </xf>
    <xf numFmtId="4" fontId="5" fillId="19" borderId="50" xfId="2" applyNumberFormat="1" applyFont="1" applyFill="1" applyBorder="1" applyProtection="1">
      <protection locked="0" hidden="1"/>
    </xf>
    <xf numFmtId="4" fontId="5" fillId="19" borderId="31" xfId="2" applyNumberFormat="1" applyFont="1" applyFill="1" applyBorder="1" applyProtection="1">
      <protection locked="0" hidden="1"/>
    </xf>
    <xf numFmtId="4" fontId="5" fillId="19" borderId="20" xfId="2" applyNumberFormat="1" applyFont="1" applyFill="1" applyBorder="1" applyProtection="1">
      <protection locked="0" hidden="1"/>
    </xf>
    <xf numFmtId="4" fontId="5" fillId="19" borderId="46" xfId="2" applyNumberFormat="1" applyFont="1" applyFill="1" applyBorder="1" applyProtection="1">
      <protection hidden="1"/>
    </xf>
    <xf numFmtId="4" fontId="5" fillId="19" borderId="32" xfId="2" applyNumberFormat="1" applyFont="1" applyFill="1" applyBorder="1" applyProtection="1">
      <protection hidden="1"/>
    </xf>
    <xf numFmtId="4" fontId="5" fillId="19" borderId="23" xfId="2" applyNumberFormat="1" applyFont="1" applyFill="1" applyBorder="1" applyProtection="1">
      <protection hidden="1"/>
    </xf>
    <xf numFmtId="4" fontId="5" fillId="19" borderId="8" xfId="2" applyNumberFormat="1" applyFont="1" applyFill="1" applyBorder="1" applyAlignment="1" applyProtection="1">
      <alignment vertical="top" wrapText="1"/>
      <protection locked="0" hidden="1"/>
    </xf>
    <xf numFmtId="4" fontId="5" fillId="19" borderId="44" xfId="2" applyNumberFormat="1" applyFont="1" applyFill="1" applyBorder="1" applyAlignment="1" applyProtection="1">
      <alignment vertical="top" wrapText="1"/>
      <protection hidden="1"/>
    </xf>
    <xf numFmtId="4" fontId="5" fillId="19" borderId="27" xfId="2" applyNumberFormat="1" applyFont="1" applyFill="1" applyBorder="1" applyAlignment="1" applyProtection="1">
      <alignment vertical="top" wrapText="1"/>
      <protection hidden="1"/>
    </xf>
    <xf numFmtId="4" fontId="5" fillId="19" borderId="7" xfId="2" applyNumberFormat="1" applyFont="1" applyFill="1" applyBorder="1" applyAlignment="1" applyProtection="1">
      <alignment vertical="top" wrapText="1"/>
      <protection hidden="1"/>
    </xf>
    <xf numFmtId="4" fontId="5" fillId="19" borderId="45" xfId="2" applyNumberFormat="1" applyFont="1" applyFill="1" applyBorder="1" applyAlignment="1" applyProtection="1">
      <alignment vertical="top" wrapText="1"/>
      <protection hidden="1"/>
    </xf>
    <xf numFmtId="4" fontId="5" fillId="19" borderId="28" xfId="2" applyNumberFormat="1" applyFont="1" applyFill="1" applyBorder="1" applyAlignment="1" applyProtection="1">
      <alignment vertical="top" wrapText="1"/>
      <protection hidden="1"/>
    </xf>
    <xf numFmtId="4" fontId="5" fillId="19" borderId="10" xfId="2" applyNumberFormat="1" applyFont="1" applyFill="1" applyBorder="1" applyAlignment="1" applyProtection="1">
      <alignment vertical="top" wrapText="1"/>
      <protection hidden="1"/>
    </xf>
    <xf numFmtId="4" fontId="5" fillId="19" borderId="45" xfId="2" applyNumberFormat="1" applyFont="1" applyFill="1" applyBorder="1" applyAlignment="1" applyProtection="1">
      <alignment vertical="top" wrapText="1"/>
      <protection locked="0" hidden="1"/>
    </xf>
    <xf numFmtId="4" fontId="5" fillId="19" borderId="28" xfId="2" applyNumberFormat="1" applyFont="1" applyFill="1" applyBorder="1" applyAlignment="1" applyProtection="1">
      <alignment vertical="top" wrapText="1"/>
      <protection locked="0" hidden="1"/>
    </xf>
    <xf numFmtId="4" fontId="5" fillId="19" borderId="10" xfId="2" applyNumberFormat="1" applyFont="1" applyFill="1" applyBorder="1" applyAlignment="1" applyProtection="1">
      <alignment vertical="top" wrapText="1"/>
      <protection locked="0" hidden="1"/>
    </xf>
    <xf numFmtId="4" fontId="5" fillId="19" borderId="45" xfId="2" applyNumberFormat="1" applyFont="1" applyFill="1" applyBorder="1" applyAlignment="1" applyProtection="1">
      <alignment horizontal="right" vertical="top" wrapText="1"/>
      <protection locked="0" hidden="1"/>
    </xf>
    <xf numFmtId="4" fontId="5" fillId="19" borderId="28" xfId="2" applyNumberFormat="1" applyFont="1" applyFill="1" applyBorder="1" applyAlignment="1" applyProtection="1">
      <alignment horizontal="right" vertical="top" wrapText="1"/>
      <protection locked="0" hidden="1"/>
    </xf>
    <xf numFmtId="4" fontId="5" fillId="19" borderId="10" xfId="2" applyNumberFormat="1" applyFont="1" applyFill="1" applyBorder="1" applyAlignment="1" applyProtection="1">
      <alignment horizontal="right" vertical="top" wrapText="1"/>
      <protection locked="0" hidden="1"/>
    </xf>
    <xf numFmtId="4" fontId="5" fillId="19" borderId="50" xfId="2" applyNumberFormat="1" applyFont="1" applyFill="1" applyBorder="1" applyAlignment="1" applyProtection="1">
      <alignment horizontal="right" vertical="top" wrapText="1"/>
      <protection locked="0" hidden="1"/>
    </xf>
    <xf numFmtId="4" fontId="5" fillId="19" borderId="31" xfId="2" applyNumberFormat="1" applyFont="1" applyFill="1" applyBorder="1" applyAlignment="1" applyProtection="1">
      <alignment horizontal="right" vertical="top" wrapText="1"/>
      <protection locked="0" hidden="1"/>
    </xf>
    <xf numFmtId="4" fontId="5" fillId="19" borderId="20" xfId="2" applyNumberFormat="1" applyFont="1" applyFill="1" applyBorder="1" applyAlignment="1" applyProtection="1">
      <alignment horizontal="right" vertical="top" wrapText="1"/>
      <protection locked="0" hidden="1"/>
    </xf>
    <xf numFmtId="4" fontId="5" fillId="19" borderId="47" xfId="2" applyNumberFormat="1" applyFont="1" applyFill="1" applyBorder="1" applyAlignment="1" applyProtection="1">
      <alignment vertical="top" wrapText="1"/>
      <protection locked="0" hidden="1"/>
    </xf>
    <xf numFmtId="4" fontId="5" fillId="19" borderId="29" xfId="2" applyNumberFormat="1" applyFont="1" applyFill="1" applyBorder="1" applyAlignment="1" applyProtection="1">
      <alignment vertical="top" wrapText="1"/>
      <protection locked="0" hidden="1"/>
    </xf>
    <xf numFmtId="4" fontId="5" fillId="19" borderId="12" xfId="2" applyNumberFormat="1" applyFont="1" applyFill="1" applyBorder="1" applyAlignment="1" applyProtection="1">
      <alignment vertical="top" wrapText="1"/>
      <protection locked="0" hidden="1"/>
    </xf>
    <xf numFmtId="4" fontId="5" fillId="19" borderId="44" xfId="0" applyNumberFormat="1" applyFont="1" applyFill="1" applyBorder="1" applyAlignment="1" applyProtection="1">
      <alignment vertical="top" wrapText="1"/>
      <protection hidden="1"/>
    </xf>
    <xf numFmtId="4" fontId="5" fillId="19" borderId="27" xfId="0" applyNumberFormat="1" applyFont="1" applyFill="1" applyBorder="1" applyAlignment="1" applyProtection="1">
      <alignment vertical="top" wrapText="1"/>
      <protection hidden="1"/>
    </xf>
    <xf numFmtId="4" fontId="5" fillId="19" borderId="7" xfId="0" applyNumberFormat="1" applyFont="1" applyFill="1" applyBorder="1" applyAlignment="1" applyProtection="1">
      <alignment vertical="top" wrapText="1"/>
      <protection hidden="1"/>
    </xf>
    <xf numFmtId="4" fontId="5" fillId="19" borderId="45" xfId="0" applyNumberFormat="1" applyFont="1" applyFill="1" applyBorder="1" applyAlignment="1" applyProtection="1">
      <alignment vertical="top" wrapText="1"/>
      <protection hidden="1"/>
    </xf>
    <xf numFmtId="4" fontId="5" fillId="19" borderId="28" xfId="0" applyNumberFormat="1" applyFont="1" applyFill="1" applyBorder="1" applyAlignment="1" applyProtection="1">
      <alignment vertical="top" wrapText="1"/>
      <protection hidden="1"/>
    </xf>
    <xf numFmtId="4" fontId="5" fillId="19" borderId="10" xfId="0" applyNumberFormat="1" applyFont="1" applyFill="1" applyBorder="1" applyAlignment="1" applyProtection="1">
      <alignment vertical="top" wrapText="1"/>
      <protection hidden="1"/>
    </xf>
    <xf numFmtId="4" fontId="5" fillId="19" borderId="45" xfId="0" applyNumberFormat="1" applyFont="1" applyFill="1" applyBorder="1" applyAlignment="1" applyProtection="1">
      <alignment vertical="top" wrapText="1"/>
      <protection locked="0" hidden="1"/>
    </xf>
    <xf numFmtId="4" fontId="5" fillId="19" borderId="28" xfId="0" applyNumberFormat="1" applyFont="1" applyFill="1" applyBorder="1" applyAlignment="1" applyProtection="1">
      <alignment vertical="top" wrapText="1"/>
      <protection locked="0" hidden="1"/>
    </xf>
    <xf numFmtId="4" fontId="5" fillId="19" borderId="10" xfId="0" applyNumberFormat="1" applyFont="1" applyFill="1" applyBorder="1" applyAlignment="1" applyProtection="1">
      <alignment vertical="top" wrapText="1"/>
      <protection locked="0" hidden="1"/>
    </xf>
    <xf numFmtId="4" fontId="5" fillId="19" borderId="50" xfId="0" applyNumberFormat="1" applyFont="1" applyFill="1" applyBorder="1" applyAlignment="1" applyProtection="1">
      <alignment vertical="top" wrapText="1"/>
      <protection locked="0" hidden="1"/>
    </xf>
    <xf numFmtId="4" fontId="5" fillId="19" borderId="31" xfId="0" applyNumberFormat="1" applyFont="1" applyFill="1" applyBorder="1" applyAlignment="1" applyProtection="1">
      <alignment vertical="top" wrapText="1"/>
      <protection locked="0" hidden="1"/>
    </xf>
    <xf numFmtId="4" fontId="5" fillId="19" borderId="20" xfId="0" applyNumberFormat="1" applyFont="1" applyFill="1" applyBorder="1" applyAlignment="1" applyProtection="1">
      <alignment vertical="top" wrapText="1"/>
      <protection locked="0" hidden="1"/>
    </xf>
    <xf numFmtId="4" fontId="5" fillId="19" borderId="47" xfId="0" applyNumberFormat="1" applyFont="1" applyFill="1" applyBorder="1" applyAlignment="1" applyProtection="1">
      <alignment vertical="top" wrapText="1"/>
      <protection locked="0" hidden="1"/>
    </xf>
    <xf numFmtId="4" fontId="5" fillId="19" borderId="29" xfId="0" applyNumberFormat="1" applyFont="1" applyFill="1" applyBorder="1" applyAlignment="1" applyProtection="1">
      <alignment vertical="top" wrapText="1"/>
      <protection locked="0" hidden="1"/>
    </xf>
    <xf numFmtId="4" fontId="5" fillId="19" borderId="12" xfId="0" applyNumberFormat="1" applyFont="1" applyFill="1" applyBorder="1" applyAlignment="1" applyProtection="1">
      <alignment vertical="top" wrapText="1"/>
      <protection locked="0" hidden="1"/>
    </xf>
    <xf numFmtId="4" fontId="20" fillId="19" borderId="33" xfId="0" applyNumberFormat="1" applyFont="1" applyFill="1" applyBorder="1" applyAlignment="1" applyProtection="1">
      <alignment horizontal="center"/>
    </xf>
    <xf numFmtId="4" fontId="5" fillId="19" borderId="45" xfId="2" applyNumberFormat="1" applyFont="1" applyFill="1" applyBorder="1" applyAlignment="1" applyProtection="1">
      <alignment vertical="top" wrapText="1"/>
    </xf>
    <xf numFmtId="4" fontId="5" fillId="19" borderId="28" xfId="2" applyNumberFormat="1" applyFont="1" applyFill="1" applyBorder="1" applyAlignment="1" applyProtection="1">
      <alignment vertical="top" wrapText="1"/>
    </xf>
    <xf numFmtId="4" fontId="5" fillId="19" borderId="10" xfId="2" applyNumberFormat="1" applyFont="1" applyFill="1" applyBorder="1" applyAlignment="1" applyProtection="1">
      <alignment vertical="top" wrapText="1"/>
    </xf>
    <xf numFmtId="4" fontId="5" fillId="19" borderId="45" xfId="2" applyNumberFormat="1" applyFont="1" applyFill="1" applyBorder="1" applyAlignment="1" applyProtection="1">
      <alignment vertical="top" wrapText="1"/>
      <protection locked="0"/>
    </xf>
    <xf numFmtId="4" fontId="5" fillId="19" borderId="28" xfId="2" applyNumberFormat="1" applyFont="1" applyFill="1" applyBorder="1" applyAlignment="1" applyProtection="1">
      <alignment vertical="top" wrapText="1"/>
      <protection locked="0"/>
    </xf>
    <xf numFmtId="4" fontId="5" fillId="19" borderId="10" xfId="2" applyNumberFormat="1" applyFont="1" applyFill="1" applyBorder="1" applyAlignment="1" applyProtection="1">
      <alignment vertical="top" wrapText="1"/>
      <protection locked="0"/>
    </xf>
    <xf numFmtId="4" fontId="5" fillId="19" borderId="47" xfId="2" applyNumberFormat="1" applyFont="1" applyFill="1" applyBorder="1" applyAlignment="1" applyProtection="1">
      <alignment vertical="top" wrapText="1"/>
      <protection locked="0"/>
    </xf>
    <xf numFmtId="4" fontId="5" fillId="19" borderId="29" xfId="2" applyNumberFormat="1" applyFont="1" applyFill="1" applyBorder="1" applyAlignment="1" applyProtection="1">
      <alignment vertical="top" wrapText="1"/>
      <protection locked="0"/>
    </xf>
    <xf numFmtId="4" fontId="5" fillId="19" borderId="12" xfId="2" applyNumberFormat="1" applyFont="1" applyFill="1" applyBorder="1" applyAlignment="1" applyProtection="1">
      <alignment vertical="top" wrapText="1"/>
      <protection locked="0"/>
    </xf>
    <xf numFmtId="4" fontId="5" fillId="19" borderId="45" xfId="2" applyNumberFormat="1" applyFont="1" applyFill="1" applyBorder="1" applyAlignment="1" applyProtection="1">
      <alignment horizontal="right" vertical="top" wrapText="1"/>
      <protection hidden="1"/>
    </xf>
    <xf numFmtId="4" fontId="5" fillId="19" borderId="28" xfId="2" applyNumberFormat="1" applyFont="1" applyFill="1" applyBorder="1" applyAlignment="1" applyProtection="1">
      <alignment horizontal="right" vertical="top" wrapText="1"/>
      <protection hidden="1"/>
    </xf>
    <xf numFmtId="4" fontId="5" fillId="19" borderId="10" xfId="2" applyNumberFormat="1" applyFont="1" applyFill="1" applyBorder="1" applyAlignment="1" applyProtection="1">
      <alignment horizontal="right" vertical="top" wrapText="1"/>
      <protection hidden="1"/>
    </xf>
    <xf numFmtId="4" fontId="5" fillId="19" borderId="47" xfId="2" applyNumberFormat="1" applyFont="1" applyFill="1" applyBorder="1" applyAlignment="1" applyProtection="1">
      <alignment horizontal="right" vertical="top" wrapText="1"/>
      <protection locked="0" hidden="1"/>
    </xf>
    <xf numFmtId="4" fontId="5" fillId="19" borderId="29" xfId="2" applyNumberFormat="1" applyFont="1" applyFill="1" applyBorder="1" applyAlignment="1" applyProtection="1">
      <alignment horizontal="right" vertical="top" wrapText="1"/>
      <protection locked="0" hidden="1"/>
    </xf>
    <xf numFmtId="4" fontId="5" fillId="19" borderId="12" xfId="2" applyNumberFormat="1" applyFont="1" applyFill="1" applyBorder="1" applyAlignment="1" applyProtection="1">
      <alignment horizontal="right" vertical="top" wrapText="1"/>
      <protection locked="0" hidden="1"/>
    </xf>
    <xf numFmtId="4" fontId="5" fillId="19" borderId="44" xfId="2" applyNumberFormat="1" applyFont="1" applyFill="1" applyBorder="1" applyAlignment="1" applyProtection="1">
      <alignment vertical="top" wrapText="1"/>
    </xf>
    <xf numFmtId="4" fontId="5" fillId="19" borderId="27" xfId="2" applyNumberFormat="1" applyFont="1" applyFill="1" applyBorder="1" applyAlignment="1" applyProtection="1">
      <alignment vertical="top" wrapText="1"/>
    </xf>
    <xf numFmtId="4" fontId="5" fillId="19" borderId="7" xfId="2" applyNumberFormat="1" applyFont="1" applyFill="1" applyBorder="1" applyAlignment="1" applyProtection="1">
      <alignment vertical="top" wrapText="1"/>
    </xf>
    <xf numFmtId="4" fontId="5" fillId="19" borderId="45" xfId="2" applyNumberFormat="1" applyFont="1" applyFill="1" applyBorder="1" applyAlignment="1" applyProtection="1">
      <alignment horizontal="right" vertical="top" wrapText="1"/>
    </xf>
    <xf numFmtId="4" fontId="5" fillId="19" borderId="28" xfId="2" applyNumberFormat="1" applyFont="1" applyFill="1" applyBorder="1" applyAlignment="1" applyProtection="1">
      <alignment horizontal="right" vertical="top" wrapText="1"/>
    </xf>
    <xf numFmtId="4" fontId="5" fillId="19" borderId="10" xfId="2" applyNumberFormat="1" applyFont="1" applyFill="1" applyBorder="1" applyAlignment="1" applyProtection="1">
      <alignment horizontal="right" vertical="top" wrapText="1"/>
    </xf>
    <xf numFmtId="4" fontId="5" fillId="19" borderId="45" xfId="2" applyNumberFormat="1" applyFont="1" applyFill="1" applyBorder="1" applyAlignment="1" applyProtection="1">
      <alignment horizontal="right" vertical="top" wrapText="1"/>
      <protection locked="0"/>
    </xf>
    <xf numFmtId="4" fontId="5" fillId="19" borderId="28" xfId="2" applyNumberFormat="1" applyFont="1" applyFill="1" applyBorder="1" applyAlignment="1" applyProtection="1">
      <alignment horizontal="right" vertical="top" wrapText="1"/>
      <protection locked="0"/>
    </xf>
    <xf numFmtId="4" fontId="5" fillId="19" borderId="10" xfId="2" applyNumberFormat="1" applyFont="1" applyFill="1" applyBorder="1" applyAlignment="1" applyProtection="1">
      <alignment horizontal="right" vertical="top" wrapText="1"/>
      <protection locked="0"/>
    </xf>
    <xf numFmtId="4" fontId="5" fillId="19" borderId="47" xfId="2" applyNumberFormat="1" applyFont="1" applyFill="1" applyBorder="1" applyAlignment="1" applyProtection="1">
      <alignment horizontal="right" vertical="top" wrapText="1"/>
      <protection locked="0"/>
    </xf>
    <xf numFmtId="4" fontId="5" fillId="19" borderId="29" xfId="2" applyNumberFormat="1" applyFont="1" applyFill="1" applyBorder="1" applyAlignment="1" applyProtection="1">
      <alignment horizontal="right" vertical="top" wrapText="1"/>
      <protection locked="0"/>
    </xf>
    <xf numFmtId="4" fontId="5" fillId="19" borderId="12" xfId="2" applyNumberFormat="1" applyFont="1" applyFill="1" applyBorder="1" applyAlignment="1" applyProtection="1">
      <alignment horizontal="right" vertical="top" wrapText="1"/>
      <protection locked="0"/>
    </xf>
    <xf numFmtId="4" fontId="5" fillId="19" borderId="16" xfId="2" applyNumberFormat="1" applyFont="1" applyFill="1" applyBorder="1" applyAlignment="1" applyProtection="1">
      <alignment vertical="top" wrapText="1"/>
      <protection hidden="1"/>
    </xf>
    <xf numFmtId="4" fontId="5" fillId="19" borderId="16" xfId="2" applyNumberFormat="1" applyFont="1" applyFill="1" applyBorder="1" applyAlignment="1" applyProtection="1">
      <alignment vertical="top" wrapText="1"/>
      <protection locked="0" hidden="1"/>
    </xf>
    <xf numFmtId="4" fontId="5" fillId="19" borderId="16" xfId="2" applyNumberFormat="1" applyFont="1" applyFill="1" applyBorder="1" applyAlignment="1" applyProtection="1">
      <alignment horizontal="right" vertical="top" wrapText="1"/>
      <protection locked="0" hidden="1"/>
    </xf>
    <xf numFmtId="4" fontId="5" fillId="19" borderId="16" xfId="2" applyNumberFormat="1" applyFont="1" applyFill="1" applyBorder="1" applyAlignment="1" applyProtection="1">
      <alignment horizontal="right" vertical="top" wrapText="1"/>
      <protection hidden="1"/>
    </xf>
    <xf numFmtId="4" fontId="5" fillId="19" borderId="48" xfId="2" applyNumberFormat="1" applyFont="1" applyFill="1" applyBorder="1" applyAlignment="1" applyProtection="1">
      <alignment horizontal="center" vertical="top" wrapText="1"/>
      <protection locked="0" hidden="1"/>
    </xf>
    <xf numFmtId="4" fontId="5" fillId="19" borderId="16" xfId="2" applyNumberFormat="1" applyFont="1" applyFill="1" applyBorder="1" applyAlignment="1" applyProtection="1">
      <alignment horizontal="center" vertical="top" wrapText="1"/>
      <protection locked="0" hidden="1"/>
    </xf>
    <xf numFmtId="4" fontId="5" fillId="19" borderId="16" xfId="2" applyNumberFormat="1" applyFont="1" applyFill="1" applyBorder="1" applyProtection="1">
      <protection locked="0" hidden="1"/>
    </xf>
    <xf numFmtId="4" fontId="5" fillId="19" borderId="17" xfId="2" applyNumberFormat="1" applyFont="1" applyFill="1" applyBorder="1" applyProtection="1">
      <protection locked="0" hidden="1"/>
    </xf>
    <xf numFmtId="4" fontId="5" fillId="19" borderId="15" xfId="2" applyNumberFormat="1" applyFont="1" applyFill="1" applyBorder="1" applyAlignment="1" applyProtection="1">
      <alignment vertical="top" wrapText="1"/>
      <protection hidden="1"/>
    </xf>
    <xf numFmtId="4" fontId="5" fillId="19" borderId="17" xfId="2" applyNumberFormat="1" applyFont="1" applyFill="1" applyBorder="1" applyAlignment="1" applyProtection="1">
      <alignment vertical="top" wrapText="1"/>
      <protection locked="0" hidden="1"/>
    </xf>
    <xf numFmtId="4" fontId="5" fillId="19" borderId="16" xfId="2" applyNumberFormat="1" applyFont="1" applyFill="1" applyBorder="1" applyAlignment="1" applyProtection="1">
      <alignment horizontal="center" vertical="top" wrapText="1"/>
      <protection hidden="1"/>
    </xf>
    <xf numFmtId="4" fontId="5" fillId="19" borderId="17" xfId="2" applyNumberFormat="1" applyFont="1" applyFill="1" applyBorder="1" applyProtection="1">
      <protection hidden="1"/>
    </xf>
    <xf numFmtId="4" fontId="5" fillId="20" borderId="26" xfId="2" applyNumberFormat="1" applyFont="1" applyFill="1" applyBorder="1" applyAlignment="1" applyProtection="1">
      <alignment vertical="top" wrapText="1"/>
      <protection hidden="1"/>
    </xf>
    <xf numFmtId="4" fontId="5" fillId="20" borderId="54" xfId="2" applyNumberFormat="1" applyFont="1" applyFill="1" applyBorder="1" applyAlignment="1" applyProtection="1">
      <alignment vertical="top" wrapText="1"/>
      <protection hidden="1"/>
    </xf>
    <xf numFmtId="4" fontId="5" fillId="20" borderId="55" xfId="2" applyNumberFormat="1" applyFont="1" applyFill="1" applyBorder="1" applyAlignment="1" applyProtection="1">
      <alignment vertical="top" wrapText="1"/>
      <protection hidden="1"/>
    </xf>
    <xf numFmtId="4" fontId="5" fillId="20" borderId="44" xfId="2" applyNumberFormat="1" applyFont="1" applyFill="1" applyBorder="1" applyAlignment="1" applyProtection="1">
      <alignment vertical="top" wrapText="1"/>
      <protection hidden="1"/>
    </xf>
    <xf numFmtId="4" fontId="5" fillId="20" borderId="27" xfId="2" applyNumberFormat="1" applyFont="1" applyFill="1" applyBorder="1" applyAlignment="1" applyProtection="1">
      <alignment vertical="top" wrapText="1"/>
      <protection hidden="1"/>
    </xf>
    <xf numFmtId="4" fontId="5" fillId="20" borderId="7" xfId="2" applyNumberFormat="1" applyFont="1" applyFill="1" applyBorder="1" applyAlignment="1" applyProtection="1">
      <alignment vertical="top" wrapText="1"/>
      <protection hidden="1"/>
    </xf>
    <xf numFmtId="4" fontId="5" fillId="20" borderId="40" xfId="2" applyNumberFormat="1" applyFont="1" applyFill="1" applyBorder="1" applyAlignment="1" applyProtection="1">
      <alignment vertical="top" wrapText="1"/>
      <protection hidden="1"/>
    </xf>
    <xf numFmtId="4" fontId="5" fillId="20" borderId="53" xfId="2" applyNumberFormat="1" applyFont="1" applyFill="1" applyBorder="1" applyAlignment="1" applyProtection="1">
      <alignment vertical="top" wrapText="1"/>
      <protection hidden="1"/>
    </xf>
    <xf numFmtId="4" fontId="5" fillId="20" borderId="56" xfId="2" applyNumberFormat="1" applyFont="1" applyFill="1" applyBorder="1" applyAlignment="1" applyProtection="1">
      <alignment vertical="top" wrapText="1"/>
      <protection hidden="1"/>
    </xf>
    <xf numFmtId="4" fontId="5" fillId="20" borderId="44" xfId="2" applyNumberFormat="1" applyFont="1" applyFill="1" applyBorder="1" applyAlignment="1" applyProtection="1">
      <alignment vertical="top" wrapText="1"/>
    </xf>
    <xf numFmtId="4" fontId="5" fillId="20" borderId="27" xfId="2" applyNumberFormat="1" applyFont="1" applyFill="1" applyBorder="1" applyAlignment="1" applyProtection="1">
      <alignment vertical="top" wrapText="1"/>
    </xf>
    <xf numFmtId="4" fontId="5" fillId="20" borderId="7" xfId="2" applyNumberFormat="1" applyFont="1" applyFill="1" applyBorder="1" applyAlignment="1" applyProtection="1">
      <alignment vertical="top" wrapText="1"/>
    </xf>
    <xf numFmtId="4" fontId="5" fillId="20" borderId="8" xfId="2" applyNumberFormat="1" applyFont="1" applyFill="1" applyBorder="1" applyAlignment="1" applyProtection="1">
      <alignment vertical="top" wrapText="1"/>
    </xf>
    <xf numFmtId="4" fontId="5" fillId="20" borderId="9" xfId="2" applyNumberFormat="1" applyFont="1" applyFill="1" applyBorder="1" applyAlignment="1" applyProtection="1">
      <alignment vertical="top" wrapText="1"/>
    </xf>
    <xf numFmtId="4" fontId="5" fillId="20" borderId="10" xfId="2" applyNumberFormat="1" applyFont="1" applyFill="1" applyBorder="1" applyAlignment="1" applyProtection="1">
      <alignment vertical="top" wrapText="1"/>
    </xf>
    <xf numFmtId="4" fontId="5" fillId="20" borderId="8" xfId="2" applyNumberFormat="1" applyFont="1" applyFill="1" applyBorder="1" applyAlignment="1" applyProtection="1">
      <alignment horizontal="right" vertical="top" wrapText="1"/>
      <protection hidden="1"/>
    </xf>
    <xf numFmtId="4" fontId="5" fillId="20" borderId="9" xfId="2" applyNumberFormat="1" applyFont="1" applyFill="1" applyBorder="1" applyAlignment="1" applyProtection="1">
      <alignment horizontal="right" vertical="top" wrapText="1"/>
      <protection hidden="1"/>
    </xf>
    <xf numFmtId="4" fontId="5" fillId="20" borderId="10" xfId="2" applyNumberFormat="1" applyFont="1" applyFill="1" applyBorder="1" applyAlignment="1" applyProtection="1">
      <alignment horizontal="right" vertical="top" wrapText="1"/>
      <protection hidden="1"/>
    </xf>
    <xf numFmtId="4" fontId="5" fillId="20" borderId="16" xfId="2" applyNumberFormat="1" applyFont="1" applyFill="1" applyBorder="1" applyAlignment="1" applyProtection="1">
      <alignment vertical="top" wrapText="1"/>
      <protection hidden="1"/>
    </xf>
    <xf numFmtId="4" fontId="5" fillId="20" borderId="16" xfId="2" applyNumberFormat="1" applyFont="1" applyFill="1" applyBorder="1" applyAlignment="1" applyProtection="1">
      <alignment horizontal="right" vertical="top" wrapText="1"/>
      <protection hidden="1"/>
    </xf>
    <xf numFmtId="4" fontId="9" fillId="6" borderId="13" xfId="2" applyNumberFormat="1" applyFont="1" applyFill="1" applyBorder="1" applyAlignment="1" applyProtection="1">
      <alignment vertical="center" wrapText="1"/>
      <protection hidden="1"/>
    </xf>
    <xf numFmtId="4" fontId="9" fillId="18" borderId="13" xfId="2" applyNumberFormat="1" applyFont="1" applyFill="1" applyBorder="1" applyAlignment="1" applyProtection="1">
      <alignment vertical="center" wrapText="1"/>
      <protection hidden="1"/>
    </xf>
    <xf numFmtId="4" fontId="9" fillId="18" borderId="33" xfId="2" applyNumberFormat="1" applyFont="1" applyFill="1" applyBorder="1" applyAlignment="1" applyProtection="1">
      <alignment vertical="center"/>
      <protection hidden="1"/>
    </xf>
    <xf numFmtId="4" fontId="9" fillId="18" borderId="33" xfId="2" applyNumberFormat="1" applyFont="1" applyFill="1" applyBorder="1" applyAlignment="1" applyProtection="1">
      <alignment vertical="center" wrapText="1"/>
      <protection hidden="1"/>
    </xf>
    <xf numFmtId="4" fontId="9" fillId="6" borderId="13" xfId="2" applyNumberFormat="1" applyFont="1" applyFill="1" applyBorder="1" applyAlignment="1" applyProtection="1">
      <alignment vertical="center" wrapText="1"/>
    </xf>
    <xf numFmtId="4" fontId="9" fillId="18" borderId="13" xfId="2" applyNumberFormat="1" applyFont="1" applyFill="1" applyBorder="1" applyAlignment="1" applyProtection="1">
      <alignment vertical="center" wrapText="1"/>
    </xf>
    <xf numFmtId="4" fontId="47" fillId="19" borderId="16" xfId="0" quotePrefix="1" applyNumberFormat="1" applyFont="1" applyFill="1" applyBorder="1" applyProtection="1">
      <protection hidden="1"/>
    </xf>
    <xf numFmtId="4" fontId="47" fillId="19" borderId="16" xfId="0" applyNumberFormat="1" applyFont="1" applyFill="1" applyBorder="1" applyProtection="1">
      <protection hidden="1"/>
    </xf>
    <xf numFmtId="4" fontId="47" fillId="19" borderId="17" xfId="0" quotePrefix="1" applyNumberFormat="1" applyFont="1" applyFill="1" applyBorder="1" applyProtection="1">
      <protection hidden="1"/>
    </xf>
    <xf numFmtId="4" fontId="47" fillId="19" borderId="33" xfId="0" quotePrefix="1" applyNumberFormat="1" applyFont="1" applyFill="1" applyBorder="1" applyProtection="1">
      <protection hidden="1"/>
    </xf>
    <xf numFmtId="4" fontId="47" fillId="19" borderId="3" xfId="0" quotePrefix="1" applyNumberFormat="1" applyFont="1" applyFill="1" applyBorder="1" applyProtection="1">
      <protection hidden="1"/>
    </xf>
    <xf numFmtId="4" fontId="47" fillId="19" borderId="65" xfId="0" quotePrefix="1" applyNumberFormat="1" applyFont="1" applyFill="1" applyBorder="1" applyProtection="1">
      <protection hidden="1"/>
    </xf>
    <xf numFmtId="4" fontId="47" fillId="19" borderId="2" xfId="0" quotePrefix="1" applyNumberFormat="1" applyFont="1" applyFill="1" applyBorder="1" applyProtection="1">
      <protection hidden="1"/>
    </xf>
    <xf numFmtId="4" fontId="17" fillId="18" borderId="33" xfId="0" applyNumberFormat="1" applyFont="1" applyFill="1" applyBorder="1" applyAlignment="1" applyProtection="1">
      <alignment horizontal="center" vertical="center" wrapText="1"/>
      <protection hidden="1"/>
    </xf>
    <xf numFmtId="4" fontId="70" fillId="18" borderId="33" xfId="0" applyNumberFormat="1" applyFont="1" applyFill="1" applyBorder="1" applyProtection="1">
      <protection hidden="1"/>
    </xf>
    <xf numFmtId="4" fontId="70" fillId="18" borderId="33" xfId="0" quotePrefix="1" applyNumberFormat="1" applyFont="1" applyFill="1" applyBorder="1" applyProtection="1">
      <protection hidden="1"/>
    </xf>
    <xf numFmtId="4" fontId="17" fillId="21" borderId="33" xfId="0" applyNumberFormat="1" applyFont="1" applyFill="1" applyBorder="1" applyAlignment="1" applyProtection="1">
      <alignment horizontal="center" vertical="center" wrapText="1"/>
      <protection hidden="1"/>
    </xf>
    <xf numFmtId="0" fontId="1" fillId="11" borderId="0" xfId="0" applyFont="1" applyFill="1" applyBorder="1" applyAlignment="1" applyProtection="1">
      <alignment horizontal="justify" vertical="center" wrapText="1"/>
    </xf>
    <xf numFmtId="0" fontId="56" fillId="16" borderId="0" xfId="0" applyFont="1" applyFill="1" applyBorder="1" applyAlignment="1" applyProtection="1">
      <alignment horizontal="justify" vertical="center" wrapText="1"/>
    </xf>
    <xf numFmtId="0" fontId="1" fillId="10" borderId="0" xfId="0" applyFont="1" applyFill="1" applyBorder="1" applyAlignment="1" applyProtection="1">
      <alignment horizontal="justify" vertical="center" wrapText="1"/>
    </xf>
    <xf numFmtId="0" fontId="1" fillId="0" borderId="0" xfId="0" applyFont="1" applyFill="1" applyBorder="1" applyAlignment="1" applyProtection="1">
      <alignment horizontal="justify" vertical="center" wrapText="1"/>
    </xf>
    <xf numFmtId="0" fontId="1" fillId="0" borderId="0" xfId="0" applyFont="1" applyBorder="1" applyAlignment="1" applyProtection="1">
      <alignment horizontal="justify" vertical="center" wrapText="1"/>
    </xf>
    <xf numFmtId="0" fontId="4" fillId="9" borderId="0" xfId="0" applyFont="1" applyFill="1" applyBorder="1" applyAlignment="1" applyProtection="1">
      <alignment horizontal="justify" vertical="center" wrapText="1"/>
    </xf>
    <xf numFmtId="0" fontId="4" fillId="10" borderId="0" xfId="0" applyFont="1" applyFill="1" applyBorder="1" applyAlignment="1" applyProtection="1">
      <alignment horizontal="justify" vertical="center" wrapText="1"/>
    </xf>
    <xf numFmtId="0" fontId="1" fillId="9" borderId="0" xfId="0" applyFont="1" applyFill="1" applyBorder="1" applyAlignment="1" applyProtection="1">
      <alignment horizontal="justify" vertical="center" wrapText="1"/>
    </xf>
    <xf numFmtId="0" fontId="4" fillId="0" borderId="0" xfId="0" applyFont="1" applyFill="1" applyBorder="1" applyAlignment="1" applyProtection="1">
      <alignment horizontal="justify" vertical="center"/>
    </xf>
    <xf numFmtId="0" fontId="1" fillId="10" borderId="0" xfId="0" applyFont="1" applyFill="1" applyBorder="1" applyAlignment="1" applyProtection="1">
      <alignment horizontal="justify" vertical="center"/>
    </xf>
    <xf numFmtId="0" fontId="63" fillId="16" borderId="0" xfId="0" applyFont="1" applyFill="1" applyBorder="1" applyAlignment="1" applyProtection="1">
      <alignment horizontal="left" vertical="center" wrapText="1"/>
    </xf>
    <xf numFmtId="3" fontId="4" fillId="10" borderId="0" xfId="0" applyNumberFormat="1" applyFont="1" applyFill="1" applyBorder="1" applyAlignment="1" applyProtection="1">
      <alignment horizontal="justify" vertical="center"/>
    </xf>
    <xf numFmtId="0" fontId="53" fillId="12" borderId="66" xfId="0" applyFont="1" applyFill="1" applyBorder="1" applyAlignment="1" applyProtection="1">
      <alignment horizontal="center" vertical="center" wrapText="1"/>
    </xf>
    <xf numFmtId="0" fontId="53" fillId="12" borderId="67" xfId="0" applyFont="1" applyFill="1" applyBorder="1" applyAlignment="1" applyProtection="1">
      <alignment horizontal="center" vertical="center" wrapText="1"/>
    </xf>
    <xf numFmtId="0" fontId="53" fillId="12" borderId="68" xfId="0" applyFont="1" applyFill="1" applyBorder="1" applyAlignment="1" applyProtection="1">
      <alignment horizontal="center" vertical="center" wrapText="1"/>
    </xf>
    <xf numFmtId="0" fontId="57" fillId="17" borderId="69" xfId="0" applyFont="1" applyFill="1" applyBorder="1" applyAlignment="1" applyProtection="1">
      <alignment horizontal="left" vertical="center"/>
    </xf>
    <xf numFmtId="0" fontId="57" fillId="17" borderId="0" xfId="0" applyFont="1" applyFill="1" applyBorder="1" applyAlignment="1" applyProtection="1">
      <alignment horizontal="left" vertical="center"/>
    </xf>
    <xf numFmtId="0" fontId="57" fillId="17" borderId="70" xfId="0" applyFont="1" applyFill="1" applyBorder="1" applyAlignment="1" applyProtection="1">
      <alignment horizontal="left" vertical="center"/>
    </xf>
    <xf numFmtId="0" fontId="58" fillId="12" borderId="26" xfId="0" applyFont="1" applyFill="1" applyBorder="1" applyAlignment="1" applyProtection="1">
      <alignment horizontal="center" vertical="center" wrapText="1"/>
      <protection hidden="1"/>
    </xf>
    <xf numFmtId="0" fontId="58" fillId="12" borderId="22" xfId="0" applyFont="1" applyFill="1" applyBorder="1" applyAlignment="1" applyProtection="1">
      <alignment horizontal="center" vertical="center" wrapText="1"/>
      <protection hidden="1"/>
    </xf>
    <xf numFmtId="0" fontId="58" fillId="12" borderId="4" xfId="0" applyFont="1" applyFill="1" applyBorder="1" applyAlignment="1" applyProtection="1">
      <alignment horizontal="center" vertical="center" wrapText="1"/>
      <protection hidden="1"/>
    </xf>
    <xf numFmtId="0" fontId="60" fillId="0" borderId="26" xfId="0" applyFont="1" applyBorder="1" applyAlignment="1" applyProtection="1">
      <alignment horizontal="left" vertical="center" wrapText="1" indent="1"/>
      <protection locked="0"/>
    </xf>
    <xf numFmtId="0" fontId="60" fillId="0" borderId="22" xfId="0" applyFont="1" applyBorder="1" applyAlignment="1" applyProtection="1">
      <alignment horizontal="left" vertical="center" wrapText="1" indent="1"/>
      <protection locked="0"/>
    </xf>
    <xf numFmtId="0" fontId="60" fillId="0" borderId="4" xfId="0" applyFont="1" applyBorder="1" applyAlignment="1" applyProtection="1">
      <alignment horizontal="left" vertical="center" wrapText="1" indent="1"/>
      <protection locked="0"/>
    </xf>
    <xf numFmtId="0" fontId="60" fillId="2" borderId="26" xfId="0" applyFont="1" applyFill="1" applyBorder="1" applyAlignment="1" applyProtection="1">
      <alignment horizontal="left" vertical="center" wrapText="1" indent="1"/>
      <protection hidden="1"/>
    </xf>
    <xf numFmtId="0" fontId="60" fillId="2" borderId="22" xfId="0" applyFont="1" applyFill="1" applyBorder="1" applyAlignment="1" applyProtection="1">
      <alignment horizontal="left" vertical="center" wrapText="1" indent="1"/>
      <protection hidden="1"/>
    </xf>
    <xf numFmtId="0" fontId="60" fillId="2" borderId="4" xfId="0" applyFont="1" applyFill="1" applyBorder="1" applyAlignment="1" applyProtection="1">
      <alignment horizontal="left" vertical="center" wrapText="1" indent="1"/>
      <protection hidden="1"/>
    </xf>
    <xf numFmtId="4" fontId="9" fillId="0" borderId="26" xfId="0" applyNumberFormat="1" applyFont="1" applyBorder="1" applyAlignment="1" applyProtection="1">
      <alignment horizontal="center" vertical="center"/>
      <protection hidden="1"/>
    </xf>
    <xf numFmtId="4" fontId="9" fillId="0" borderId="22" xfId="0" applyNumberFormat="1" applyFont="1" applyBorder="1" applyAlignment="1" applyProtection="1">
      <alignment horizontal="center" vertical="center"/>
      <protection hidden="1"/>
    </xf>
    <xf numFmtId="4" fontId="9" fillId="19" borderId="40" xfId="0" applyNumberFormat="1" applyFont="1" applyFill="1" applyBorder="1" applyAlignment="1" applyProtection="1">
      <alignment horizontal="center" vertical="center" wrapText="1"/>
      <protection hidden="1"/>
    </xf>
    <xf numFmtId="4" fontId="9" fillId="19" borderId="41" xfId="0" applyNumberFormat="1" applyFont="1" applyFill="1" applyBorder="1" applyAlignment="1" applyProtection="1">
      <alignment horizontal="center" vertical="center"/>
      <protection hidden="1"/>
    </xf>
    <xf numFmtId="4" fontId="9" fillId="19" borderId="42" xfId="0" applyNumberFormat="1" applyFont="1" applyFill="1" applyBorder="1" applyAlignment="1" applyProtection="1">
      <alignment horizontal="center" vertical="center"/>
      <protection hidden="1"/>
    </xf>
    <xf numFmtId="4" fontId="20" fillId="19" borderId="2" xfId="0" applyNumberFormat="1" applyFont="1" applyFill="1" applyBorder="1" applyAlignment="1" applyProtection="1">
      <alignment horizontal="center" vertical="center" wrapText="1"/>
      <protection hidden="1"/>
    </xf>
    <xf numFmtId="4" fontId="20" fillId="19" borderId="30" xfId="0" applyNumberFormat="1" applyFont="1" applyFill="1" applyBorder="1" applyAlignment="1" applyProtection="1">
      <alignment horizontal="center" vertical="center" wrapText="1"/>
      <protection hidden="1"/>
    </xf>
    <xf numFmtId="4" fontId="9" fillId="19" borderId="26" xfId="0" applyNumberFormat="1" applyFont="1" applyFill="1" applyBorder="1" applyAlignment="1" applyProtection="1">
      <alignment horizontal="center"/>
      <protection hidden="1"/>
    </xf>
    <xf numFmtId="4" fontId="9" fillId="19" borderId="4" xfId="0" applyNumberFormat="1" applyFont="1" applyFill="1" applyBorder="1" applyAlignment="1" applyProtection="1">
      <alignment horizontal="center"/>
      <protection hidden="1"/>
    </xf>
    <xf numFmtId="4" fontId="9" fillId="19" borderId="2" xfId="0" applyNumberFormat="1" applyFont="1" applyFill="1" applyBorder="1" applyAlignment="1" applyProtection="1">
      <alignment horizontal="center" vertical="center" wrapText="1"/>
      <protection hidden="1"/>
    </xf>
    <xf numFmtId="4" fontId="9" fillId="19" borderId="30" xfId="0" applyNumberFormat="1" applyFont="1" applyFill="1" applyBorder="1" applyAlignment="1" applyProtection="1">
      <alignment horizontal="center" vertical="center" wrapText="1"/>
      <protection hidden="1"/>
    </xf>
    <xf numFmtId="4" fontId="9" fillId="0" borderId="40" xfId="0" applyNumberFormat="1" applyFont="1" applyBorder="1" applyAlignment="1" applyProtection="1">
      <alignment horizontal="center" wrapText="1"/>
      <protection hidden="1"/>
    </xf>
    <xf numFmtId="4" fontId="9" fillId="0" borderId="34" xfId="0" applyNumberFormat="1" applyFont="1" applyBorder="1" applyAlignment="1" applyProtection="1">
      <alignment horizontal="center" wrapText="1"/>
      <protection hidden="1"/>
    </xf>
    <xf numFmtId="4" fontId="9" fillId="0" borderId="22" xfId="0" applyNumberFormat="1" applyFont="1" applyBorder="1" applyAlignment="1" applyProtection="1">
      <alignment horizontal="center" wrapText="1"/>
      <protection hidden="1"/>
    </xf>
    <xf numFmtId="4" fontId="7" fillId="0" borderId="0" xfId="0" applyNumberFormat="1" applyFont="1" applyBorder="1" applyAlignment="1" applyProtection="1">
      <alignment horizontal="center" wrapText="1"/>
      <protection hidden="1"/>
    </xf>
    <xf numFmtId="4" fontId="12" fillId="0" borderId="0" xfId="0" applyNumberFormat="1" applyFont="1" applyAlignment="1" applyProtection="1">
      <alignment horizontal="left" vertical="top" wrapText="1"/>
      <protection hidden="1"/>
    </xf>
    <xf numFmtId="4" fontId="12" fillId="0" borderId="0" xfId="0" applyNumberFormat="1" applyFont="1" applyBorder="1" applyAlignment="1" applyProtection="1">
      <alignment horizontal="left" vertical="top" wrapText="1"/>
      <protection hidden="1"/>
    </xf>
    <xf numFmtId="4" fontId="9" fillId="0" borderId="0" xfId="0" applyNumberFormat="1" applyFont="1" applyAlignment="1" applyProtection="1">
      <alignment horizontal="center" vertical="center" wrapText="1"/>
      <protection hidden="1"/>
    </xf>
    <xf numFmtId="4" fontId="9" fillId="0" borderId="24" xfId="0" applyNumberFormat="1" applyFont="1" applyBorder="1" applyAlignment="1" applyProtection="1">
      <alignment horizontal="center" vertical="center" wrapText="1"/>
      <protection hidden="1"/>
    </xf>
    <xf numFmtId="4" fontId="8" fillId="0" borderId="0" xfId="0" applyNumberFormat="1" applyFont="1" applyAlignment="1" applyProtection="1">
      <alignment horizontal="right" vertical="center" wrapText="1"/>
      <protection hidden="1"/>
    </xf>
    <xf numFmtId="4" fontId="21" fillId="0" borderId="0" xfId="0" applyNumberFormat="1" applyFont="1" applyBorder="1" applyAlignment="1" applyProtection="1">
      <alignment vertical="center" wrapText="1"/>
      <protection hidden="1"/>
    </xf>
    <xf numFmtId="4" fontId="19" fillId="0" borderId="22" xfId="0" applyNumberFormat="1" applyFont="1" applyBorder="1" applyAlignment="1" applyProtection="1">
      <alignment horizontal="center" wrapText="1"/>
      <protection hidden="1"/>
    </xf>
    <xf numFmtId="4" fontId="19" fillId="0" borderId="2" xfId="0" applyNumberFormat="1" applyFont="1" applyBorder="1" applyAlignment="1" applyProtection="1">
      <alignment horizontal="center" wrapText="1"/>
      <protection hidden="1"/>
    </xf>
    <xf numFmtId="4" fontId="19" fillId="0" borderId="3" xfId="0" applyNumberFormat="1" applyFont="1" applyBorder="1" applyAlignment="1" applyProtection="1">
      <alignment horizontal="center" wrapText="1"/>
      <protection hidden="1"/>
    </xf>
    <xf numFmtId="4" fontId="22" fillId="0" borderId="0" xfId="0" applyNumberFormat="1" applyFont="1" applyAlignment="1" applyProtection="1">
      <alignment horizontal="left" vertical="top" wrapText="1"/>
      <protection hidden="1"/>
    </xf>
    <xf numFmtId="4" fontId="22" fillId="0" borderId="0" xfId="0" applyNumberFormat="1" applyFont="1" applyBorder="1" applyAlignment="1" applyProtection="1">
      <alignment horizontal="left" vertical="top" wrapText="1"/>
      <protection hidden="1"/>
    </xf>
    <xf numFmtId="4" fontId="7" fillId="0" borderId="0" xfId="0" applyNumberFormat="1" applyFont="1" applyAlignment="1" applyProtection="1">
      <alignment horizontal="center" vertical="center" wrapText="1"/>
      <protection hidden="1"/>
    </xf>
    <xf numFmtId="4" fontId="7" fillId="0" borderId="24" xfId="0" applyNumberFormat="1" applyFont="1" applyBorder="1" applyAlignment="1" applyProtection="1">
      <alignment horizontal="center" vertical="center" wrapText="1"/>
      <protection hidden="1"/>
    </xf>
    <xf numFmtId="4" fontId="7" fillId="0" borderId="0" xfId="0" applyNumberFormat="1" applyFont="1" applyAlignment="1" applyProtection="1">
      <alignment horizontal="right" vertical="center" wrapText="1"/>
      <protection hidden="1"/>
    </xf>
    <xf numFmtId="4" fontId="7" fillId="0" borderId="24" xfId="0" applyNumberFormat="1" applyFont="1" applyBorder="1" applyAlignment="1" applyProtection="1">
      <alignment horizontal="right" vertical="center" wrapText="1"/>
      <protection hidden="1"/>
    </xf>
    <xf numFmtId="4" fontId="21" fillId="0" borderId="0" xfId="0" applyNumberFormat="1" applyFont="1" applyBorder="1" applyAlignment="1" applyProtection="1">
      <alignment horizontal="left" vertical="center" wrapText="1"/>
      <protection hidden="1"/>
    </xf>
    <xf numFmtId="4" fontId="15" fillId="0" borderId="22" xfId="0" applyNumberFormat="1" applyFont="1" applyBorder="1" applyAlignment="1" applyProtection="1">
      <alignment horizontal="center" wrapText="1"/>
      <protection hidden="1"/>
    </xf>
    <xf numFmtId="4" fontId="15" fillId="0" borderId="2" xfId="0" applyNumberFormat="1" applyFont="1" applyBorder="1" applyAlignment="1" applyProtection="1">
      <alignment horizontal="center" wrapText="1"/>
      <protection hidden="1"/>
    </xf>
    <xf numFmtId="4" fontId="15" fillId="0" borderId="3" xfId="0" applyNumberFormat="1" applyFont="1" applyBorder="1" applyAlignment="1" applyProtection="1">
      <alignment horizontal="center" wrapText="1"/>
      <protection hidden="1"/>
    </xf>
    <xf numFmtId="4" fontId="5" fillId="0" borderId="18" xfId="2" applyNumberFormat="1" applyFont="1" applyBorder="1" applyAlignment="1" applyProtection="1">
      <alignment horizontal="right" vertical="top" wrapText="1"/>
      <protection hidden="1"/>
    </xf>
    <xf numFmtId="4" fontId="5" fillId="0" borderId="21" xfId="2" applyNumberFormat="1" applyFont="1" applyBorder="1" applyAlignment="1" applyProtection="1">
      <alignment horizontal="right" vertical="top" wrapText="1"/>
      <protection hidden="1"/>
    </xf>
    <xf numFmtId="4" fontId="5" fillId="0" borderId="19" xfId="2" applyNumberFormat="1" applyFont="1" applyBorder="1" applyAlignment="1" applyProtection="1">
      <alignment horizontal="right" vertical="top" wrapText="1"/>
      <protection hidden="1"/>
    </xf>
    <xf numFmtId="4" fontId="5" fillId="0" borderId="25" xfId="2" applyNumberFormat="1" applyFont="1" applyBorder="1" applyAlignment="1" applyProtection="1">
      <alignment horizontal="right" vertical="top" wrapText="1"/>
      <protection hidden="1"/>
    </xf>
    <xf numFmtId="4" fontId="5" fillId="0" borderId="20" xfId="2" applyNumberFormat="1" applyFont="1" applyBorder="1" applyAlignment="1" applyProtection="1">
      <alignment horizontal="right" vertical="top" wrapText="1"/>
      <protection hidden="1"/>
    </xf>
    <xf numFmtId="4" fontId="5" fillId="0" borderId="23" xfId="2" applyNumberFormat="1" applyFont="1" applyBorder="1" applyAlignment="1" applyProtection="1">
      <alignment horizontal="right" vertical="top" wrapText="1"/>
      <protection hidden="1"/>
    </xf>
    <xf numFmtId="4" fontId="8" fillId="0" borderId="0" xfId="0" applyNumberFormat="1" applyFont="1" applyAlignment="1" applyProtection="1">
      <alignment horizontal="center"/>
      <protection hidden="1"/>
    </xf>
    <xf numFmtId="4" fontId="8" fillId="0" borderId="24" xfId="0" applyNumberFormat="1" applyFont="1" applyBorder="1" applyAlignment="1" applyProtection="1">
      <alignment horizontal="center"/>
      <protection hidden="1"/>
    </xf>
    <xf numFmtId="4" fontId="5" fillId="20" borderId="18" xfId="2" applyNumberFormat="1" applyFont="1" applyFill="1" applyBorder="1" applyAlignment="1" applyProtection="1">
      <alignment horizontal="right" vertical="top" wrapText="1"/>
      <protection hidden="1"/>
    </xf>
    <xf numFmtId="4" fontId="5" fillId="20" borderId="21" xfId="2" applyNumberFormat="1" applyFont="1" applyFill="1" applyBorder="1" applyAlignment="1" applyProtection="1">
      <alignment horizontal="right" vertical="top" wrapText="1"/>
      <protection hidden="1"/>
    </xf>
    <xf numFmtId="4" fontId="5" fillId="20" borderId="19" xfId="2" applyNumberFormat="1" applyFont="1" applyFill="1" applyBorder="1" applyAlignment="1" applyProtection="1">
      <alignment horizontal="right" vertical="top" wrapText="1"/>
      <protection hidden="1"/>
    </xf>
    <xf numFmtId="4" fontId="5" fillId="20" borderId="25" xfId="2" applyNumberFormat="1" applyFont="1" applyFill="1" applyBorder="1" applyAlignment="1" applyProtection="1">
      <alignment horizontal="right" vertical="top" wrapText="1"/>
      <protection hidden="1"/>
    </xf>
    <xf numFmtId="4" fontId="5" fillId="20" borderId="20" xfId="2" applyNumberFormat="1" applyFont="1" applyFill="1" applyBorder="1" applyAlignment="1" applyProtection="1">
      <alignment horizontal="right" vertical="top" wrapText="1"/>
      <protection hidden="1"/>
    </xf>
    <xf numFmtId="4" fontId="5" fillId="20" borderId="23" xfId="2" applyNumberFormat="1" applyFont="1" applyFill="1" applyBorder="1" applyAlignment="1" applyProtection="1">
      <alignment horizontal="right" vertical="top" wrapText="1"/>
      <protection hidden="1"/>
    </xf>
    <xf numFmtId="4" fontId="5" fillId="20" borderId="9" xfId="2" applyNumberFormat="1" applyFont="1" applyFill="1" applyBorder="1" applyAlignment="1" applyProtection="1">
      <alignment horizontal="right" vertical="top" wrapText="1"/>
      <protection hidden="1"/>
    </xf>
    <xf numFmtId="4" fontId="5" fillId="20" borderId="10" xfId="2" applyNumberFormat="1" applyFont="1" applyFill="1" applyBorder="1" applyAlignment="1" applyProtection="1">
      <alignment horizontal="right" vertical="top" wrapText="1"/>
      <protection hidden="1"/>
    </xf>
    <xf numFmtId="4" fontId="5" fillId="0" borderId="9" xfId="2" applyNumberFormat="1" applyFont="1" applyBorder="1" applyAlignment="1" applyProtection="1">
      <alignment horizontal="right" vertical="top" wrapText="1"/>
      <protection hidden="1"/>
    </xf>
    <xf numFmtId="4" fontId="5" fillId="0" borderId="10" xfId="2" applyNumberFormat="1" applyFont="1" applyBorder="1" applyAlignment="1" applyProtection="1">
      <alignment horizontal="right" vertical="top" wrapText="1"/>
      <protection hidden="1"/>
    </xf>
    <xf numFmtId="4" fontId="5" fillId="20" borderId="8" xfId="2" applyNumberFormat="1" applyFont="1" applyFill="1" applyBorder="1" applyAlignment="1" applyProtection="1">
      <alignment horizontal="right" vertical="top" wrapText="1"/>
      <protection hidden="1"/>
    </xf>
    <xf numFmtId="4" fontId="5" fillId="0" borderId="50" xfId="2" applyNumberFormat="1" applyFont="1" applyBorder="1" applyAlignment="1" applyProtection="1">
      <alignment horizontal="right" vertical="top" wrapText="1"/>
      <protection hidden="1"/>
    </xf>
    <xf numFmtId="4" fontId="5" fillId="0" borderId="46" xfId="2" applyNumberFormat="1" applyFont="1" applyBorder="1" applyAlignment="1" applyProtection="1">
      <alignment horizontal="right" vertical="top" wrapText="1"/>
      <protection hidden="1"/>
    </xf>
    <xf numFmtId="4" fontId="20" fillId="0" borderId="2" xfId="0" applyNumberFormat="1" applyFont="1" applyBorder="1" applyAlignment="1" applyProtection="1">
      <alignment horizontal="center" vertical="center" wrapText="1"/>
      <protection hidden="1"/>
    </xf>
    <xf numFmtId="4" fontId="0" fillId="0" borderId="30" xfId="0" applyNumberFormat="1" applyBorder="1" applyAlignment="1" applyProtection="1">
      <alignment horizontal="center" vertical="center" wrapText="1"/>
      <protection hidden="1"/>
    </xf>
    <xf numFmtId="4" fontId="9" fillId="0" borderId="2" xfId="0" applyNumberFormat="1" applyFont="1" applyBorder="1" applyAlignment="1" applyProtection="1">
      <alignment horizontal="center" vertical="center" wrapText="1"/>
      <protection hidden="1"/>
    </xf>
    <xf numFmtId="4" fontId="9" fillId="0" borderId="30" xfId="0" applyNumberFormat="1" applyFont="1" applyBorder="1" applyAlignment="1" applyProtection="1">
      <alignment horizontal="center" vertical="center" wrapText="1"/>
      <protection hidden="1"/>
    </xf>
    <xf numFmtId="4" fontId="7" fillId="0" borderId="0" xfId="0" applyNumberFormat="1" applyFont="1" applyAlignment="1" applyProtection="1">
      <alignment horizontal="center" vertical="center" wrapText="1"/>
    </xf>
    <xf numFmtId="4" fontId="7" fillId="0" borderId="24" xfId="0" applyNumberFormat="1" applyFont="1" applyBorder="1" applyAlignment="1" applyProtection="1">
      <alignment horizontal="center" vertical="center" wrapText="1"/>
    </xf>
    <xf numFmtId="4" fontId="20" fillId="0" borderId="2" xfId="0" applyNumberFormat="1" applyFont="1" applyBorder="1" applyAlignment="1" applyProtection="1">
      <alignment horizontal="center" vertical="center" wrapText="1"/>
    </xf>
    <xf numFmtId="4" fontId="0" fillId="0" borderId="30" xfId="0" applyNumberFormat="1" applyBorder="1" applyAlignment="1" applyProtection="1">
      <alignment horizontal="center" vertical="center" wrapText="1"/>
    </xf>
    <xf numFmtId="4" fontId="20" fillId="19" borderId="2" xfId="0" applyNumberFormat="1" applyFont="1" applyFill="1" applyBorder="1" applyAlignment="1" applyProtection="1">
      <alignment horizontal="center" vertical="center" wrapText="1"/>
    </xf>
    <xf numFmtId="4" fontId="20" fillId="19" borderId="30" xfId="0" applyNumberFormat="1" applyFont="1" applyFill="1" applyBorder="1" applyAlignment="1" applyProtection="1">
      <alignment horizontal="center" vertical="center" wrapText="1"/>
    </xf>
    <xf numFmtId="4" fontId="9" fillId="19" borderId="26" xfId="0" applyNumberFormat="1" applyFont="1" applyFill="1" applyBorder="1" applyAlignment="1" applyProtection="1">
      <alignment horizontal="center"/>
    </xf>
    <xf numFmtId="4" fontId="9" fillId="19" borderId="4" xfId="0" applyNumberFormat="1" applyFont="1" applyFill="1" applyBorder="1" applyAlignment="1" applyProtection="1">
      <alignment horizontal="center"/>
    </xf>
    <xf numFmtId="4" fontId="8" fillId="0" borderId="0" xfId="0" applyNumberFormat="1" applyFont="1" applyAlignment="1" applyProtection="1">
      <alignment horizontal="right" vertical="center" wrapText="1"/>
    </xf>
    <xf numFmtId="4" fontId="21" fillId="0" borderId="24" xfId="0" applyNumberFormat="1" applyFont="1" applyBorder="1" applyAlignment="1" applyProtection="1">
      <alignment horizontal="left" vertical="center" wrapText="1"/>
    </xf>
    <xf numFmtId="4" fontId="22" fillId="0" borderId="0" xfId="0" applyNumberFormat="1" applyFont="1" applyAlignment="1" applyProtection="1">
      <alignment horizontal="left" vertical="top" wrapText="1"/>
    </xf>
    <xf numFmtId="4" fontId="22" fillId="0" borderId="0" xfId="0" applyNumberFormat="1" applyFont="1" applyBorder="1" applyAlignment="1" applyProtection="1">
      <alignment horizontal="left" vertical="top" wrapText="1"/>
    </xf>
    <xf numFmtId="4" fontId="9" fillId="19" borderId="2" xfId="0" applyNumberFormat="1" applyFont="1" applyFill="1" applyBorder="1" applyAlignment="1" applyProtection="1">
      <alignment horizontal="center" vertical="center" wrapText="1"/>
    </xf>
    <xf numFmtId="4" fontId="9" fillId="19" borderId="30" xfId="0" applyNumberFormat="1" applyFont="1" applyFill="1" applyBorder="1" applyAlignment="1" applyProtection="1">
      <alignment horizontal="center" vertical="center" wrapText="1"/>
    </xf>
    <xf numFmtId="4" fontId="9" fillId="0" borderId="2" xfId="0" applyNumberFormat="1" applyFont="1" applyBorder="1" applyAlignment="1" applyProtection="1">
      <alignment horizontal="center" vertical="center" wrapText="1"/>
    </xf>
    <xf numFmtId="4" fontId="9" fillId="0" borderId="30" xfId="0" applyNumberFormat="1" applyFont="1" applyBorder="1" applyAlignment="1" applyProtection="1">
      <alignment horizontal="center" vertical="center" wrapText="1"/>
    </xf>
    <xf numFmtId="4" fontId="8" fillId="0" borderId="0" xfId="0" applyNumberFormat="1" applyFont="1" applyAlignment="1" applyProtection="1">
      <alignment horizontal="center"/>
    </xf>
    <xf numFmtId="4" fontId="8" fillId="0" borderId="24" xfId="0" applyNumberFormat="1" applyFont="1" applyBorder="1" applyAlignment="1" applyProtection="1">
      <alignment horizontal="center"/>
    </xf>
    <xf numFmtId="4" fontId="21" fillId="0" borderId="24" xfId="0" applyNumberFormat="1" applyFont="1" applyBorder="1" applyAlignment="1" applyProtection="1">
      <alignment horizontal="left" vertical="center" wrapText="1"/>
      <protection hidden="1"/>
    </xf>
    <xf numFmtId="4" fontId="22" fillId="0" borderId="24" xfId="0" applyNumberFormat="1" applyFont="1" applyBorder="1" applyAlignment="1" applyProtection="1">
      <alignment horizontal="left" vertical="top" wrapText="1"/>
      <protection hidden="1"/>
    </xf>
    <xf numFmtId="4" fontId="21" fillId="0" borderId="24" xfId="0" applyNumberFormat="1" applyFont="1" applyBorder="1" applyAlignment="1" applyProtection="1">
      <alignment vertical="center" wrapText="1"/>
      <protection hidden="1"/>
    </xf>
    <xf numFmtId="4" fontId="7" fillId="0" borderId="0" xfId="0" applyNumberFormat="1" applyFont="1" applyBorder="1" applyAlignment="1" applyProtection="1">
      <alignment horizontal="center" wrapText="1"/>
    </xf>
    <xf numFmtId="4" fontId="21" fillId="0" borderId="0" xfId="0" applyNumberFormat="1" applyFont="1" applyBorder="1" applyAlignment="1" applyProtection="1">
      <alignment vertical="center" wrapText="1"/>
    </xf>
    <xf numFmtId="4" fontId="21" fillId="0" borderId="0" xfId="0" applyNumberFormat="1" applyFont="1" applyBorder="1" applyAlignment="1" applyProtection="1">
      <alignment horizontal="left" vertical="center" wrapText="1"/>
    </xf>
    <xf numFmtId="4" fontId="32" fillId="0" borderId="0" xfId="0" applyNumberFormat="1" applyFont="1" applyAlignment="1" applyProtection="1">
      <alignment horizontal="left" vertical="top" wrapText="1"/>
      <protection hidden="1"/>
    </xf>
    <xf numFmtId="4" fontId="7" fillId="0" borderId="0" xfId="0" applyNumberFormat="1" applyFont="1" applyBorder="1" applyAlignment="1" applyProtection="1">
      <alignment horizontal="center" vertical="top" wrapText="1"/>
      <protection hidden="1"/>
    </xf>
    <xf numFmtId="4" fontId="8" fillId="0" borderId="0" xfId="0" applyNumberFormat="1" applyFont="1" applyFill="1" applyBorder="1" applyAlignment="1" applyProtection="1">
      <alignment horizontal="center"/>
      <protection locked="0" hidden="1"/>
    </xf>
    <xf numFmtId="4" fontId="1" fillId="0" borderId="0" xfId="0" applyNumberFormat="1" applyFont="1" applyFill="1" applyBorder="1" applyAlignment="1" applyProtection="1">
      <alignment horizontal="center" wrapText="1"/>
      <protection locked="0" hidden="1"/>
    </xf>
    <xf numFmtId="4" fontId="21" fillId="0" borderId="0" xfId="0" applyNumberFormat="1" applyFont="1" applyAlignment="1" applyProtection="1">
      <alignment horizontal="right" vertical="center"/>
      <protection hidden="1"/>
    </xf>
    <xf numFmtId="4" fontId="7" fillId="0" borderId="24" xfId="0" applyNumberFormat="1" applyFont="1" applyBorder="1" applyAlignment="1" applyProtection="1">
      <alignment horizontal="center" wrapText="1"/>
      <protection hidden="1"/>
    </xf>
    <xf numFmtId="4" fontId="21" fillId="0" borderId="0" xfId="0" applyNumberFormat="1" applyFont="1" applyAlignment="1" applyProtection="1">
      <alignment horizontal="right" vertical="center" wrapText="1"/>
      <protection hidden="1"/>
    </xf>
    <xf numFmtId="4" fontId="6" fillId="4" borderId="0" xfId="0" applyNumberFormat="1" applyFont="1" applyFill="1" applyBorder="1" applyAlignment="1" applyProtection="1">
      <alignment horizontal="center"/>
      <protection hidden="1"/>
    </xf>
    <xf numFmtId="4" fontId="6" fillId="4" borderId="0" xfId="0" applyNumberFormat="1" applyFont="1" applyFill="1" applyAlignment="1" applyProtection="1">
      <alignment horizontal="center"/>
      <protection hidden="1"/>
    </xf>
    <xf numFmtId="4" fontId="5" fillId="2" borderId="61" xfId="0" applyNumberFormat="1" applyFont="1" applyFill="1" applyBorder="1" applyAlignment="1" applyProtection="1">
      <alignment horizontal="center"/>
      <protection hidden="1"/>
    </xf>
    <xf numFmtId="4" fontId="52" fillId="13" borderId="26" xfId="0" applyNumberFormat="1" applyFont="1" applyFill="1" applyBorder="1" applyAlignment="1" applyProtection="1">
      <alignment horizontal="right"/>
      <protection hidden="1"/>
    </xf>
    <xf numFmtId="4" fontId="52" fillId="13" borderId="22" xfId="0" applyNumberFormat="1" applyFont="1" applyFill="1" applyBorder="1" applyAlignment="1" applyProtection="1">
      <alignment horizontal="right"/>
      <protection hidden="1"/>
    </xf>
    <xf numFmtId="4" fontId="49" fillId="13" borderId="26" xfId="0" applyNumberFormat="1" applyFont="1" applyFill="1" applyBorder="1" applyAlignment="1" applyProtection="1">
      <alignment horizontal="right"/>
      <protection hidden="1"/>
    </xf>
    <xf numFmtId="4" fontId="49" fillId="13" borderId="22" xfId="0" applyNumberFormat="1" applyFont="1" applyFill="1" applyBorder="1" applyAlignment="1" applyProtection="1">
      <alignment horizontal="right"/>
      <protection hidden="1"/>
    </xf>
    <xf numFmtId="4" fontId="9" fillId="4" borderId="0" xfId="0" applyNumberFormat="1" applyFont="1" applyFill="1" applyBorder="1" applyAlignment="1" applyProtection="1">
      <alignment horizontal="center"/>
      <protection hidden="1"/>
    </xf>
    <xf numFmtId="4" fontId="49" fillId="13" borderId="22" xfId="0" applyNumberFormat="1" applyFont="1" applyFill="1" applyBorder="1" applyAlignment="1" applyProtection="1">
      <alignment horizontal="right" vertical="center"/>
      <protection hidden="1"/>
    </xf>
    <xf numFmtId="4" fontId="45" fillId="13" borderId="22" xfId="0" applyNumberFormat="1" applyFont="1" applyFill="1" applyBorder="1" applyAlignment="1" applyProtection="1">
      <alignment horizontal="right" vertical="center"/>
      <protection hidden="1"/>
    </xf>
    <xf numFmtId="4" fontId="66" fillId="2" borderId="40" xfId="0" applyNumberFormat="1" applyFont="1" applyFill="1" applyBorder="1" applyAlignment="1" applyProtection="1">
      <alignment horizontal="center" vertical="center" wrapText="1"/>
      <protection hidden="1"/>
    </xf>
    <xf numFmtId="4" fontId="66" fillId="2" borderId="41" xfId="0" applyNumberFormat="1" applyFont="1" applyFill="1" applyBorder="1" applyAlignment="1" applyProtection="1">
      <alignment horizontal="center" vertical="center"/>
      <protection hidden="1"/>
    </xf>
    <xf numFmtId="4" fontId="66" fillId="2" borderId="42" xfId="0" applyNumberFormat="1" applyFont="1" applyFill="1" applyBorder="1" applyAlignment="1" applyProtection="1">
      <alignment horizontal="center" vertical="center"/>
      <protection hidden="1"/>
    </xf>
    <xf numFmtId="4" fontId="66" fillId="2" borderId="34" xfId="0" applyNumberFormat="1" applyFont="1" applyFill="1" applyBorder="1" applyAlignment="1" applyProtection="1">
      <alignment horizontal="center" vertical="center"/>
      <protection hidden="1"/>
    </xf>
    <xf numFmtId="4" fontId="66" fillId="2" borderId="0" xfId="0" applyNumberFormat="1" applyFont="1" applyFill="1" applyBorder="1" applyAlignment="1" applyProtection="1">
      <alignment horizontal="center" vertical="center"/>
      <protection hidden="1"/>
    </xf>
    <xf numFmtId="4" fontId="66" fillId="2" borderId="24" xfId="0" applyNumberFormat="1" applyFont="1" applyFill="1" applyBorder="1" applyAlignment="1" applyProtection="1">
      <alignment horizontal="center" vertical="center"/>
      <protection hidden="1"/>
    </xf>
    <xf numFmtId="4" fontId="66" fillId="2" borderId="38" xfId="0" applyNumberFormat="1" applyFont="1" applyFill="1" applyBorder="1" applyAlignment="1" applyProtection="1">
      <alignment horizontal="center" vertical="center"/>
      <protection hidden="1"/>
    </xf>
    <xf numFmtId="4" fontId="66" fillId="2" borderId="63" xfId="0" applyNumberFormat="1" applyFont="1" applyFill="1" applyBorder="1" applyAlignment="1" applyProtection="1">
      <alignment horizontal="center" vertical="center"/>
      <protection hidden="1"/>
    </xf>
    <xf numFmtId="4" fontId="66" fillId="2" borderId="39" xfId="0" applyNumberFormat="1" applyFont="1" applyFill="1" applyBorder="1" applyAlignment="1" applyProtection="1">
      <alignment horizontal="center" vertical="center"/>
      <protection hidden="1"/>
    </xf>
  </cellXfs>
  <cellStyles count="3">
    <cellStyle name="Euro" xfId="1"/>
    <cellStyle name="Millares" xfId="2" builtinId="3"/>
    <cellStyle name="Normal" xfId="0" builtinId="0"/>
  </cellStyles>
  <dxfs count="0"/>
  <tableStyles count="0" defaultTableStyle="TableStyleMedium9" defaultPivotStyle="PivotStyleLight16"/>
  <colors>
    <mruColors>
      <color rgb="FFFFB3B3"/>
      <color rgb="FFFFE1E1"/>
      <color rgb="FFFFC9C9"/>
      <color rgb="FFFF7D7D"/>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C00000"/>
  </sheetPr>
  <dimension ref="A1:CM24"/>
  <sheetViews>
    <sheetView showGridLines="0" tabSelected="1" zoomScale="110" zoomScaleNormal="110" workbookViewId="0">
      <selection activeCell="A3" sqref="A3:I3"/>
    </sheetView>
  </sheetViews>
  <sheetFormatPr baseColWidth="10" defaultColWidth="11.42578125" defaultRowHeight="39" customHeight="1" x14ac:dyDescent="0.2"/>
  <cols>
    <col min="1" max="1" width="6.28515625" style="1" customWidth="1"/>
    <col min="2" max="2" width="56.7109375" style="1" customWidth="1"/>
    <col min="3" max="7" width="11.42578125" style="1"/>
    <col min="8" max="8" width="13.28515625" style="1" customWidth="1"/>
    <col min="9" max="9" width="5.28515625" style="1" customWidth="1"/>
    <col min="10" max="16384" width="11.42578125" style="1"/>
  </cols>
  <sheetData>
    <row r="1" spans="1:91" ht="71.099999999999994" customHeight="1" thickTop="1" x14ac:dyDescent="0.2">
      <c r="A1" s="574" t="s">
        <v>1018</v>
      </c>
      <c r="B1" s="575"/>
      <c r="C1" s="575"/>
      <c r="D1" s="575"/>
      <c r="E1" s="575"/>
      <c r="F1" s="575"/>
      <c r="G1" s="575"/>
      <c r="H1" s="575"/>
      <c r="I1" s="576"/>
    </row>
    <row r="2" spans="1:91" ht="12.75" x14ac:dyDescent="0.2">
      <c r="A2" s="403"/>
      <c r="B2" s="402"/>
      <c r="C2" s="402"/>
      <c r="D2" s="402"/>
      <c r="E2" s="402"/>
      <c r="F2" s="402"/>
      <c r="G2" s="402"/>
      <c r="H2" s="402"/>
      <c r="I2" s="404"/>
    </row>
    <row r="3" spans="1:91" ht="12.75" x14ac:dyDescent="0.2">
      <c r="A3" s="577" t="s">
        <v>1013</v>
      </c>
      <c r="B3" s="578"/>
      <c r="C3" s="578"/>
      <c r="D3" s="578"/>
      <c r="E3" s="578"/>
      <c r="F3" s="578"/>
      <c r="G3" s="578"/>
      <c r="H3" s="578"/>
      <c r="I3" s="579"/>
    </row>
    <row r="4" spans="1:91" s="30" customFormat="1" ht="72.75" customHeight="1" x14ac:dyDescent="0.2">
      <c r="A4" s="408"/>
      <c r="B4" s="572" t="s">
        <v>1014</v>
      </c>
      <c r="C4" s="572"/>
      <c r="D4" s="572"/>
      <c r="E4" s="572"/>
      <c r="F4" s="572"/>
      <c r="G4" s="572"/>
      <c r="H4" s="572"/>
      <c r="I4" s="409"/>
    </row>
    <row r="5" spans="1:91" s="30" customFormat="1" ht="31.5" customHeight="1" x14ac:dyDescent="0.2">
      <c r="A5" s="408"/>
      <c r="B5" s="563" t="s">
        <v>829</v>
      </c>
      <c r="C5" s="563"/>
      <c r="D5" s="563"/>
      <c r="E5" s="563"/>
      <c r="F5" s="563"/>
      <c r="G5" s="563"/>
      <c r="H5" s="563"/>
      <c r="I5" s="409"/>
    </row>
    <row r="6" spans="1:91" s="30" customFormat="1" ht="27.75" customHeight="1" x14ac:dyDescent="0.2">
      <c r="A6" s="408"/>
      <c r="B6" s="563" t="s">
        <v>1022</v>
      </c>
      <c r="C6" s="563"/>
      <c r="D6" s="563"/>
      <c r="E6" s="563"/>
      <c r="F6" s="563"/>
      <c r="G6" s="563"/>
      <c r="H6" s="563"/>
      <c r="I6" s="409"/>
    </row>
    <row r="7" spans="1:91" ht="26.25" customHeight="1" x14ac:dyDescent="0.2">
      <c r="A7" s="410"/>
      <c r="B7" s="570" t="s">
        <v>1021</v>
      </c>
      <c r="C7" s="570"/>
      <c r="D7" s="570"/>
      <c r="E7" s="570"/>
      <c r="F7" s="570"/>
      <c r="G7" s="570"/>
      <c r="H7" s="570"/>
      <c r="I7" s="411"/>
    </row>
    <row r="8" spans="1:91" ht="41.25" customHeight="1" x14ac:dyDescent="0.2">
      <c r="A8" s="410"/>
      <c r="B8" s="565" t="s">
        <v>1006</v>
      </c>
      <c r="C8" s="566"/>
      <c r="D8" s="566"/>
      <c r="E8" s="566"/>
      <c r="F8" s="566"/>
      <c r="G8" s="566"/>
      <c r="H8" s="566"/>
      <c r="I8" s="411"/>
    </row>
    <row r="9" spans="1:91" ht="39.75" customHeight="1" x14ac:dyDescent="0.2">
      <c r="A9" s="410"/>
      <c r="B9" s="565" t="s">
        <v>1007</v>
      </c>
      <c r="C9" s="566"/>
      <c r="D9" s="566"/>
      <c r="E9" s="566"/>
      <c r="F9" s="566"/>
      <c r="G9" s="566"/>
      <c r="H9" s="566"/>
      <c r="I9" s="411"/>
    </row>
    <row r="10" spans="1:91" s="10" customFormat="1" ht="28.5" customHeight="1" x14ac:dyDescent="0.2">
      <c r="A10" s="412"/>
      <c r="B10" s="569" t="s">
        <v>827</v>
      </c>
      <c r="C10" s="569"/>
      <c r="D10" s="569"/>
      <c r="E10" s="569"/>
      <c r="F10" s="569"/>
      <c r="G10" s="569"/>
      <c r="H10" s="569"/>
      <c r="I10" s="413"/>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row>
    <row r="11" spans="1:91" ht="36.75" customHeight="1" x14ac:dyDescent="0.2">
      <c r="A11" s="412"/>
      <c r="B11" s="567" t="s">
        <v>758</v>
      </c>
      <c r="C11" s="567"/>
      <c r="D11" s="567"/>
      <c r="E11" s="567"/>
      <c r="F11" s="567"/>
      <c r="G11" s="567"/>
      <c r="H11" s="567"/>
      <c r="I11" s="413"/>
    </row>
    <row r="12" spans="1:91" ht="81" customHeight="1" x14ac:dyDescent="0.2">
      <c r="A12" s="414"/>
      <c r="B12" s="568" t="s">
        <v>1016</v>
      </c>
      <c r="C12" s="568"/>
      <c r="D12" s="568"/>
      <c r="E12" s="568"/>
      <c r="F12" s="568"/>
      <c r="G12" s="568"/>
      <c r="H12" s="568"/>
      <c r="I12" s="415"/>
    </row>
    <row r="13" spans="1:91" ht="33" customHeight="1" x14ac:dyDescent="0.2">
      <c r="A13" s="414"/>
      <c r="B13" s="564" t="s">
        <v>755</v>
      </c>
      <c r="C13" s="564"/>
      <c r="D13" s="564"/>
      <c r="E13" s="564"/>
      <c r="F13" s="564"/>
      <c r="G13" s="564"/>
      <c r="H13" s="564"/>
      <c r="I13" s="415"/>
    </row>
    <row r="14" spans="1:91" ht="12.75" x14ac:dyDescent="0.2">
      <c r="A14" s="414"/>
      <c r="B14" s="571" t="s">
        <v>754</v>
      </c>
      <c r="C14" s="571"/>
      <c r="D14" s="571"/>
      <c r="E14" s="571"/>
      <c r="F14" s="571"/>
      <c r="G14" s="571"/>
      <c r="H14" s="571"/>
      <c r="I14" s="415"/>
    </row>
    <row r="15" spans="1:91" ht="24.75" customHeight="1" x14ac:dyDescent="0.2">
      <c r="A15" s="414"/>
      <c r="B15" s="564" t="s">
        <v>1012</v>
      </c>
      <c r="C15" s="564"/>
      <c r="D15" s="564"/>
      <c r="E15" s="564"/>
      <c r="F15" s="564"/>
      <c r="G15" s="564"/>
      <c r="H15" s="564"/>
      <c r="I15" s="415"/>
    </row>
    <row r="16" spans="1:91" ht="31.5" customHeight="1" x14ac:dyDescent="0.2">
      <c r="A16" s="414"/>
      <c r="B16" s="564" t="s">
        <v>759</v>
      </c>
      <c r="C16" s="564"/>
      <c r="D16" s="564"/>
      <c r="E16" s="564"/>
      <c r="F16" s="564"/>
      <c r="G16" s="564"/>
      <c r="H16" s="564"/>
      <c r="I16" s="415"/>
    </row>
    <row r="17" spans="1:9" ht="31.5" customHeight="1" x14ac:dyDescent="0.2">
      <c r="A17" s="414"/>
      <c r="B17" s="564" t="s">
        <v>830</v>
      </c>
      <c r="C17" s="564"/>
      <c r="D17" s="564"/>
      <c r="E17" s="564"/>
      <c r="F17" s="564"/>
      <c r="G17" s="564"/>
      <c r="H17" s="564"/>
      <c r="I17" s="415"/>
    </row>
    <row r="18" spans="1:9" ht="14.25" customHeight="1" x14ac:dyDescent="0.2">
      <c r="A18" s="414"/>
      <c r="B18" s="573" t="s">
        <v>741</v>
      </c>
      <c r="C18" s="573"/>
      <c r="D18" s="573"/>
      <c r="E18" s="573"/>
      <c r="F18" s="573"/>
      <c r="G18" s="573"/>
      <c r="H18" s="573"/>
      <c r="I18" s="415"/>
    </row>
    <row r="19" spans="1:9" ht="46.5" customHeight="1" x14ac:dyDescent="0.2">
      <c r="A19" s="414"/>
      <c r="B19" s="564" t="s">
        <v>1011</v>
      </c>
      <c r="C19" s="564"/>
      <c r="D19" s="564"/>
      <c r="E19" s="564"/>
      <c r="F19" s="564"/>
      <c r="G19" s="564"/>
      <c r="H19" s="564"/>
      <c r="I19" s="415"/>
    </row>
    <row r="20" spans="1:9" ht="50.25" customHeight="1" x14ac:dyDescent="0.2">
      <c r="A20" s="414"/>
      <c r="B20" s="564" t="s">
        <v>777</v>
      </c>
      <c r="C20" s="564"/>
      <c r="D20" s="564"/>
      <c r="E20" s="564"/>
      <c r="F20" s="564"/>
      <c r="G20" s="564"/>
      <c r="H20" s="564"/>
      <c r="I20" s="415"/>
    </row>
    <row r="21" spans="1:9" ht="67.5" customHeight="1" x14ac:dyDescent="0.2">
      <c r="A21" s="416"/>
      <c r="B21" s="562" t="s">
        <v>1017</v>
      </c>
      <c r="C21" s="562"/>
      <c r="D21" s="562"/>
      <c r="E21" s="562"/>
      <c r="F21" s="562"/>
      <c r="G21" s="562"/>
      <c r="H21" s="562"/>
      <c r="I21" s="417"/>
    </row>
    <row r="22" spans="1:9" ht="21" customHeight="1" thickBot="1" x14ac:dyDescent="0.25">
      <c r="A22" s="405"/>
      <c r="B22" s="406"/>
      <c r="C22" s="406"/>
      <c r="D22" s="406"/>
      <c r="E22" s="406"/>
      <c r="F22" s="406"/>
      <c r="G22" s="406"/>
      <c r="H22" s="406"/>
      <c r="I22" s="407"/>
    </row>
    <row r="23" spans="1:9" ht="27" customHeight="1" thickTop="1" x14ac:dyDescent="0.2"/>
    <row r="24" spans="1:9" ht="12.75" x14ac:dyDescent="0.2">
      <c r="B24" s="2"/>
    </row>
  </sheetData>
  <sheetProtection password="CD7A" sheet="1" objects="1" scenarios="1"/>
  <mergeCells count="20">
    <mergeCell ref="B4:H4"/>
    <mergeCell ref="B18:H18"/>
    <mergeCell ref="A1:I1"/>
    <mergeCell ref="A3:I3"/>
    <mergeCell ref="B20:H20"/>
    <mergeCell ref="B21:H21"/>
    <mergeCell ref="B5:H5"/>
    <mergeCell ref="B19:H19"/>
    <mergeCell ref="B9:H9"/>
    <mergeCell ref="B13:H13"/>
    <mergeCell ref="B15:H15"/>
    <mergeCell ref="B11:H11"/>
    <mergeCell ref="B16:H16"/>
    <mergeCell ref="B17:H17"/>
    <mergeCell ref="B8:H8"/>
    <mergeCell ref="B12:H12"/>
    <mergeCell ref="B10:H10"/>
    <mergeCell ref="B7:H7"/>
    <mergeCell ref="B14:H14"/>
    <mergeCell ref="B6:H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K54"/>
  <sheetViews>
    <sheetView showGridLines="0" zoomScaleNormal="100" workbookViewId="0">
      <selection activeCell="C4" sqref="C4"/>
    </sheetView>
  </sheetViews>
  <sheetFormatPr baseColWidth="10" defaultColWidth="11.42578125" defaultRowHeight="12.75" x14ac:dyDescent="0.2"/>
  <cols>
    <col min="1" max="1" width="11.7109375" style="35" customWidth="1"/>
    <col min="2" max="2" width="39.7109375" style="35" customWidth="1"/>
    <col min="3" max="5" width="16.7109375" style="35" customWidth="1"/>
    <col min="6" max="6" width="12.42578125" style="35" customWidth="1"/>
    <col min="7" max="7" width="17.7109375" style="35" customWidth="1"/>
    <col min="8" max="8" width="16.140625" style="35" customWidth="1"/>
    <col min="9" max="9" width="15.85546875" style="35" customWidth="1"/>
    <col min="10" max="10" width="12.42578125" style="35" customWidth="1"/>
    <col min="11" max="16384" width="11.42578125" style="35"/>
  </cols>
  <sheetData>
    <row r="1" spans="1:11" ht="13.5" thickBot="1" x14ac:dyDescent="0.25">
      <c r="A1" s="36"/>
      <c r="B1" s="36"/>
      <c r="C1" s="589" t="s">
        <v>1003</v>
      </c>
      <c r="D1" s="590"/>
      <c r="E1" s="590"/>
      <c r="F1" s="590"/>
      <c r="G1" s="591" t="s">
        <v>1009</v>
      </c>
      <c r="H1" s="592"/>
      <c r="I1" s="592"/>
      <c r="J1" s="593"/>
      <c r="K1" s="36"/>
    </row>
    <row r="2" spans="1:11" ht="13.5" thickBot="1" x14ac:dyDescent="0.25">
      <c r="A2" s="47"/>
      <c r="B2" s="88"/>
      <c r="C2" s="644" t="s">
        <v>742</v>
      </c>
      <c r="D2" s="159" t="s">
        <v>2</v>
      </c>
      <c r="E2" s="160"/>
      <c r="F2" s="646" t="s">
        <v>3</v>
      </c>
      <c r="G2" s="594" t="s">
        <v>742</v>
      </c>
      <c r="H2" s="596" t="s">
        <v>2</v>
      </c>
      <c r="I2" s="597"/>
      <c r="J2" s="598" t="s">
        <v>3</v>
      </c>
      <c r="K2" s="36"/>
    </row>
    <row r="3" spans="1:11" ht="16.5" thickBot="1" x14ac:dyDescent="0.3">
      <c r="A3" s="603" t="s">
        <v>263</v>
      </c>
      <c r="B3" s="603"/>
      <c r="C3" s="645"/>
      <c r="D3" s="161" t="s">
        <v>743</v>
      </c>
      <c r="E3" s="161" t="s">
        <v>5</v>
      </c>
      <c r="F3" s="647"/>
      <c r="G3" s="595"/>
      <c r="H3" s="419" t="s">
        <v>743</v>
      </c>
      <c r="I3" s="419" t="s">
        <v>5</v>
      </c>
      <c r="J3" s="599"/>
      <c r="K3" s="36"/>
    </row>
    <row r="4" spans="1:11" ht="12.75" customHeight="1" x14ac:dyDescent="0.2">
      <c r="A4" s="36"/>
      <c r="B4" s="36"/>
      <c r="C4" s="162"/>
      <c r="D4" s="163"/>
      <c r="E4" s="163"/>
      <c r="F4" s="164"/>
      <c r="G4" s="470"/>
      <c r="H4" s="471"/>
      <c r="I4" s="471"/>
      <c r="J4" s="472"/>
      <c r="K4" s="36"/>
    </row>
    <row r="5" spans="1:11" x14ac:dyDescent="0.2">
      <c r="A5" s="613"/>
      <c r="B5" s="614"/>
      <c r="C5" s="165"/>
      <c r="D5" s="166"/>
      <c r="E5" s="166"/>
      <c r="F5" s="167"/>
      <c r="G5" s="473"/>
      <c r="H5" s="474"/>
      <c r="I5" s="474"/>
      <c r="J5" s="475"/>
      <c r="K5" s="36"/>
    </row>
    <row r="6" spans="1:11" ht="12.75" customHeight="1" x14ac:dyDescent="0.2">
      <c r="A6" s="154" t="s">
        <v>20</v>
      </c>
      <c r="B6" s="609" t="s">
        <v>366</v>
      </c>
      <c r="C6" s="58">
        <f>SUM(C8:C43)</f>
        <v>0</v>
      </c>
      <c r="D6" s="59">
        <f>SUM(D8:D43)</f>
        <v>0</v>
      </c>
      <c r="E6" s="59">
        <f t="shared" ref="E6:J6" si="0">SUM(E8:E43)</f>
        <v>0</v>
      </c>
      <c r="F6" s="96">
        <f t="shared" si="0"/>
        <v>0</v>
      </c>
      <c r="G6" s="438">
        <f t="shared" si="0"/>
        <v>0</v>
      </c>
      <c r="H6" s="439">
        <f t="shared" si="0"/>
        <v>0</v>
      </c>
      <c r="I6" s="439">
        <f t="shared" si="0"/>
        <v>0</v>
      </c>
      <c r="J6" s="440">
        <f t="shared" si="0"/>
        <v>0</v>
      </c>
      <c r="K6" s="36"/>
    </row>
    <row r="7" spans="1:11" ht="21.75" customHeight="1" x14ac:dyDescent="0.2">
      <c r="A7" s="154"/>
      <c r="B7" s="609"/>
      <c r="C7" s="58"/>
      <c r="D7" s="166"/>
      <c r="E7" s="166"/>
      <c r="F7" s="167"/>
      <c r="G7" s="473"/>
      <c r="H7" s="474"/>
      <c r="I7" s="474"/>
      <c r="J7" s="475"/>
      <c r="K7" s="36"/>
    </row>
    <row r="8" spans="1:11" ht="13.5" customHeight="1" x14ac:dyDescent="0.2">
      <c r="A8" s="61" t="s">
        <v>266</v>
      </c>
      <c r="B8" s="62" t="s">
        <v>926</v>
      </c>
      <c r="C8" s="11"/>
      <c r="D8" s="12"/>
      <c r="E8" s="12"/>
      <c r="F8" s="13"/>
      <c r="G8" s="476"/>
      <c r="H8" s="477"/>
      <c r="I8" s="477"/>
      <c r="J8" s="478"/>
      <c r="K8" s="50" t="str">
        <f t="shared" ref="K8:K43" si="1">IF(G8&gt;C8,"ERROR","")</f>
        <v/>
      </c>
    </row>
    <row r="9" spans="1:11" ht="13.5" customHeight="1" x14ac:dyDescent="0.2">
      <c r="A9" s="61" t="s">
        <v>267</v>
      </c>
      <c r="B9" s="62" t="s">
        <v>927</v>
      </c>
      <c r="C9" s="11"/>
      <c r="D9" s="12"/>
      <c r="E9" s="12"/>
      <c r="F9" s="13"/>
      <c r="G9" s="476"/>
      <c r="H9" s="477"/>
      <c r="I9" s="477"/>
      <c r="J9" s="478"/>
      <c r="K9" s="50" t="str">
        <f t="shared" si="1"/>
        <v/>
      </c>
    </row>
    <row r="10" spans="1:11" ht="13.5" customHeight="1" x14ac:dyDescent="0.2">
      <c r="A10" s="61" t="s">
        <v>268</v>
      </c>
      <c r="B10" s="62" t="s">
        <v>928</v>
      </c>
      <c r="C10" s="11"/>
      <c r="D10" s="12"/>
      <c r="E10" s="12"/>
      <c r="F10" s="13"/>
      <c r="G10" s="476"/>
      <c r="H10" s="477"/>
      <c r="I10" s="477"/>
      <c r="J10" s="478"/>
      <c r="K10" s="50" t="str">
        <f t="shared" si="1"/>
        <v/>
      </c>
    </row>
    <row r="11" spans="1:11" ht="13.5" customHeight="1" x14ac:dyDescent="0.2">
      <c r="A11" s="61" t="s">
        <v>269</v>
      </c>
      <c r="B11" s="62" t="s">
        <v>929</v>
      </c>
      <c r="C11" s="11"/>
      <c r="D11" s="12"/>
      <c r="E11" s="12"/>
      <c r="F11" s="13"/>
      <c r="G11" s="476"/>
      <c r="H11" s="477"/>
      <c r="I11" s="477"/>
      <c r="J11" s="478"/>
      <c r="K11" s="50" t="str">
        <f t="shared" si="1"/>
        <v/>
      </c>
    </row>
    <row r="12" spans="1:11" ht="13.5" customHeight="1" x14ac:dyDescent="0.2">
      <c r="A12" s="61" t="s">
        <v>21</v>
      </c>
      <c r="B12" s="62" t="s">
        <v>930</v>
      </c>
      <c r="C12" s="11"/>
      <c r="D12" s="12"/>
      <c r="E12" s="12"/>
      <c r="F12" s="13"/>
      <c r="G12" s="476"/>
      <c r="H12" s="477"/>
      <c r="I12" s="477"/>
      <c r="J12" s="478"/>
      <c r="K12" s="50" t="str">
        <f t="shared" si="1"/>
        <v/>
      </c>
    </row>
    <row r="13" spans="1:11" ht="13.5" customHeight="1" x14ac:dyDescent="0.2">
      <c r="A13" s="61" t="s">
        <v>22</v>
      </c>
      <c r="B13" s="62" t="s">
        <v>931</v>
      </c>
      <c r="C13" s="11"/>
      <c r="D13" s="12"/>
      <c r="E13" s="12"/>
      <c r="F13" s="13"/>
      <c r="G13" s="476"/>
      <c r="H13" s="477"/>
      <c r="I13" s="477"/>
      <c r="J13" s="478"/>
      <c r="K13" s="50" t="str">
        <f t="shared" si="1"/>
        <v/>
      </c>
    </row>
    <row r="14" spans="1:11" ht="13.5" customHeight="1" x14ac:dyDescent="0.2">
      <c r="A14" s="61" t="s">
        <v>23</v>
      </c>
      <c r="B14" s="62" t="s">
        <v>932</v>
      </c>
      <c r="C14" s="11"/>
      <c r="D14" s="12"/>
      <c r="E14" s="12"/>
      <c r="F14" s="13"/>
      <c r="G14" s="476"/>
      <c r="H14" s="477"/>
      <c r="I14" s="477"/>
      <c r="J14" s="478"/>
      <c r="K14" s="50" t="str">
        <f t="shared" si="1"/>
        <v/>
      </c>
    </row>
    <row r="15" spans="1:11" ht="13.5" customHeight="1" x14ac:dyDescent="0.2">
      <c r="A15" s="61" t="s">
        <v>24</v>
      </c>
      <c r="B15" s="62" t="s">
        <v>933</v>
      </c>
      <c r="C15" s="11"/>
      <c r="D15" s="12"/>
      <c r="E15" s="12"/>
      <c r="F15" s="13"/>
      <c r="G15" s="476"/>
      <c r="H15" s="477"/>
      <c r="I15" s="477"/>
      <c r="J15" s="478"/>
      <c r="K15" s="50" t="str">
        <f t="shared" si="1"/>
        <v/>
      </c>
    </row>
    <row r="16" spans="1:11" ht="13.5" customHeight="1" x14ac:dyDescent="0.2">
      <c r="A16" s="61" t="s">
        <v>25</v>
      </c>
      <c r="B16" s="62" t="s">
        <v>934</v>
      </c>
      <c r="C16" s="11"/>
      <c r="D16" s="12"/>
      <c r="E16" s="12"/>
      <c r="F16" s="13"/>
      <c r="G16" s="476"/>
      <c r="H16" s="477"/>
      <c r="I16" s="477"/>
      <c r="J16" s="478"/>
      <c r="K16" s="50" t="str">
        <f t="shared" si="1"/>
        <v/>
      </c>
    </row>
    <row r="17" spans="1:11" ht="13.5" customHeight="1" x14ac:dyDescent="0.2">
      <c r="A17" s="61" t="s">
        <v>26</v>
      </c>
      <c r="B17" s="62" t="s">
        <v>935</v>
      </c>
      <c r="C17" s="11"/>
      <c r="D17" s="12"/>
      <c r="E17" s="12"/>
      <c r="F17" s="13"/>
      <c r="G17" s="476"/>
      <c r="H17" s="477"/>
      <c r="I17" s="477"/>
      <c r="J17" s="478"/>
      <c r="K17" s="50" t="str">
        <f t="shared" si="1"/>
        <v/>
      </c>
    </row>
    <row r="18" spans="1:11" ht="13.5" customHeight="1" x14ac:dyDescent="0.2">
      <c r="A18" s="61" t="s">
        <v>27</v>
      </c>
      <c r="B18" s="62" t="s">
        <v>935</v>
      </c>
      <c r="C18" s="11"/>
      <c r="D18" s="12"/>
      <c r="E18" s="12"/>
      <c r="F18" s="13"/>
      <c r="G18" s="476"/>
      <c r="H18" s="477"/>
      <c r="I18" s="477"/>
      <c r="J18" s="478"/>
      <c r="K18" s="50" t="str">
        <f t="shared" si="1"/>
        <v/>
      </c>
    </row>
    <row r="19" spans="1:11" ht="13.5" customHeight="1" x14ac:dyDescent="0.2">
      <c r="A19" s="61" t="s">
        <v>28</v>
      </c>
      <c r="B19" s="62" t="s">
        <v>936</v>
      </c>
      <c r="C19" s="11"/>
      <c r="D19" s="12"/>
      <c r="E19" s="12"/>
      <c r="F19" s="13"/>
      <c r="G19" s="476"/>
      <c r="H19" s="477"/>
      <c r="I19" s="477"/>
      <c r="J19" s="478"/>
      <c r="K19" s="50" t="str">
        <f t="shared" si="1"/>
        <v/>
      </c>
    </row>
    <row r="20" spans="1:11" ht="13.5" customHeight="1" x14ac:dyDescent="0.2">
      <c r="A20" s="61" t="s">
        <v>29</v>
      </c>
      <c r="B20" s="62" t="s">
        <v>936</v>
      </c>
      <c r="C20" s="11"/>
      <c r="D20" s="12"/>
      <c r="E20" s="12"/>
      <c r="F20" s="13"/>
      <c r="G20" s="476"/>
      <c r="H20" s="477"/>
      <c r="I20" s="477"/>
      <c r="J20" s="478"/>
      <c r="K20" s="50" t="str">
        <f t="shared" si="1"/>
        <v/>
      </c>
    </row>
    <row r="21" spans="1:11" ht="13.5" customHeight="1" x14ac:dyDescent="0.2">
      <c r="A21" s="61" t="s">
        <v>30</v>
      </c>
      <c r="B21" s="62" t="s">
        <v>937</v>
      </c>
      <c r="C21" s="11"/>
      <c r="D21" s="12"/>
      <c r="E21" s="12"/>
      <c r="F21" s="13"/>
      <c r="G21" s="476"/>
      <c r="H21" s="477"/>
      <c r="I21" s="477"/>
      <c r="J21" s="478"/>
      <c r="K21" s="50" t="str">
        <f t="shared" si="1"/>
        <v/>
      </c>
    </row>
    <row r="22" spans="1:11" ht="13.5" customHeight="1" x14ac:dyDescent="0.2">
      <c r="A22" s="61" t="s">
        <v>270</v>
      </c>
      <c r="B22" s="62" t="s">
        <v>938</v>
      </c>
      <c r="C22" s="11"/>
      <c r="D22" s="12"/>
      <c r="E22" s="12"/>
      <c r="F22" s="13"/>
      <c r="G22" s="476"/>
      <c r="H22" s="477"/>
      <c r="I22" s="477"/>
      <c r="J22" s="478"/>
      <c r="K22" s="50" t="str">
        <f t="shared" si="1"/>
        <v/>
      </c>
    </row>
    <row r="23" spans="1:11" ht="13.5" customHeight="1" x14ac:dyDescent="0.2">
      <c r="A23" s="61" t="s">
        <v>271</v>
      </c>
      <c r="B23" s="62" t="s">
        <v>939</v>
      </c>
      <c r="C23" s="11"/>
      <c r="D23" s="12"/>
      <c r="E23" s="12"/>
      <c r="F23" s="13"/>
      <c r="G23" s="476"/>
      <c r="H23" s="477"/>
      <c r="I23" s="477"/>
      <c r="J23" s="478"/>
      <c r="K23" s="50" t="str">
        <f t="shared" si="1"/>
        <v/>
      </c>
    </row>
    <row r="24" spans="1:11" ht="13.5" customHeight="1" x14ac:dyDescent="0.2">
      <c r="A24" s="61" t="s">
        <v>272</v>
      </c>
      <c r="B24" s="62" t="s">
        <v>939</v>
      </c>
      <c r="C24" s="11"/>
      <c r="D24" s="12"/>
      <c r="E24" s="12"/>
      <c r="F24" s="13"/>
      <c r="G24" s="476"/>
      <c r="H24" s="477"/>
      <c r="I24" s="477"/>
      <c r="J24" s="478"/>
      <c r="K24" s="50" t="str">
        <f t="shared" si="1"/>
        <v/>
      </c>
    </row>
    <row r="25" spans="1:11" ht="13.5" customHeight="1" x14ac:dyDescent="0.2">
      <c r="A25" s="61" t="s">
        <v>273</v>
      </c>
      <c r="B25" s="129" t="s">
        <v>361</v>
      </c>
      <c r="C25" s="11"/>
      <c r="D25" s="12"/>
      <c r="E25" s="12"/>
      <c r="F25" s="13"/>
      <c r="G25" s="476"/>
      <c r="H25" s="477"/>
      <c r="I25" s="477"/>
      <c r="J25" s="478"/>
      <c r="K25" s="50" t="str">
        <f t="shared" si="1"/>
        <v/>
      </c>
    </row>
    <row r="26" spans="1:11" ht="13.5" customHeight="1" x14ac:dyDescent="0.2">
      <c r="A26" s="61" t="s">
        <v>274</v>
      </c>
      <c r="B26" s="129" t="s">
        <v>361</v>
      </c>
      <c r="C26" s="11"/>
      <c r="D26" s="12"/>
      <c r="E26" s="12"/>
      <c r="F26" s="13"/>
      <c r="G26" s="476"/>
      <c r="H26" s="477"/>
      <c r="I26" s="477"/>
      <c r="J26" s="478"/>
      <c r="K26" s="50" t="str">
        <f t="shared" si="1"/>
        <v/>
      </c>
    </row>
    <row r="27" spans="1:11" ht="13.5" customHeight="1" x14ac:dyDescent="0.2">
      <c r="A27" s="61" t="s">
        <v>275</v>
      </c>
      <c r="B27" s="129" t="s">
        <v>628</v>
      </c>
      <c r="C27" s="11"/>
      <c r="D27" s="12"/>
      <c r="E27" s="12"/>
      <c r="F27" s="13"/>
      <c r="G27" s="476"/>
      <c r="H27" s="477"/>
      <c r="I27" s="477"/>
      <c r="J27" s="478"/>
      <c r="K27" s="50" t="str">
        <f t="shared" si="1"/>
        <v/>
      </c>
    </row>
    <row r="28" spans="1:11" ht="13.5" customHeight="1" x14ac:dyDescent="0.2">
      <c r="A28" s="61" t="s">
        <v>349</v>
      </c>
      <c r="B28" s="129" t="s">
        <v>628</v>
      </c>
      <c r="C28" s="11"/>
      <c r="D28" s="12"/>
      <c r="E28" s="12"/>
      <c r="F28" s="13"/>
      <c r="G28" s="476"/>
      <c r="H28" s="477"/>
      <c r="I28" s="477"/>
      <c r="J28" s="478"/>
      <c r="K28" s="50" t="str">
        <f t="shared" si="1"/>
        <v/>
      </c>
    </row>
    <row r="29" spans="1:11" ht="13.5" customHeight="1" x14ac:dyDescent="0.2">
      <c r="A29" s="61" t="s">
        <v>350</v>
      </c>
      <c r="B29" s="62" t="s">
        <v>629</v>
      </c>
      <c r="C29" s="11"/>
      <c r="D29" s="12"/>
      <c r="E29" s="12"/>
      <c r="F29" s="13"/>
      <c r="G29" s="476"/>
      <c r="H29" s="477"/>
      <c r="I29" s="477"/>
      <c r="J29" s="478"/>
      <c r="K29" s="50" t="str">
        <f t="shared" si="1"/>
        <v/>
      </c>
    </row>
    <row r="30" spans="1:11" ht="13.5" customHeight="1" x14ac:dyDescent="0.2">
      <c r="A30" s="61" t="s">
        <v>351</v>
      </c>
      <c r="B30" s="62" t="s">
        <v>630</v>
      </c>
      <c r="C30" s="11"/>
      <c r="D30" s="12"/>
      <c r="E30" s="12"/>
      <c r="F30" s="13"/>
      <c r="G30" s="476"/>
      <c r="H30" s="477"/>
      <c r="I30" s="477"/>
      <c r="J30" s="478"/>
      <c r="K30" s="50" t="str">
        <f t="shared" si="1"/>
        <v/>
      </c>
    </row>
    <row r="31" spans="1:11" ht="13.5" customHeight="1" x14ac:dyDescent="0.2">
      <c r="A31" s="61" t="s">
        <v>352</v>
      </c>
      <c r="B31" s="62" t="s">
        <v>631</v>
      </c>
      <c r="C31" s="11"/>
      <c r="D31" s="12"/>
      <c r="E31" s="12"/>
      <c r="F31" s="13"/>
      <c r="G31" s="476"/>
      <c r="H31" s="477"/>
      <c r="I31" s="477"/>
      <c r="J31" s="478"/>
      <c r="K31" s="50" t="str">
        <f t="shared" si="1"/>
        <v/>
      </c>
    </row>
    <row r="32" spans="1:11" ht="13.5" customHeight="1" x14ac:dyDescent="0.2">
      <c r="A32" s="61" t="s">
        <v>353</v>
      </c>
      <c r="B32" s="62" t="s">
        <v>631</v>
      </c>
      <c r="C32" s="11"/>
      <c r="D32" s="12"/>
      <c r="E32" s="12"/>
      <c r="F32" s="13"/>
      <c r="G32" s="476"/>
      <c r="H32" s="477"/>
      <c r="I32" s="477"/>
      <c r="J32" s="478"/>
      <c r="K32" s="50" t="str">
        <f t="shared" si="1"/>
        <v/>
      </c>
    </row>
    <row r="33" spans="1:11" x14ac:dyDescent="0.2">
      <c r="A33" s="61" t="s">
        <v>354</v>
      </c>
      <c r="B33" s="129" t="s">
        <v>632</v>
      </c>
      <c r="C33" s="11"/>
      <c r="D33" s="12"/>
      <c r="E33" s="12"/>
      <c r="F33" s="13"/>
      <c r="G33" s="476"/>
      <c r="H33" s="477"/>
      <c r="I33" s="477"/>
      <c r="J33" s="478"/>
      <c r="K33" s="50" t="str">
        <f t="shared" si="1"/>
        <v/>
      </c>
    </row>
    <row r="34" spans="1:11" ht="13.5" customHeight="1" x14ac:dyDescent="0.2">
      <c r="A34" s="61" t="s">
        <v>355</v>
      </c>
      <c r="B34" s="129" t="s">
        <v>940</v>
      </c>
      <c r="C34" s="11"/>
      <c r="D34" s="12"/>
      <c r="E34" s="12"/>
      <c r="F34" s="13"/>
      <c r="G34" s="476"/>
      <c r="H34" s="477"/>
      <c r="I34" s="477"/>
      <c r="J34" s="478"/>
      <c r="K34" s="50" t="str">
        <f t="shared" si="1"/>
        <v/>
      </c>
    </row>
    <row r="35" spans="1:11" ht="13.5" customHeight="1" x14ac:dyDescent="0.2">
      <c r="A35" s="61" t="s">
        <v>356</v>
      </c>
      <c r="B35" s="129" t="s">
        <v>940</v>
      </c>
      <c r="C35" s="11"/>
      <c r="D35" s="12"/>
      <c r="E35" s="12"/>
      <c r="F35" s="13"/>
      <c r="G35" s="476"/>
      <c r="H35" s="477"/>
      <c r="I35" s="477"/>
      <c r="J35" s="478"/>
      <c r="K35" s="50" t="str">
        <f t="shared" si="1"/>
        <v/>
      </c>
    </row>
    <row r="36" spans="1:11" ht="13.5" customHeight="1" x14ac:dyDescent="0.2">
      <c r="A36" s="61" t="s">
        <v>357</v>
      </c>
      <c r="B36" s="129" t="s">
        <v>941</v>
      </c>
      <c r="C36" s="11"/>
      <c r="D36" s="12"/>
      <c r="E36" s="12"/>
      <c r="F36" s="13"/>
      <c r="G36" s="476"/>
      <c r="H36" s="477"/>
      <c r="I36" s="477"/>
      <c r="J36" s="478"/>
      <c r="K36" s="50" t="str">
        <f t="shared" si="1"/>
        <v/>
      </c>
    </row>
    <row r="37" spans="1:11" ht="13.5" customHeight="1" x14ac:dyDescent="0.2">
      <c r="A37" s="61" t="s">
        <v>358</v>
      </c>
      <c r="B37" s="129" t="s">
        <v>942</v>
      </c>
      <c r="C37" s="11"/>
      <c r="D37" s="12"/>
      <c r="E37" s="12"/>
      <c r="F37" s="13"/>
      <c r="G37" s="476"/>
      <c r="H37" s="477"/>
      <c r="I37" s="477"/>
      <c r="J37" s="478"/>
      <c r="K37" s="50" t="str">
        <f t="shared" si="1"/>
        <v/>
      </c>
    </row>
    <row r="38" spans="1:11" ht="13.5" customHeight="1" x14ac:dyDescent="0.2">
      <c r="A38" s="61" t="s">
        <v>359</v>
      </c>
      <c r="B38" s="129" t="s">
        <v>943</v>
      </c>
      <c r="C38" s="11"/>
      <c r="D38" s="12"/>
      <c r="E38" s="12"/>
      <c r="F38" s="13"/>
      <c r="G38" s="476"/>
      <c r="H38" s="477"/>
      <c r="I38" s="477"/>
      <c r="J38" s="478"/>
      <c r="K38" s="50" t="str">
        <f t="shared" si="1"/>
        <v/>
      </c>
    </row>
    <row r="39" spans="1:11" ht="13.5" customHeight="1" x14ac:dyDescent="0.2">
      <c r="A39" s="61" t="s">
        <v>360</v>
      </c>
      <c r="B39" s="129" t="s">
        <v>262</v>
      </c>
      <c r="C39" s="11"/>
      <c r="D39" s="12"/>
      <c r="E39" s="12"/>
      <c r="F39" s="13"/>
      <c r="G39" s="476"/>
      <c r="H39" s="477"/>
      <c r="I39" s="477"/>
      <c r="J39" s="478"/>
      <c r="K39" s="50" t="str">
        <f t="shared" si="1"/>
        <v/>
      </c>
    </row>
    <row r="40" spans="1:11" x14ac:dyDescent="0.2">
      <c r="A40" s="61" t="s">
        <v>362</v>
      </c>
      <c r="B40" s="129" t="s">
        <v>259</v>
      </c>
      <c r="C40" s="11"/>
      <c r="D40" s="12"/>
      <c r="E40" s="12"/>
      <c r="F40" s="13"/>
      <c r="G40" s="476"/>
      <c r="H40" s="477"/>
      <c r="I40" s="477"/>
      <c r="J40" s="478"/>
      <c r="K40" s="50" t="str">
        <f t="shared" si="1"/>
        <v/>
      </c>
    </row>
    <row r="41" spans="1:11" x14ac:dyDescent="0.2">
      <c r="A41" s="61" t="s">
        <v>363</v>
      </c>
      <c r="B41" s="129" t="s">
        <v>133</v>
      </c>
      <c r="C41" s="11"/>
      <c r="D41" s="12"/>
      <c r="E41" s="12"/>
      <c r="F41" s="13"/>
      <c r="G41" s="476"/>
      <c r="H41" s="477"/>
      <c r="I41" s="477"/>
      <c r="J41" s="478"/>
      <c r="K41" s="50" t="str">
        <f t="shared" si="1"/>
        <v/>
      </c>
    </row>
    <row r="42" spans="1:11" x14ac:dyDescent="0.2">
      <c r="A42" s="61" t="s">
        <v>364</v>
      </c>
      <c r="B42" s="70" t="s">
        <v>725</v>
      </c>
      <c r="C42" s="14"/>
      <c r="D42" s="15"/>
      <c r="E42" s="15"/>
      <c r="F42" s="16"/>
      <c r="G42" s="479"/>
      <c r="H42" s="480"/>
      <c r="I42" s="480"/>
      <c r="J42" s="481"/>
      <c r="K42" s="50" t="str">
        <f t="shared" si="1"/>
        <v/>
      </c>
    </row>
    <row r="43" spans="1:11" ht="13.5" thickBot="1" x14ac:dyDescent="0.25">
      <c r="A43" s="66" t="s">
        <v>365</v>
      </c>
      <c r="B43" s="72" t="s">
        <v>944</v>
      </c>
      <c r="C43" s="17"/>
      <c r="D43" s="18"/>
      <c r="E43" s="18"/>
      <c r="F43" s="19"/>
      <c r="G43" s="482"/>
      <c r="H43" s="483"/>
      <c r="I43" s="483"/>
      <c r="J43" s="484"/>
      <c r="K43" s="50" t="str">
        <f t="shared" si="1"/>
        <v/>
      </c>
    </row>
    <row r="44" spans="1:11" ht="15.75" x14ac:dyDescent="0.25">
      <c r="A44" s="36"/>
      <c r="B44" s="168"/>
      <c r="C44" s="36"/>
      <c r="D44" s="36"/>
      <c r="E44" s="36"/>
      <c r="F44" s="36"/>
      <c r="G44" s="36"/>
      <c r="H44" s="36"/>
      <c r="I44" s="36"/>
      <c r="J44" s="36"/>
    </row>
    <row r="45" spans="1:11" ht="13.5" thickBot="1" x14ac:dyDescent="0.25">
      <c r="A45" s="36"/>
      <c r="B45" s="36"/>
      <c r="C45" s="36"/>
      <c r="D45" s="36"/>
      <c r="E45" s="36"/>
      <c r="F45" s="36"/>
      <c r="G45" s="36"/>
      <c r="H45" s="36"/>
      <c r="I45" s="36"/>
      <c r="J45" s="36"/>
    </row>
    <row r="46" spans="1:11" ht="16.5" customHeight="1" thickBot="1" x14ac:dyDescent="0.25">
      <c r="A46" s="615" t="s">
        <v>748</v>
      </c>
      <c r="B46" s="616"/>
      <c r="C46" s="545">
        <f>C6</f>
        <v>0</v>
      </c>
      <c r="D46" s="545">
        <f t="shared" ref="D46:J46" si="2">D6</f>
        <v>0</v>
      </c>
      <c r="E46" s="545">
        <f t="shared" si="2"/>
        <v>0</v>
      </c>
      <c r="F46" s="545">
        <f t="shared" si="2"/>
        <v>0</v>
      </c>
      <c r="G46" s="546">
        <f t="shared" si="2"/>
        <v>0</v>
      </c>
      <c r="H46" s="546">
        <f t="shared" si="2"/>
        <v>0</v>
      </c>
      <c r="I46" s="546">
        <f t="shared" si="2"/>
        <v>0</v>
      </c>
      <c r="J46" s="546">
        <f t="shared" si="2"/>
        <v>0</v>
      </c>
    </row>
    <row r="47" spans="1:11" x14ac:dyDescent="0.2">
      <c r="A47" s="36"/>
      <c r="B47" s="36"/>
      <c r="C47" s="36"/>
      <c r="D47" s="36"/>
      <c r="E47" s="36"/>
      <c r="F47" s="36"/>
      <c r="G47" s="36"/>
      <c r="H47" s="36"/>
      <c r="I47" s="36"/>
      <c r="J47" s="76">
        <f>COUNTIFS(K8:K43,"ERROR")</f>
        <v>0</v>
      </c>
    </row>
    <row r="48" spans="1:11" x14ac:dyDescent="0.2">
      <c r="A48" s="36"/>
      <c r="B48" s="36"/>
      <c r="C48" s="36"/>
      <c r="D48" s="36"/>
      <c r="E48" s="36"/>
      <c r="F48" s="36"/>
      <c r="G48" s="36"/>
      <c r="H48" s="36"/>
      <c r="I48" s="36"/>
      <c r="J48" s="36"/>
    </row>
    <row r="49" spans="1:10" x14ac:dyDescent="0.2">
      <c r="A49" s="50" t="str">
        <f>IF(J47=0,"","    ERROR: Gasto en Navarra no puede ser superior a Gasto en España")</f>
        <v/>
      </c>
      <c r="B49" s="36"/>
      <c r="C49" s="36"/>
      <c r="D49" s="36"/>
      <c r="E49" s="36"/>
      <c r="F49" s="36"/>
      <c r="G49" s="36"/>
      <c r="H49" s="36"/>
      <c r="I49" s="36"/>
      <c r="J49" s="36"/>
    </row>
    <row r="50" spans="1:10" x14ac:dyDescent="0.2">
      <c r="A50" s="82" t="s">
        <v>738</v>
      </c>
      <c r="B50" s="81" t="s">
        <v>762</v>
      </c>
      <c r="C50" s="81"/>
      <c r="D50" s="78"/>
      <c r="E50" s="79"/>
      <c r="F50" s="80"/>
      <c r="G50" s="78" t="s">
        <v>763</v>
      </c>
      <c r="H50" s="79"/>
      <c r="I50" s="36"/>
      <c r="J50" s="36"/>
    </row>
    <row r="51" spans="1:10" x14ac:dyDescent="0.2">
      <c r="A51" s="82" t="s">
        <v>739</v>
      </c>
      <c r="B51" s="83" t="s">
        <v>740</v>
      </c>
      <c r="C51" s="81"/>
      <c r="D51" s="78"/>
      <c r="E51" s="79"/>
      <c r="F51" s="80"/>
      <c r="G51" s="79" t="s">
        <v>741</v>
      </c>
      <c r="H51" s="79"/>
      <c r="I51" s="36"/>
      <c r="J51" s="36"/>
    </row>
    <row r="52" spans="1:10" x14ac:dyDescent="0.2">
      <c r="A52" s="82"/>
      <c r="B52" s="105"/>
      <c r="C52" s="81"/>
      <c r="D52" s="78"/>
      <c r="E52" s="79"/>
      <c r="F52" s="80"/>
      <c r="G52" s="79"/>
      <c r="H52" s="79"/>
      <c r="I52" s="36"/>
      <c r="J52" s="36"/>
    </row>
    <row r="53" spans="1:10" ht="15" x14ac:dyDescent="0.25">
      <c r="A53" s="106"/>
      <c r="B53" s="105"/>
      <c r="C53" s="79"/>
      <c r="D53" s="79"/>
      <c r="E53" s="79"/>
      <c r="F53" s="80"/>
      <c r="G53" s="79" t="s">
        <v>831</v>
      </c>
      <c r="H53" s="79"/>
      <c r="I53" s="36"/>
      <c r="J53" s="36"/>
    </row>
    <row r="54" spans="1:10" x14ac:dyDescent="0.2">
      <c r="A54" s="169"/>
      <c r="B54" s="170"/>
      <c r="C54" s="107"/>
      <c r="D54" s="107"/>
      <c r="E54" s="107"/>
      <c r="F54" s="36"/>
      <c r="G54" s="36"/>
      <c r="H54" s="107"/>
      <c r="I54" s="36"/>
      <c r="J54" s="36"/>
    </row>
  </sheetData>
  <sheetProtection password="CD7A" sheet="1" objects="1" scenarios="1"/>
  <mergeCells count="11">
    <mergeCell ref="A46:B46"/>
    <mergeCell ref="F2:F3"/>
    <mergeCell ref="A3:B3"/>
    <mergeCell ref="B6:B7"/>
    <mergeCell ref="A5:B5"/>
    <mergeCell ref="C1:F1"/>
    <mergeCell ref="G1:J1"/>
    <mergeCell ref="C2:C3"/>
    <mergeCell ref="G2:G3"/>
    <mergeCell ref="H2:I2"/>
    <mergeCell ref="J2:J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K42"/>
  <sheetViews>
    <sheetView showGridLines="0" zoomScaleNormal="100" workbookViewId="0">
      <selection activeCell="C5" sqref="C5"/>
    </sheetView>
  </sheetViews>
  <sheetFormatPr baseColWidth="10" defaultColWidth="11.42578125" defaultRowHeight="12.75" x14ac:dyDescent="0.2"/>
  <cols>
    <col min="1" max="1" width="11.7109375" style="172" customWidth="1"/>
    <col min="2" max="2" width="39.7109375" style="172" customWidth="1"/>
    <col min="3" max="3" width="16.7109375" style="172" customWidth="1"/>
    <col min="4" max="4" width="15.5703125" style="172" customWidth="1"/>
    <col min="5" max="5" width="15" style="172" customWidth="1"/>
    <col min="6" max="6" width="15.28515625" style="172" customWidth="1"/>
    <col min="7" max="7" width="14.42578125" style="172" customWidth="1"/>
    <col min="8" max="8" width="15.140625" style="172" customWidth="1"/>
    <col min="9" max="9" width="14.85546875" style="172" customWidth="1"/>
    <col min="10" max="10" width="14.140625" style="172" customWidth="1"/>
    <col min="11" max="11" width="11.42578125" style="171"/>
    <col min="12" max="16384" width="11.42578125" style="172"/>
  </cols>
  <sheetData>
    <row r="1" spans="1:11" ht="13.5" thickBot="1" x14ac:dyDescent="0.25">
      <c r="A1" s="171"/>
      <c r="B1" s="171"/>
      <c r="C1" s="589" t="s">
        <v>1003</v>
      </c>
      <c r="D1" s="590"/>
      <c r="E1" s="590"/>
      <c r="F1" s="590"/>
      <c r="G1" s="591" t="s">
        <v>1009</v>
      </c>
      <c r="H1" s="592"/>
      <c r="I1" s="592"/>
      <c r="J1" s="593"/>
    </row>
    <row r="2" spans="1:11" ht="13.5" customHeight="1" thickBot="1" x14ac:dyDescent="0.25">
      <c r="A2" s="173"/>
      <c r="B2" s="174"/>
      <c r="C2" s="650" t="s">
        <v>742</v>
      </c>
      <c r="D2" s="175" t="s">
        <v>2</v>
      </c>
      <c r="E2" s="176"/>
      <c r="F2" s="662" t="s">
        <v>3</v>
      </c>
      <c r="G2" s="652" t="s">
        <v>742</v>
      </c>
      <c r="H2" s="654" t="s">
        <v>2</v>
      </c>
      <c r="I2" s="655"/>
      <c r="J2" s="660" t="s">
        <v>3</v>
      </c>
    </row>
    <row r="3" spans="1:11" ht="16.5" customHeight="1" thickBot="1" x14ac:dyDescent="0.35">
      <c r="A3" s="664" t="s">
        <v>749</v>
      </c>
      <c r="B3" s="665"/>
      <c r="C3" s="651"/>
      <c r="D3" s="177" t="s">
        <v>743</v>
      </c>
      <c r="E3" s="177" t="s">
        <v>5</v>
      </c>
      <c r="F3" s="663"/>
      <c r="G3" s="653"/>
      <c r="H3" s="485" t="s">
        <v>743</v>
      </c>
      <c r="I3" s="485" t="s">
        <v>5</v>
      </c>
      <c r="J3" s="661"/>
    </row>
    <row r="4" spans="1:11" ht="13.5" x14ac:dyDescent="0.25">
      <c r="A4" s="178"/>
      <c r="B4" s="179" t="s">
        <v>746</v>
      </c>
      <c r="C4" s="180">
        <f>'CAP.5'!C46</f>
        <v>0</v>
      </c>
      <c r="D4" s="181">
        <f>'CAP.5'!D46</f>
        <v>0</v>
      </c>
      <c r="E4" s="181">
        <f>'CAP.5'!E46</f>
        <v>0</v>
      </c>
      <c r="F4" s="182">
        <f>'CAP.5'!F46</f>
        <v>0</v>
      </c>
      <c r="G4" s="534">
        <f>'CAP.5'!G46</f>
        <v>0</v>
      </c>
      <c r="H4" s="535">
        <f>'CAP.5'!H46</f>
        <v>0</v>
      </c>
      <c r="I4" s="535">
        <f>'CAP.5'!I46</f>
        <v>0</v>
      </c>
      <c r="J4" s="536">
        <f>'CAP.5'!J46</f>
        <v>0</v>
      </c>
    </row>
    <row r="5" spans="1:11" x14ac:dyDescent="0.2">
      <c r="A5" s="658"/>
      <c r="B5" s="659"/>
      <c r="C5" s="183"/>
      <c r="D5" s="184"/>
      <c r="E5" s="184"/>
      <c r="F5" s="185"/>
      <c r="G5" s="486"/>
      <c r="H5" s="487"/>
      <c r="I5" s="487"/>
      <c r="J5" s="488"/>
    </row>
    <row r="6" spans="1:11" ht="12.75" customHeight="1" x14ac:dyDescent="0.2">
      <c r="A6" s="656" t="s">
        <v>407</v>
      </c>
      <c r="B6" s="657" t="s">
        <v>680</v>
      </c>
      <c r="C6" s="183">
        <f>SUM(C8:C21)</f>
        <v>0</v>
      </c>
      <c r="D6" s="184">
        <f>SUM(D8:D21)</f>
        <v>0</v>
      </c>
      <c r="E6" s="184">
        <f t="shared" ref="E6:J6" si="0">SUM(E8:E21)</f>
        <v>0</v>
      </c>
      <c r="F6" s="185">
        <f t="shared" si="0"/>
        <v>0</v>
      </c>
      <c r="G6" s="537">
        <f t="shared" si="0"/>
        <v>0</v>
      </c>
      <c r="H6" s="538">
        <f t="shared" si="0"/>
        <v>0</v>
      </c>
      <c r="I6" s="538">
        <f t="shared" si="0"/>
        <v>0</v>
      </c>
      <c r="J6" s="539">
        <f t="shared" si="0"/>
        <v>0</v>
      </c>
    </row>
    <row r="7" spans="1:11" ht="12.75" customHeight="1" x14ac:dyDescent="0.2">
      <c r="A7" s="656"/>
      <c r="B7" s="657"/>
      <c r="C7" s="183"/>
      <c r="D7" s="184"/>
      <c r="E7" s="184"/>
      <c r="F7" s="185"/>
      <c r="G7" s="486"/>
      <c r="H7" s="487"/>
      <c r="I7" s="487"/>
      <c r="J7" s="488"/>
    </row>
    <row r="8" spans="1:11" ht="12.75" customHeight="1" x14ac:dyDescent="0.2">
      <c r="A8" s="186" t="s">
        <v>32</v>
      </c>
      <c r="B8" s="187" t="s">
        <v>945</v>
      </c>
      <c r="C8" s="188"/>
      <c r="D8" s="189"/>
      <c r="E8" s="189"/>
      <c r="F8" s="190"/>
      <c r="G8" s="489"/>
      <c r="H8" s="490"/>
      <c r="I8" s="490"/>
      <c r="J8" s="491"/>
      <c r="K8" s="191" t="str">
        <f t="shared" ref="K8:K21" si="1">IF(G8&gt;C8,"ERROR","")</f>
        <v/>
      </c>
    </row>
    <row r="9" spans="1:11" ht="12.75" customHeight="1" x14ac:dyDescent="0.2">
      <c r="A9" s="186" t="s">
        <v>33</v>
      </c>
      <c r="B9" s="187" t="s">
        <v>946</v>
      </c>
      <c r="C9" s="188"/>
      <c r="D9" s="189"/>
      <c r="E9" s="189"/>
      <c r="F9" s="190"/>
      <c r="G9" s="489"/>
      <c r="H9" s="490"/>
      <c r="I9" s="490"/>
      <c r="J9" s="491"/>
      <c r="K9" s="191" t="str">
        <f t="shared" si="1"/>
        <v/>
      </c>
    </row>
    <row r="10" spans="1:11" ht="12.75" customHeight="1" x14ac:dyDescent="0.2">
      <c r="A10" s="186" t="s">
        <v>34</v>
      </c>
      <c r="B10" s="187" t="s">
        <v>947</v>
      </c>
      <c r="C10" s="188"/>
      <c r="D10" s="189"/>
      <c r="E10" s="189"/>
      <c r="F10" s="190"/>
      <c r="G10" s="489"/>
      <c r="H10" s="490"/>
      <c r="I10" s="490"/>
      <c r="J10" s="491"/>
      <c r="K10" s="191" t="str">
        <f t="shared" si="1"/>
        <v/>
      </c>
    </row>
    <row r="11" spans="1:11" ht="12.75" customHeight="1" x14ac:dyDescent="0.2">
      <c r="A11" s="186" t="s">
        <v>35</v>
      </c>
      <c r="B11" s="187" t="s">
        <v>947</v>
      </c>
      <c r="C11" s="188"/>
      <c r="D11" s="189"/>
      <c r="E11" s="189"/>
      <c r="F11" s="190"/>
      <c r="G11" s="489"/>
      <c r="H11" s="490"/>
      <c r="I11" s="490"/>
      <c r="J11" s="491"/>
      <c r="K11" s="191" t="str">
        <f t="shared" si="1"/>
        <v/>
      </c>
    </row>
    <row r="12" spans="1:11" ht="12.75" customHeight="1" x14ac:dyDescent="0.2">
      <c r="A12" s="186" t="s">
        <v>36</v>
      </c>
      <c r="B12" s="187" t="s">
        <v>948</v>
      </c>
      <c r="C12" s="188"/>
      <c r="D12" s="188"/>
      <c r="E12" s="189"/>
      <c r="F12" s="190"/>
      <c r="G12" s="489"/>
      <c r="H12" s="490"/>
      <c r="I12" s="490"/>
      <c r="J12" s="491"/>
      <c r="K12" s="191" t="str">
        <f t="shared" si="1"/>
        <v/>
      </c>
    </row>
    <row r="13" spans="1:11" ht="12.75" customHeight="1" x14ac:dyDescent="0.2">
      <c r="A13" s="186" t="s">
        <v>37</v>
      </c>
      <c r="B13" s="187" t="s">
        <v>633</v>
      </c>
      <c r="C13" s="188"/>
      <c r="D13" s="189"/>
      <c r="E13" s="189"/>
      <c r="F13" s="190"/>
      <c r="G13" s="489"/>
      <c r="H13" s="490"/>
      <c r="I13" s="490"/>
      <c r="J13" s="491"/>
      <c r="K13" s="191" t="str">
        <f t="shared" si="1"/>
        <v/>
      </c>
    </row>
    <row r="14" spans="1:11" ht="12.75" customHeight="1" x14ac:dyDescent="0.2">
      <c r="A14" s="186" t="s">
        <v>369</v>
      </c>
      <c r="B14" s="187" t="s">
        <v>949</v>
      </c>
      <c r="C14" s="188"/>
      <c r="D14" s="189"/>
      <c r="E14" s="189"/>
      <c r="F14" s="190"/>
      <c r="G14" s="489"/>
      <c r="H14" s="490"/>
      <c r="I14" s="490"/>
      <c r="J14" s="491"/>
      <c r="K14" s="191" t="str">
        <f t="shared" si="1"/>
        <v/>
      </c>
    </row>
    <row r="15" spans="1:11" ht="12.75" customHeight="1" x14ac:dyDescent="0.2">
      <c r="A15" s="186" t="s">
        <v>370</v>
      </c>
      <c r="B15" s="187" t="s">
        <v>950</v>
      </c>
      <c r="C15" s="188"/>
      <c r="D15" s="189"/>
      <c r="E15" s="189"/>
      <c r="F15" s="190"/>
      <c r="G15" s="489"/>
      <c r="H15" s="490"/>
      <c r="I15" s="490"/>
      <c r="J15" s="491"/>
      <c r="K15" s="191" t="str">
        <f t="shared" si="1"/>
        <v/>
      </c>
    </row>
    <row r="16" spans="1:11" ht="12.75" customHeight="1" x14ac:dyDescent="0.2">
      <c r="A16" s="186" t="s">
        <v>371</v>
      </c>
      <c r="B16" s="187" t="s">
        <v>951</v>
      </c>
      <c r="C16" s="188"/>
      <c r="D16" s="189"/>
      <c r="E16" s="189"/>
      <c r="F16" s="190"/>
      <c r="G16" s="489"/>
      <c r="H16" s="490"/>
      <c r="I16" s="490"/>
      <c r="J16" s="491"/>
      <c r="K16" s="191" t="str">
        <f t="shared" si="1"/>
        <v/>
      </c>
    </row>
    <row r="17" spans="1:11" ht="12.75" customHeight="1" x14ac:dyDescent="0.2">
      <c r="A17" s="186" t="s">
        <v>372</v>
      </c>
      <c r="B17" s="187" t="s">
        <v>367</v>
      </c>
      <c r="C17" s="188"/>
      <c r="D17" s="189"/>
      <c r="E17" s="189"/>
      <c r="F17" s="190"/>
      <c r="G17" s="489"/>
      <c r="H17" s="490"/>
      <c r="I17" s="490"/>
      <c r="J17" s="491"/>
      <c r="K17" s="191" t="str">
        <f t="shared" si="1"/>
        <v/>
      </c>
    </row>
    <row r="18" spans="1:11" ht="12.75" customHeight="1" x14ac:dyDescent="0.2">
      <c r="A18" s="186" t="s">
        <v>373</v>
      </c>
      <c r="B18" s="192" t="s">
        <v>259</v>
      </c>
      <c r="C18" s="188"/>
      <c r="D18" s="189"/>
      <c r="E18" s="189"/>
      <c r="F18" s="190"/>
      <c r="G18" s="489"/>
      <c r="H18" s="490"/>
      <c r="I18" s="490"/>
      <c r="J18" s="491"/>
      <c r="K18" s="191" t="str">
        <f t="shared" si="1"/>
        <v/>
      </c>
    </row>
    <row r="19" spans="1:11" ht="12.75" customHeight="1" x14ac:dyDescent="0.2">
      <c r="A19" s="186" t="s">
        <v>374</v>
      </c>
      <c r="B19" s="192" t="s">
        <v>133</v>
      </c>
      <c r="C19" s="188"/>
      <c r="D19" s="189"/>
      <c r="E19" s="189"/>
      <c r="F19" s="190"/>
      <c r="G19" s="489"/>
      <c r="H19" s="490"/>
      <c r="I19" s="490"/>
      <c r="J19" s="491"/>
      <c r="K19" s="191" t="str">
        <f t="shared" si="1"/>
        <v/>
      </c>
    </row>
    <row r="20" spans="1:11" ht="12.75" customHeight="1" x14ac:dyDescent="0.2">
      <c r="A20" s="186" t="s">
        <v>378</v>
      </c>
      <c r="B20" s="187" t="s">
        <v>681</v>
      </c>
      <c r="C20" s="188"/>
      <c r="D20" s="189"/>
      <c r="E20" s="189"/>
      <c r="F20" s="190"/>
      <c r="G20" s="489"/>
      <c r="H20" s="490"/>
      <c r="I20" s="490"/>
      <c r="J20" s="491"/>
      <c r="K20" s="191" t="str">
        <f t="shared" si="1"/>
        <v/>
      </c>
    </row>
    <row r="21" spans="1:11" ht="12.75" customHeight="1" x14ac:dyDescent="0.2">
      <c r="A21" s="193" t="s">
        <v>379</v>
      </c>
      <c r="B21" s="194" t="s">
        <v>952</v>
      </c>
      <c r="C21" s="188"/>
      <c r="D21" s="189"/>
      <c r="E21" s="189"/>
      <c r="F21" s="190"/>
      <c r="G21" s="489"/>
      <c r="H21" s="490"/>
      <c r="I21" s="490"/>
      <c r="J21" s="491"/>
      <c r="K21" s="191" t="str">
        <f t="shared" si="1"/>
        <v/>
      </c>
    </row>
    <row r="22" spans="1:11" ht="12.75" customHeight="1" x14ac:dyDescent="0.2">
      <c r="A22" s="656" t="s">
        <v>375</v>
      </c>
      <c r="B22" s="657" t="s">
        <v>376</v>
      </c>
      <c r="C22" s="183">
        <f>SUM(C24:C32)</f>
        <v>0</v>
      </c>
      <c r="D22" s="184">
        <f>SUM(D24:D32)</f>
        <v>0</v>
      </c>
      <c r="E22" s="184">
        <f t="shared" ref="E22:J22" si="2">SUM(E24:E32)</f>
        <v>0</v>
      </c>
      <c r="F22" s="185">
        <f t="shared" si="2"/>
        <v>0</v>
      </c>
      <c r="G22" s="537">
        <f t="shared" si="2"/>
        <v>0</v>
      </c>
      <c r="H22" s="538">
        <f t="shared" si="2"/>
        <v>0</v>
      </c>
      <c r="I22" s="538">
        <f t="shared" si="2"/>
        <v>0</v>
      </c>
      <c r="J22" s="539">
        <f t="shared" si="2"/>
        <v>0</v>
      </c>
    </row>
    <row r="23" spans="1:11" ht="12.75" customHeight="1" x14ac:dyDescent="0.2">
      <c r="A23" s="656"/>
      <c r="B23" s="657"/>
      <c r="C23" s="183"/>
      <c r="D23" s="184"/>
      <c r="E23" s="184"/>
      <c r="F23" s="185"/>
      <c r="G23" s="486"/>
      <c r="H23" s="487"/>
      <c r="I23" s="487"/>
      <c r="J23" s="488"/>
    </row>
    <row r="24" spans="1:11" ht="13.5" customHeight="1" x14ac:dyDescent="0.2">
      <c r="A24" s="186" t="s">
        <v>264</v>
      </c>
      <c r="B24" s="195" t="s">
        <v>954</v>
      </c>
      <c r="C24" s="188"/>
      <c r="D24" s="189"/>
      <c r="E24" s="189"/>
      <c r="F24" s="190"/>
      <c r="G24" s="489"/>
      <c r="H24" s="490"/>
      <c r="I24" s="490"/>
      <c r="J24" s="491"/>
      <c r="K24" s="171" t="str">
        <f t="shared" ref="K24:K32" si="3">IF(G24&gt;C24,"ERROR","")</f>
        <v/>
      </c>
    </row>
    <row r="25" spans="1:11" x14ac:dyDescent="0.2">
      <c r="A25" s="186" t="s">
        <v>265</v>
      </c>
      <c r="B25" s="195" t="s">
        <v>953</v>
      </c>
      <c r="C25" s="188"/>
      <c r="D25" s="189"/>
      <c r="E25" s="189"/>
      <c r="F25" s="190"/>
      <c r="G25" s="489"/>
      <c r="H25" s="490"/>
      <c r="I25" s="490"/>
      <c r="J25" s="491"/>
      <c r="K25" s="171" t="str">
        <f t="shared" si="3"/>
        <v/>
      </c>
    </row>
    <row r="26" spans="1:11" x14ac:dyDescent="0.2">
      <c r="A26" s="186" t="s">
        <v>69</v>
      </c>
      <c r="B26" s="187" t="s">
        <v>634</v>
      </c>
      <c r="C26" s="188"/>
      <c r="D26" s="189"/>
      <c r="E26" s="189"/>
      <c r="F26" s="190"/>
      <c r="G26" s="489"/>
      <c r="H26" s="490"/>
      <c r="I26" s="490"/>
      <c r="J26" s="491"/>
      <c r="K26" s="171" t="str">
        <f t="shared" si="3"/>
        <v/>
      </c>
    </row>
    <row r="27" spans="1:11" x14ac:dyDescent="0.2">
      <c r="A27" s="186" t="s">
        <v>70</v>
      </c>
      <c r="B27" s="187" t="s">
        <v>955</v>
      </c>
      <c r="C27" s="188"/>
      <c r="D27" s="189"/>
      <c r="E27" s="189"/>
      <c r="F27" s="190"/>
      <c r="G27" s="489"/>
      <c r="H27" s="490"/>
      <c r="I27" s="490"/>
      <c r="J27" s="491"/>
      <c r="K27" s="171" t="str">
        <f t="shared" si="3"/>
        <v/>
      </c>
    </row>
    <row r="28" spans="1:11" x14ac:dyDescent="0.2">
      <c r="A28" s="186" t="s">
        <v>71</v>
      </c>
      <c r="B28" s="187" t="s">
        <v>956</v>
      </c>
      <c r="C28" s="188"/>
      <c r="D28" s="189"/>
      <c r="E28" s="189"/>
      <c r="F28" s="190"/>
      <c r="G28" s="489"/>
      <c r="H28" s="490"/>
      <c r="I28" s="490"/>
      <c r="J28" s="491"/>
      <c r="K28" s="171" t="str">
        <f t="shared" si="3"/>
        <v/>
      </c>
    </row>
    <row r="29" spans="1:11" x14ac:dyDescent="0.2">
      <c r="A29" s="186" t="s">
        <v>72</v>
      </c>
      <c r="B29" s="192" t="s">
        <v>259</v>
      </c>
      <c r="C29" s="188"/>
      <c r="D29" s="189"/>
      <c r="E29" s="189"/>
      <c r="F29" s="190"/>
      <c r="G29" s="489"/>
      <c r="H29" s="490"/>
      <c r="I29" s="490"/>
      <c r="J29" s="491"/>
      <c r="K29" s="171" t="str">
        <f t="shared" si="3"/>
        <v/>
      </c>
    </row>
    <row r="30" spans="1:11" x14ac:dyDescent="0.2">
      <c r="A30" s="186" t="s">
        <v>73</v>
      </c>
      <c r="B30" s="192" t="s">
        <v>133</v>
      </c>
      <c r="C30" s="188"/>
      <c r="D30" s="189"/>
      <c r="E30" s="189"/>
      <c r="F30" s="190"/>
      <c r="G30" s="489"/>
      <c r="H30" s="490"/>
      <c r="I30" s="490"/>
      <c r="J30" s="491"/>
      <c r="K30" s="171" t="str">
        <f t="shared" si="3"/>
        <v/>
      </c>
    </row>
    <row r="31" spans="1:11" x14ac:dyDescent="0.2">
      <c r="A31" s="186" t="s">
        <v>74</v>
      </c>
      <c r="B31" s="187" t="s">
        <v>380</v>
      </c>
      <c r="C31" s="188"/>
      <c r="D31" s="189"/>
      <c r="E31" s="189"/>
      <c r="F31" s="190"/>
      <c r="G31" s="489"/>
      <c r="H31" s="490"/>
      <c r="I31" s="490"/>
      <c r="J31" s="491"/>
      <c r="K31" s="171" t="str">
        <f t="shared" si="3"/>
        <v/>
      </c>
    </row>
    <row r="32" spans="1:11" ht="13.5" thickBot="1" x14ac:dyDescent="0.25">
      <c r="A32" s="193" t="s">
        <v>75</v>
      </c>
      <c r="B32" s="194" t="s">
        <v>957</v>
      </c>
      <c r="C32" s="196"/>
      <c r="D32" s="197"/>
      <c r="E32" s="197"/>
      <c r="F32" s="198"/>
      <c r="G32" s="492"/>
      <c r="H32" s="493"/>
      <c r="I32" s="493"/>
      <c r="J32" s="494"/>
      <c r="K32" s="171" t="str">
        <f t="shared" si="3"/>
        <v/>
      </c>
    </row>
    <row r="33" spans="1:10" x14ac:dyDescent="0.2">
      <c r="A33" s="186"/>
      <c r="B33" s="192"/>
      <c r="C33" s="171"/>
      <c r="D33" s="171"/>
      <c r="E33" s="171"/>
      <c r="F33" s="171"/>
      <c r="G33" s="171"/>
      <c r="H33" s="171"/>
      <c r="I33" s="171"/>
      <c r="J33" s="171"/>
    </row>
    <row r="34" spans="1:10" ht="13.5" thickBot="1" x14ac:dyDescent="0.25">
      <c r="A34" s="186"/>
      <c r="B34" s="192"/>
      <c r="C34" s="171"/>
      <c r="D34" s="171"/>
      <c r="E34" s="171"/>
      <c r="F34" s="171"/>
      <c r="G34" s="171"/>
      <c r="H34" s="171"/>
      <c r="I34" s="171"/>
      <c r="J34" s="171"/>
    </row>
    <row r="35" spans="1:10" ht="16.5" customHeight="1" thickBot="1" x14ac:dyDescent="0.25">
      <c r="A35" s="648" t="s">
        <v>748</v>
      </c>
      <c r="B35" s="649"/>
      <c r="C35" s="549">
        <f>SUM(C4,C6,C22)</f>
        <v>0</v>
      </c>
      <c r="D35" s="549">
        <f t="shared" ref="D35:J35" si="4">SUM(D4,D6,D22)</f>
        <v>0</v>
      </c>
      <c r="E35" s="549">
        <f t="shared" si="4"/>
        <v>0</v>
      </c>
      <c r="F35" s="549">
        <f t="shared" si="4"/>
        <v>0</v>
      </c>
      <c r="G35" s="550">
        <f t="shared" si="4"/>
        <v>0</v>
      </c>
      <c r="H35" s="550">
        <f t="shared" si="4"/>
        <v>0</v>
      </c>
      <c r="I35" s="550">
        <f t="shared" si="4"/>
        <v>0</v>
      </c>
      <c r="J35" s="550">
        <f t="shared" si="4"/>
        <v>0</v>
      </c>
    </row>
    <row r="36" spans="1:10" x14ac:dyDescent="0.2">
      <c r="A36" s="186"/>
      <c r="B36" s="199"/>
      <c r="C36" s="171"/>
      <c r="D36" s="171"/>
      <c r="E36" s="171"/>
      <c r="F36" s="171"/>
      <c r="G36" s="171"/>
      <c r="H36" s="171"/>
      <c r="I36" s="171"/>
      <c r="J36" s="200">
        <f>COUNTIFS(K8:K32,"ERROR")</f>
        <v>0</v>
      </c>
    </row>
    <row r="37" spans="1:10" x14ac:dyDescent="0.2">
      <c r="A37" s="171"/>
      <c r="B37" s="171"/>
      <c r="C37" s="171"/>
      <c r="D37" s="171"/>
      <c r="E37" s="171"/>
      <c r="F37" s="171"/>
      <c r="G37" s="171"/>
      <c r="H37" s="201"/>
      <c r="I37" s="202"/>
      <c r="J37" s="171"/>
    </row>
    <row r="38" spans="1:10" x14ac:dyDescent="0.2">
      <c r="A38" s="191" t="str">
        <f>IF(J36=0,"","    ERROR: Gasto en Navarra no puede ser superior a Gasto en España")</f>
        <v/>
      </c>
      <c r="B38" s="171"/>
      <c r="C38" s="171"/>
      <c r="D38" s="171"/>
      <c r="E38" s="171"/>
      <c r="F38" s="171"/>
      <c r="G38" s="171"/>
      <c r="H38" s="201"/>
      <c r="I38" s="202"/>
      <c r="J38" s="171"/>
    </row>
    <row r="39" spans="1:10" x14ac:dyDescent="0.2">
      <c r="A39" s="203" t="s">
        <v>738</v>
      </c>
      <c r="B39" s="204" t="s">
        <v>762</v>
      </c>
      <c r="C39" s="204"/>
      <c r="D39" s="205"/>
      <c r="E39" s="201"/>
      <c r="F39" s="202"/>
      <c r="G39" s="205" t="s">
        <v>763</v>
      </c>
      <c r="H39" s="201"/>
      <c r="I39" s="202"/>
      <c r="J39" s="171"/>
    </row>
    <row r="40" spans="1:10" x14ac:dyDescent="0.2">
      <c r="A40" s="203" t="s">
        <v>739</v>
      </c>
      <c r="B40" s="206" t="s">
        <v>740</v>
      </c>
      <c r="C40" s="204"/>
      <c r="D40" s="205"/>
      <c r="E40" s="201"/>
      <c r="F40" s="202"/>
      <c r="G40" s="201" t="s">
        <v>741</v>
      </c>
      <c r="H40" s="171"/>
      <c r="I40" s="171"/>
      <c r="J40" s="171"/>
    </row>
    <row r="41" spans="1:10" x14ac:dyDescent="0.2">
      <c r="A41" s="203"/>
      <c r="B41" s="207"/>
      <c r="C41" s="204"/>
      <c r="D41" s="205"/>
      <c r="E41" s="201"/>
      <c r="F41" s="202"/>
      <c r="G41" s="201" t="s">
        <v>831</v>
      </c>
      <c r="H41" s="208"/>
      <c r="I41" s="171"/>
      <c r="J41" s="171"/>
    </row>
    <row r="42" spans="1:10" x14ac:dyDescent="0.2">
      <c r="A42" s="209"/>
      <c r="B42" s="210"/>
      <c r="C42" s="211"/>
      <c r="D42" s="211"/>
      <c r="E42" s="211"/>
      <c r="H42" s="211"/>
    </row>
  </sheetData>
  <sheetProtection password="CD7A" sheet="1" objects="1" scenarios="1"/>
  <mergeCells count="14">
    <mergeCell ref="A35:B35"/>
    <mergeCell ref="C1:F1"/>
    <mergeCell ref="G1:J1"/>
    <mergeCell ref="C2:C3"/>
    <mergeCell ref="G2:G3"/>
    <mergeCell ref="H2:I2"/>
    <mergeCell ref="A22:A23"/>
    <mergeCell ref="B22:B23"/>
    <mergeCell ref="A6:A7"/>
    <mergeCell ref="B6:B7"/>
    <mergeCell ref="A5:B5"/>
    <mergeCell ref="J2:J3"/>
    <mergeCell ref="F2:F3"/>
    <mergeCell ref="A3:B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K42"/>
  <sheetViews>
    <sheetView showGridLines="0" zoomScaleNormal="100" workbookViewId="0">
      <selection activeCell="F37" sqref="F37"/>
    </sheetView>
  </sheetViews>
  <sheetFormatPr baseColWidth="10" defaultColWidth="11.42578125" defaultRowHeight="12.75" x14ac:dyDescent="0.2"/>
  <cols>
    <col min="1" max="1" width="11.7109375" style="35" customWidth="1"/>
    <col min="2" max="2" width="41.42578125" style="35" customWidth="1"/>
    <col min="3" max="5" width="16.7109375" style="35" customWidth="1"/>
    <col min="6" max="6" width="13" style="35" customWidth="1"/>
    <col min="7" max="7" width="16.42578125" style="35" customWidth="1"/>
    <col min="8" max="9" width="15" style="35" customWidth="1"/>
    <col min="10" max="10" width="12.28515625" style="35" customWidth="1"/>
    <col min="11" max="11" width="11.42578125" style="36"/>
    <col min="12" max="16384" width="11.42578125" style="35"/>
  </cols>
  <sheetData>
    <row r="1" spans="1:11" ht="13.5" thickBot="1" x14ac:dyDescent="0.25">
      <c r="A1" s="36"/>
      <c r="B1" s="36"/>
      <c r="C1" s="589" t="s">
        <v>1003</v>
      </c>
      <c r="D1" s="590"/>
      <c r="E1" s="590"/>
      <c r="F1" s="590"/>
      <c r="G1" s="591" t="s">
        <v>1009</v>
      </c>
      <c r="H1" s="592"/>
      <c r="I1" s="592"/>
      <c r="J1" s="593"/>
    </row>
    <row r="2" spans="1:11" ht="13.5" customHeight="1" thickBot="1" x14ac:dyDescent="0.25">
      <c r="A2" s="47"/>
      <c r="B2" s="88"/>
      <c r="C2" s="644" t="s">
        <v>742</v>
      </c>
      <c r="D2" s="159" t="s">
        <v>2</v>
      </c>
      <c r="E2" s="160"/>
      <c r="F2" s="646" t="s">
        <v>3</v>
      </c>
      <c r="G2" s="594" t="s">
        <v>742</v>
      </c>
      <c r="H2" s="596" t="s">
        <v>2</v>
      </c>
      <c r="I2" s="597"/>
      <c r="J2" s="598" t="s">
        <v>3</v>
      </c>
    </row>
    <row r="3" spans="1:11" ht="16.5" customHeight="1" thickBot="1" x14ac:dyDescent="0.35">
      <c r="A3" s="629" t="s">
        <v>749</v>
      </c>
      <c r="B3" s="630"/>
      <c r="C3" s="645"/>
      <c r="D3" s="161" t="s">
        <v>743</v>
      </c>
      <c r="E3" s="161" t="s">
        <v>5</v>
      </c>
      <c r="F3" s="647"/>
      <c r="G3" s="595"/>
      <c r="H3" s="419" t="s">
        <v>743</v>
      </c>
      <c r="I3" s="419" t="s">
        <v>5</v>
      </c>
      <c r="J3" s="599"/>
    </row>
    <row r="4" spans="1:11" ht="14.25" thickBot="1" x14ac:dyDescent="0.3">
      <c r="A4" s="93"/>
      <c r="B4" s="144" t="s">
        <v>746</v>
      </c>
      <c r="C4" s="145">
        <f>'CAP.5 Parte 2'!C35</f>
        <v>0</v>
      </c>
      <c r="D4" s="146">
        <f>'CAP.5 Parte 2'!D35</f>
        <v>0</v>
      </c>
      <c r="E4" s="146">
        <f>'CAP.5 Parte 2'!E35</f>
        <v>0</v>
      </c>
      <c r="F4" s="147">
        <f>'CAP.5 Parte 2'!F35</f>
        <v>0</v>
      </c>
      <c r="G4" s="525">
        <f>'CAP.5 Parte 2'!G35</f>
        <v>0</v>
      </c>
      <c r="H4" s="526">
        <f>'CAP.5 Parte 2'!H35</f>
        <v>0</v>
      </c>
      <c r="I4" s="526">
        <f>'CAP.5 Parte 2'!I35</f>
        <v>0</v>
      </c>
      <c r="J4" s="527">
        <f>'CAP.5 Parte 2'!J35</f>
        <v>0</v>
      </c>
    </row>
    <row r="5" spans="1:11" x14ac:dyDescent="0.2">
      <c r="A5" s="613"/>
      <c r="B5" s="614"/>
      <c r="C5" s="55"/>
      <c r="D5" s="56"/>
      <c r="E5" s="56"/>
      <c r="F5" s="95"/>
      <c r="G5" s="452"/>
      <c r="H5" s="453"/>
      <c r="I5" s="453"/>
      <c r="J5" s="454"/>
    </row>
    <row r="6" spans="1:11" ht="12.75" customHeight="1" x14ac:dyDescent="0.2">
      <c r="A6" s="608" t="s">
        <v>382</v>
      </c>
      <c r="B6" s="666" t="s">
        <v>377</v>
      </c>
      <c r="C6" s="58">
        <f>SUM(C8:C18)</f>
        <v>0</v>
      </c>
      <c r="D6" s="59">
        <f>SUM(D8:D18)</f>
        <v>0</v>
      </c>
      <c r="E6" s="59">
        <f t="shared" ref="E6:J6" si="0">SUM(E8:E18)</f>
        <v>0</v>
      </c>
      <c r="F6" s="96">
        <f t="shared" si="0"/>
        <v>0</v>
      </c>
      <c r="G6" s="438">
        <f t="shared" si="0"/>
        <v>0</v>
      </c>
      <c r="H6" s="439">
        <f t="shared" si="0"/>
        <v>0</v>
      </c>
      <c r="I6" s="439">
        <f t="shared" si="0"/>
        <v>0</v>
      </c>
      <c r="J6" s="440">
        <f t="shared" si="0"/>
        <v>0</v>
      </c>
    </row>
    <row r="7" spans="1:11" ht="12.75" customHeight="1" x14ac:dyDescent="0.2">
      <c r="A7" s="608"/>
      <c r="B7" s="666"/>
      <c r="C7" s="58"/>
      <c r="D7" s="59"/>
      <c r="E7" s="59"/>
      <c r="F7" s="96"/>
      <c r="G7" s="455"/>
      <c r="H7" s="456"/>
      <c r="I7" s="456"/>
      <c r="J7" s="457"/>
    </row>
    <row r="8" spans="1:11" ht="12.75" customHeight="1" x14ac:dyDescent="0.2">
      <c r="A8" s="61" t="s">
        <v>393</v>
      </c>
      <c r="B8" s="70" t="s">
        <v>958</v>
      </c>
      <c r="C8" s="63"/>
      <c r="D8" s="64"/>
      <c r="E8" s="64"/>
      <c r="F8" s="97"/>
      <c r="G8" s="458"/>
      <c r="H8" s="459"/>
      <c r="I8" s="459"/>
      <c r="J8" s="460"/>
      <c r="K8" s="50" t="str">
        <f t="shared" ref="K8:K18" si="1">IF(G8&gt;C8,"ERROR","")</f>
        <v/>
      </c>
    </row>
    <row r="9" spans="1:11" ht="12.75" customHeight="1" x14ac:dyDescent="0.2">
      <c r="A9" s="61" t="s">
        <v>394</v>
      </c>
      <c r="B9" s="70" t="s">
        <v>959</v>
      </c>
      <c r="C9" s="63"/>
      <c r="D9" s="64"/>
      <c r="E9" s="64"/>
      <c r="F9" s="97"/>
      <c r="G9" s="458"/>
      <c r="H9" s="459"/>
      <c r="I9" s="459"/>
      <c r="J9" s="460"/>
      <c r="K9" s="50" t="str">
        <f t="shared" si="1"/>
        <v/>
      </c>
    </row>
    <row r="10" spans="1:11" ht="12.75" customHeight="1" x14ac:dyDescent="0.2">
      <c r="A10" s="61" t="s">
        <v>395</v>
      </c>
      <c r="B10" s="70" t="s">
        <v>960</v>
      </c>
      <c r="C10" s="63"/>
      <c r="D10" s="64"/>
      <c r="E10" s="64"/>
      <c r="F10" s="97"/>
      <c r="G10" s="458"/>
      <c r="H10" s="459"/>
      <c r="I10" s="459"/>
      <c r="J10" s="460"/>
      <c r="K10" s="50" t="str">
        <f t="shared" si="1"/>
        <v/>
      </c>
    </row>
    <row r="11" spans="1:11" ht="12.75" customHeight="1" x14ac:dyDescent="0.2">
      <c r="A11" s="61" t="s">
        <v>396</v>
      </c>
      <c r="B11" s="70" t="s">
        <v>960</v>
      </c>
      <c r="C11" s="63"/>
      <c r="D11" s="64"/>
      <c r="E11" s="64"/>
      <c r="F11" s="97"/>
      <c r="G11" s="458"/>
      <c r="H11" s="459"/>
      <c r="I11" s="459"/>
      <c r="J11" s="460"/>
      <c r="K11" s="50" t="str">
        <f t="shared" si="1"/>
        <v/>
      </c>
    </row>
    <row r="12" spans="1:11" ht="12.75" customHeight="1" x14ac:dyDescent="0.2">
      <c r="A12" s="61" t="s">
        <v>397</v>
      </c>
      <c r="B12" s="70" t="s">
        <v>635</v>
      </c>
      <c r="C12" s="63"/>
      <c r="D12" s="64"/>
      <c r="E12" s="64"/>
      <c r="F12" s="97"/>
      <c r="G12" s="458"/>
      <c r="H12" s="459"/>
      <c r="I12" s="459"/>
      <c r="J12" s="460"/>
      <c r="K12" s="50" t="str">
        <f t="shared" si="1"/>
        <v/>
      </c>
    </row>
    <row r="13" spans="1:11" ht="12.75" customHeight="1" x14ac:dyDescent="0.2">
      <c r="A13" s="61" t="s">
        <v>398</v>
      </c>
      <c r="B13" s="70" t="s">
        <v>961</v>
      </c>
      <c r="C13" s="63"/>
      <c r="D13" s="64"/>
      <c r="E13" s="64"/>
      <c r="F13" s="97"/>
      <c r="G13" s="458"/>
      <c r="H13" s="459"/>
      <c r="I13" s="459"/>
      <c r="J13" s="460"/>
      <c r="K13" s="50" t="str">
        <f t="shared" si="1"/>
        <v/>
      </c>
    </row>
    <row r="14" spans="1:11" ht="12.75" customHeight="1" x14ac:dyDescent="0.2">
      <c r="A14" s="61" t="s">
        <v>399</v>
      </c>
      <c r="B14" s="70" t="s">
        <v>962</v>
      </c>
      <c r="C14" s="63"/>
      <c r="D14" s="64"/>
      <c r="E14" s="64"/>
      <c r="F14" s="97"/>
      <c r="G14" s="458"/>
      <c r="H14" s="459"/>
      <c r="I14" s="459"/>
      <c r="J14" s="460"/>
      <c r="K14" s="50" t="str">
        <f t="shared" si="1"/>
        <v/>
      </c>
    </row>
    <row r="15" spans="1:11" ht="12.75" customHeight="1" x14ac:dyDescent="0.2">
      <c r="A15" s="61" t="s">
        <v>400</v>
      </c>
      <c r="B15" s="129" t="s">
        <v>259</v>
      </c>
      <c r="C15" s="63"/>
      <c r="D15" s="64"/>
      <c r="E15" s="64"/>
      <c r="F15" s="97"/>
      <c r="G15" s="458"/>
      <c r="H15" s="459"/>
      <c r="I15" s="459"/>
      <c r="J15" s="460"/>
      <c r="K15" s="50" t="str">
        <f t="shared" si="1"/>
        <v/>
      </c>
    </row>
    <row r="16" spans="1:11" ht="12.75" customHeight="1" x14ac:dyDescent="0.2">
      <c r="A16" s="61" t="s">
        <v>401</v>
      </c>
      <c r="B16" s="129" t="s">
        <v>133</v>
      </c>
      <c r="C16" s="63"/>
      <c r="D16" s="64"/>
      <c r="E16" s="64"/>
      <c r="F16" s="97"/>
      <c r="G16" s="458"/>
      <c r="H16" s="459"/>
      <c r="I16" s="459"/>
      <c r="J16" s="460"/>
      <c r="K16" s="50" t="str">
        <f t="shared" si="1"/>
        <v/>
      </c>
    </row>
    <row r="17" spans="1:11" ht="12.75" customHeight="1" x14ac:dyDescent="0.2">
      <c r="A17" s="61" t="s">
        <v>402</v>
      </c>
      <c r="B17" s="70" t="s">
        <v>381</v>
      </c>
      <c r="C17" s="63"/>
      <c r="D17" s="64"/>
      <c r="E17" s="64"/>
      <c r="F17" s="97"/>
      <c r="G17" s="458"/>
      <c r="H17" s="459"/>
      <c r="I17" s="459"/>
      <c r="J17" s="460"/>
      <c r="K17" s="50" t="str">
        <f t="shared" si="1"/>
        <v/>
      </c>
    </row>
    <row r="18" spans="1:11" ht="12.75" customHeight="1" x14ac:dyDescent="0.2">
      <c r="A18" s="66" t="s">
        <v>403</v>
      </c>
      <c r="B18" s="72" t="s">
        <v>126</v>
      </c>
      <c r="C18" s="63"/>
      <c r="D18" s="64"/>
      <c r="E18" s="64"/>
      <c r="F18" s="97"/>
      <c r="G18" s="458"/>
      <c r="H18" s="459"/>
      <c r="I18" s="459"/>
      <c r="J18" s="460"/>
      <c r="K18" s="50" t="str">
        <f t="shared" si="1"/>
        <v/>
      </c>
    </row>
    <row r="19" spans="1:11" ht="12.75" customHeight="1" x14ac:dyDescent="0.2">
      <c r="A19" s="608" t="s">
        <v>383</v>
      </c>
      <c r="B19" s="666" t="s">
        <v>480</v>
      </c>
      <c r="C19" s="58">
        <f>SUM(C21:C31)</f>
        <v>0</v>
      </c>
      <c r="D19" s="59">
        <f>SUM(D21:D31)</f>
        <v>0</v>
      </c>
      <c r="E19" s="59">
        <f t="shared" ref="E19:J19" si="2">SUM(E21:E31)</f>
        <v>0</v>
      </c>
      <c r="F19" s="96">
        <f t="shared" si="2"/>
        <v>0</v>
      </c>
      <c r="G19" s="438">
        <f t="shared" si="2"/>
        <v>0</v>
      </c>
      <c r="H19" s="439">
        <f t="shared" si="2"/>
        <v>0</v>
      </c>
      <c r="I19" s="439">
        <f t="shared" si="2"/>
        <v>0</v>
      </c>
      <c r="J19" s="440">
        <f t="shared" si="2"/>
        <v>0</v>
      </c>
      <c r="K19" s="50"/>
    </row>
    <row r="20" spans="1:11" ht="12.75" customHeight="1" x14ac:dyDescent="0.2">
      <c r="A20" s="608"/>
      <c r="B20" s="666"/>
      <c r="C20" s="58"/>
      <c r="D20" s="59"/>
      <c r="E20" s="59"/>
      <c r="F20" s="96"/>
      <c r="G20" s="455"/>
      <c r="H20" s="456"/>
      <c r="I20" s="456"/>
      <c r="J20" s="457"/>
      <c r="K20" s="50"/>
    </row>
    <row r="21" spans="1:11" ht="13.5" customHeight="1" x14ac:dyDescent="0.2">
      <c r="A21" s="61" t="s">
        <v>384</v>
      </c>
      <c r="B21" s="71" t="s">
        <v>963</v>
      </c>
      <c r="C21" s="63"/>
      <c r="D21" s="64"/>
      <c r="E21" s="64"/>
      <c r="F21" s="97"/>
      <c r="G21" s="458"/>
      <c r="H21" s="459"/>
      <c r="I21" s="459"/>
      <c r="J21" s="460"/>
      <c r="K21" s="50" t="str">
        <f t="shared" ref="K21:K31" si="3">IF(G21&gt;C21,"ERROR","")</f>
        <v/>
      </c>
    </row>
    <row r="22" spans="1:11" x14ac:dyDescent="0.2">
      <c r="A22" s="61" t="s">
        <v>385</v>
      </c>
      <c r="B22" s="71" t="s">
        <v>963</v>
      </c>
      <c r="C22" s="63"/>
      <c r="D22" s="64"/>
      <c r="E22" s="64"/>
      <c r="F22" s="97"/>
      <c r="G22" s="458"/>
      <c r="H22" s="459"/>
      <c r="I22" s="459"/>
      <c r="J22" s="460"/>
      <c r="K22" s="50" t="str">
        <f t="shared" si="3"/>
        <v/>
      </c>
    </row>
    <row r="23" spans="1:11" x14ac:dyDescent="0.2">
      <c r="A23" s="61" t="s">
        <v>386</v>
      </c>
      <c r="B23" s="71" t="s">
        <v>636</v>
      </c>
      <c r="C23" s="63"/>
      <c r="D23" s="64"/>
      <c r="E23" s="64"/>
      <c r="F23" s="97"/>
      <c r="G23" s="458"/>
      <c r="H23" s="459"/>
      <c r="I23" s="459"/>
      <c r="J23" s="460"/>
      <c r="K23" s="50" t="str">
        <f t="shared" si="3"/>
        <v/>
      </c>
    </row>
    <row r="24" spans="1:11" ht="25.5" x14ac:dyDescent="0.2">
      <c r="A24" s="61" t="s">
        <v>387</v>
      </c>
      <c r="B24" s="71" t="s">
        <v>637</v>
      </c>
      <c r="C24" s="63"/>
      <c r="D24" s="64"/>
      <c r="E24" s="64"/>
      <c r="F24" s="97"/>
      <c r="G24" s="458"/>
      <c r="H24" s="459"/>
      <c r="I24" s="459"/>
      <c r="J24" s="460"/>
      <c r="K24" s="50" t="str">
        <f t="shared" si="3"/>
        <v/>
      </c>
    </row>
    <row r="25" spans="1:11" x14ac:dyDescent="0.2">
      <c r="A25" s="61" t="s">
        <v>388</v>
      </c>
      <c r="B25" s="71" t="s">
        <v>719</v>
      </c>
      <c r="C25" s="63"/>
      <c r="D25" s="64"/>
      <c r="E25" s="64"/>
      <c r="F25" s="97"/>
      <c r="G25" s="458"/>
      <c r="H25" s="459"/>
      <c r="I25" s="459"/>
      <c r="J25" s="460"/>
      <c r="K25" s="50" t="str">
        <f t="shared" si="3"/>
        <v/>
      </c>
    </row>
    <row r="26" spans="1:11" x14ac:dyDescent="0.2">
      <c r="A26" s="61" t="s">
        <v>389</v>
      </c>
      <c r="B26" s="71" t="s">
        <v>404</v>
      </c>
      <c r="C26" s="63"/>
      <c r="D26" s="64"/>
      <c r="E26" s="64"/>
      <c r="F26" s="97"/>
      <c r="G26" s="458"/>
      <c r="H26" s="459"/>
      <c r="I26" s="459"/>
      <c r="J26" s="460"/>
      <c r="K26" s="50" t="str">
        <f t="shared" si="3"/>
        <v/>
      </c>
    </row>
    <row r="27" spans="1:11" x14ac:dyDescent="0.2">
      <c r="A27" s="61" t="s">
        <v>390</v>
      </c>
      <c r="B27" s="71" t="s">
        <v>726</v>
      </c>
      <c r="C27" s="63"/>
      <c r="D27" s="64"/>
      <c r="E27" s="64"/>
      <c r="F27" s="97"/>
      <c r="G27" s="458"/>
      <c r="H27" s="459"/>
      <c r="I27" s="459"/>
      <c r="J27" s="460"/>
      <c r="K27" s="50" t="str">
        <f t="shared" si="3"/>
        <v/>
      </c>
    </row>
    <row r="28" spans="1:11" x14ac:dyDescent="0.2">
      <c r="A28" s="61" t="s">
        <v>391</v>
      </c>
      <c r="B28" s="71" t="s">
        <v>638</v>
      </c>
      <c r="C28" s="63"/>
      <c r="D28" s="64"/>
      <c r="E28" s="64"/>
      <c r="F28" s="97"/>
      <c r="G28" s="458"/>
      <c r="H28" s="459"/>
      <c r="I28" s="459"/>
      <c r="J28" s="460"/>
      <c r="K28" s="50" t="str">
        <f t="shared" si="3"/>
        <v/>
      </c>
    </row>
    <row r="29" spans="1:11" x14ac:dyDescent="0.2">
      <c r="A29" s="61" t="s">
        <v>392</v>
      </c>
      <c r="B29" s="71" t="s">
        <v>727</v>
      </c>
      <c r="C29" s="63"/>
      <c r="D29" s="64"/>
      <c r="E29" s="64"/>
      <c r="F29" s="97"/>
      <c r="G29" s="458"/>
      <c r="H29" s="459"/>
      <c r="I29" s="459"/>
      <c r="J29" s="460"/>
      <c r="K29" s="50" t="str">
        <f t="shared" si="3"/>
        <v/>
      </c>
    </row>
    <row r="30" spans="1:11" x14ac:dyDescent="0.2">
      <c r="A30" s="61" t="s">
        <v>405</v>
      </c>
      <c r="B30" s="70" t="s">
        <v>368</v>
      </c>
      <c r="C30" s="63"/>
      <c r="D30" s="64"/>
      <c r="E30" s="64"/>
      <c r="F30" s="97"/>
      <c r="G30" s="458"/>
      <c r="H30" s="459"/>
      <c r="I30" s="459"/>
      <c r="J30" s="460"/>
      <c r="K30" s="50" t="str">
        <f t="shared" si="3"/>
        <v/>
      </c>
    </row>
    <row r="31" spans="1:11" ht="13.5" thickBot="1" x14ac:dyDescent="0.25">
      <c r="A31" s="66" t="s">
        <v>406</v>
      </c>
      <c r="B31" s="72" t="s">
        <v>126</v>
      </c>
      <c r="C31" s="73"/>
      <c r="D31" s="74"/>
      <c r="E31" s="74"/>
      <c r="F31" s="104"/>
      <c r="G31" s="467"/>
      <c r="H31" s="468"/>
      <c r="I31" s="468"/>
      <c r="J31" s="469"/>
      <c r="K31" s="50" t="str">
        <f t="shared" si="3"/>
        <v/>
      </c>
    </row>
    <row r="32" spans="1:11" x14ac:dyDescent="0.2">
      <c r="A32" s="61"/>
      <c r="B32" s="129"/>
      <c r="C32" s="36"/>
      <c r="D32" s="36"/>
      <c r="E32" s="36"/>
      <c r="F32" s="36"/>
      <c r="G32" s="36"/>
      <c r="H32" s="36"/>
      <c r="I32" s="36"/>
      <c r="J32" s="36"/>
    </row>
    <row r="33" spans="1:10" ht="13.5" thickBot="1" x14ac:dyDescent="0.25">
      <c r="A33" s="61"/>
      <c r="B33" s="129"/>
      <c r="C33" s="36"/>
      <c r="D33" s="36"/>
      <c r="E33" s="36"/>
      <c r="F33" s="36"/>
      <c r="G33" s="36"/>
      <c r="H33" s="36"/>
      <c r="I33" s="36"/>
      <c r="J33" s="36"/>
    </row>
    <row r="34" spans="1:10" ht="16.5" thickBot="1" x14ac:dyDescent="0.25">
      <c r="A34" s="36"/>
      <c r="B34" s="212" t="s">
        <v>750</v>
      </c>
      <c r="C34" s="545">
        <f>SUM(C4,C6,C19)</f>
        <v>0</v>
      </c>
      <c r="D34" s="545">
        <f t="shared" ref="D34:J34" si="4">SUM(D4,D6,D19)</f>
        <v>0</v>
      </c>
      <c r="E34" s="545">
        <f t="shared" si="4"/>
        <v>0</v>
      </c>
      <c r="F34" s="545">
        <f t="shared" si="4"/>
        <v>0</v>
      </c>
      <c r="G34" s="546">
        <f t="shared" si="4"/>
        <v>0</v>
      </c>
      <c r="H34" s="546">
        <f t="shared" si="4"/>
        <v>0</v>
      </c>
      <c r="I34" s="546">
        <f t="shared" si="4"/>
        <v>0</v>
      </c>
      <c r="J34" s="546">
        <f t="shared" si="4"/>
        <v>0</v>
      </c>
    </row>
    <row r="35" spans="1:10" x14ac:dyDescent="0.2">
      <c r="A35" s="61"/>
      <c r="B35" s="213"/>
      <c r="C35" s="36"/>
      <c r="D35" s="36"/>
      <c r="E35" s="36"/>
      <c r="F35" s="36"/>
      <c r="G35" s="36"/>
      <c r="H35" s="36"/>
      <c r="I35" s="36"/>
      <c r="J35" s="43">
        <f>COUNTIFS(K8:K31,"ERROR")</f>
        <v>0</v>
      </c>
    </row>
    <row r="36" spans="1:10" x14ac:dyDescent="0.2">
      <c r="A36" s="36"/>
      <c r="B36" s="36"/>
      <c r="C36" s="36"/>
      <c r="D36" s="36"/>
      <c r="E36" s="36"/>
      <c r="F36" s="36"/>
      <c r="G36" s="36"/>
      <c r="H36" s="107"/>
      <c r="I36" s="36"/>
      <c r="J36" s="36"/>
    </row>
    <row r="37" spans="1:10" x14ac:dyDescent="0.2">
      <c r="A37" s="50" t="str">
        <f>IF(J35=0,"","    ERROR: Gasto en Navarra no puede ser superior a Gasto en España")</f>
        <v/>
      </c>
      <c r="B37" s="36"/>
      <c r="C37" s="36"/>
      <c r="D37" s="36"/>
      <c r="E37" s="36"/>
      <c r="F37" s="36"/>
      <c r="G37" s="36"/>
      <c r="H37" s="122"/>
      <c r="I37" s="36"/>
      <c r="J37" s="36"/>
    </row>
    <row r="38" spans="1:10" x14ac:dyDescent="0.2">
      <c r="A38" s="82" t="s">
        <v>738</v>
      </c>
      <c r="B38" s="81" t="s">
        <v>762</v>
      </c>
      <c r="C38" s="81"/>
      <c r="D38" s="78"/>
      <c r="E38" s="79"/>
      <c r="F38" s="80"/>
      <c r="G38" s="78" t="s">
        <v>763</v>
      </c>
      <c r="H38" s="122"/>
      <c r="I38" s="36"/>
      <c r="J38" s="36"/>
    </row>
    <row r="39" spans="1:10" x14ac:dyDescent="0.2">
      <c r="A39" s="82" t="s">
        <v>739</v>
      </c>
      <c r="B39" s="83" t="s">
        <v>740</v>
      </c>
      <c r="C39" s="81"/>
      <c r="D39" s="78"/>
      <c r="E39" s="79"/>
      <c r="F39" s="80"/>
      <c r="G39" s="79" t="s">
        <v>741</v>
      </c>
      <c r="H39" s="122"/>
      <c r="I39" s="36"/>
      <c r="J39" s="36"/>
    </row>
    <row r="40" spans="1:10" x14ac:dyDescent="0.2">
      <c r="A40" s="82"/>
      <c r="B40" s="105"/>
      <c r="C40" s="81"/>
      <c r="D40" s="78"/>
      <c r="E40" s="79"/>
      <c r="F40" s="80"/>
      <c r="G40" s="79"/>
      <c r="H40" s="107"/>
      <c r="I40" s="36"/>
      <c r="J40" s="36"/>
    </row>
    <row r="41" spans="1:10" ht="15" x14ac:dyDescent="0.25">
      <c r="A41" s="106"/>
      <c r="B41" s="105"/>
      <c r="C41" s="79"/>
      <c r="D41" s="79"/>
      <c r="E41" s="79"/>
      <c r="F41" s="80"/>
      <c r="G41" s="79" t="s">
        <v>831</v>
      </c>
      <c r="H41" s="107"/>
      <c r="I41" s="36"/>
      <c r="J41" s="36"/>
    </row>
    <row r="42" spans="1:10" x14ac:dyDescent="0.2">
      <c r="A42" s="36"/>
      <c r="B42" s="36"/>
      <c r="C42" s="36"/>
      <c r="D42" s="36"/>
      <c r="E42" s="36"/>
      <c r="F42" s="36"/>
      <c r="G42" s="36"/>
      <c r="H42" s="36"/>
      <c r="I42" s="36"/>
      <c r="J42" s="36"/>
    </row>
  </sheetData>
  <sheetProtection password="CD7A" sheet="1" objects="1" scenarios="1"/>
  <mergeCells count="13">
    <mergeCell ref="A3:B3"/>
    <mergeCell ref="A5:B5"/>
    <mergeCell ref="A6:A7"/>
    <mergeCell ref="B6:B7"/>
    <mergeCell ref="A19:A20"/>
    <mergeCell ref="B19:B20"/>
    <mergeCell ref="C1:F1"/>
    <mergeCell ref="G1:J1"/>
    <mergeCell ref="C2:C3"/>
    <mergeCell ref="G2:G3"/>
    <mergeCell ref="H2:I2"/>
    <mergeCell ref="J2:J3"/>
    <mergeCell ref="F2:F3"/>
  </mergeCells>
  <phoneticPr fontId="3" type="noConversion"/>
  <pageMargins left="0.59055118110236227" right="0.59055118110236227" top="0.78740157480314965" bottom="0.78740157480314965" header="0" footer="0"/>
  <pageSetup paperSize="9" scale="7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K55"/>
  <sheetViews>
    <sheetView showGridLines="0" zoomScaleNormal="100" workbookViewId="0">
      <selection activeCell="C4" sqref="C4"/>
    </sheetView>
  </sheetViews>
  <sheetFormatPr baseColWidth="10" defaultColWidth="11.42578125" defaultRowHeight="12.75" x14ac:dyDescent="0.2"/>
  <cols>
    <col min="1" max="1" width="11.7109375" style="35" customWidth="1"/>
    <col min="2" max="2" width="37.28515625" style="35" customWidth="1"/>
    <col min="3" max="5" width="16.7109375" style="35" customWidth="1"/>
    <col min="6" max="6" width="13.140625" style="35" customWidth="1"/>
    <col min="7" max="10" width="16.7109375" style="35" customWidth="1"/>
    <col min="11" max="16384" width="11.42578125" style="35"/>
  </cols>
  <sheetData>
    <row r="1" spans="1:11" ht="13.5" thickBot="1" x14ac:dyDescent="0.25">
      <c r="A1" s="36"/>
      <c r="B1" s="36"/>
      <c r="C1" s="589" t="s">
        <v>1003</v>
      </c>
      <c r="D1" s="590"/>
      <c r="E1" s="590"/>
      <c r="F1" s="590"/>
      <c r="G1" s="591" t="s">
        <v>1009</v>
      </c>
      <c r="H1" s="592"/>
      <c r="I1" s="592"/>
      <c r="J1" s="593"/>
      <c r="K1" s="36"/>
    </row>
    <row r="2" spans="1:11" ht="13.5" customHeight="1" thickBot="1" x14ac:dyDescent="0.25">
      <c r="A2" s="47"/>
      <c r="B2" s="88"/>
      <c r="C2" s="644" t="s">
        <v>742</v>
      </c>
      <c r="D2" s="159" t="s">
        <v>2</v>
      </c>
      <c r="E2" s="160"/>
      <c r="F2" s="646" t="s">
        <v>3</v>
      </c>
      <c r="G2" s="594" t="s">
        <v>742</v>
      </c>
      <c r="H2" s="596" t="s">
        <v>2</v>
      </c>
      <c r="I2" s="597"/>
      <c r="J2" s="598" t="s">
        <v>3</v>
      </c>
      <c r="K2" s="36"/>
    </row>
    <row r="3" spans="1:11" ht="16.5" thickBot="1" x14ac:dyDescent="0.3">
      <c r="A3" s="603" t="s">
        <v>424</v>
      </c>
      <c r="B3" s="603"/>
      <c r="C3" s="645"/>
      <c r="D3" s="161" t="s">
        <v>743</v>
      </c>
      <c r="E3" s="161" t="s">
        <v>5</v>
      </c>
      <c r="F3" s="647"/>
      <c r="G3" s="595"/>
      <c r="H3" s="419" t="s">
        <v>743</v>
      </c>
      <c r="I3" s="419" t="s">
        <v>5</v>
      </c>
      <c r="J3" s="599"/>
      <c r="K3" s="36"/>
    </row>
    <row r="4" spans="1:11" x14ac:dyDescent="0.2">
      <c r="A4" s="93"/>
      <c r="B4" s="94"/>
      <c r="C4" s="55"/>
      <c r="D4" s="56"/>
      <c r="E4" s="56"/>
      <c r="F4" s="57"/>
      <c r="G4" s="452"/>
      <c r="H4" s="453"/>
      <c r="I4" s="453"/>
      <c r="J4" s="454"/>
      <c r="K4" s="36"/>
    </row>
    <row r="5" spans="1:11" x14ac:dyDescent="0.2">
      <c r="A5" s="613"/>
      <c r="B5" s="614"/>
      <c r="C5" s="58"/>
      <c r="D5" s="59"/>
      <c r="E5" s="59"/>
      <c r="F5" s="60"/>
      <c r="G5" s="455"/>
      <c r="H5" s="456"/>
      <c r="I5" s="456"/>
      <c r="J5" s="457"/>
      <c r="K5" s="36"/>
    </row>
    <row r="6" spans="1:11" ht="12.75" customHeight="1" x14ac:dyDescent="0.2">
      <c r="A6" s="608" t="s">
        <v>38</v>
      </c>
      <c r="B6" s="609" t="s">
        <v>410</v>
      </c>
      <c r="C6" s="58">
        <f>SUM(C8:C22)</f>
        <v>0</v>
      </c>
      <c r="D6" s="59">
        <f>SUM(D8:D22)</f>
        <v>0</v>
      </c>
      <c r="E6" s="59">
        <f t="shared" ref="E6:J6" si="0">SUM(E8:E22)</f>
        <v>0</v>
      </c>
      <c r="F6" s="60">
        <f t="shared" si="0"/>
        <v>0</v>
      </c>
      <c r="G6" s="540">
        <f t="shared" si="0"/>
        <v>0</v>
      </c>
      <c r="H6" s="541">
        <f t="shared" si="0"/>
        <v>0</v>
      </c>
      <c r="I6" s="541">
        <f t="shared" si="0"/>
        <v>0</v>
      </c>
      <c r="J6" s="542">
        <f t="shared" si="0"/>
        <v>0</v>
      </c>
      <c r="K6" s="36"/>
    </row>
    <row r="7" spans="1:11" ht="12.75" customHeight="1" x14ac:dyDescent="0.2">
      <c r="A7" s="608"/>
      <c r="B7" s="609"/>
      <c r="C7" s="58"/>
      <c r="D7" s="59"/>
      <c r="E7" s="59"/>
      <c r="F7" s="60"/>
      <c r="G7" s="455"/>
      <c r="H7" s="456"/>
      <c r="I7" s="456"/>
      <c r="J7" s="457"/>
      <c r="K7" s="36"/>
    </row>
    <row r="8" spans="1:11" x14ac:dyDescent="0.2">
      <c r="A8" s="61" t="s">
        <v>411</v>
      </c>
      <c r="B8" s="70" t="s">
        <v>964</v>
      </c>
      <c r="C8" s="63"/>
      <c r="D8" s="64"/>
      <c r="E8" s="64"/>
      <c r="F8" s="65"/>
      <c r="G8" s="458"/>
      <c r="H8" s="459"/>
      <c r="I8" s="459"/>
      <c r="J8" s="460"/>
      <c r="K8" s="50" t="str">
        <f t="shared" ref="K8:K22" si="1">IF(G8&gt;C8,"ERROR","")</f>
        <v/>
      </c>
    </row>
    <row r="9" spans="1:11" x14ac:dyDescent="0.2">
      <c r="A9" s="61" t="s">
        <v>412</v>
      </c>
      <c r="B9" s="70" t="s">
        <v>965</v>
      </c>
      <c r="C9" s="63"/>
      <c r="D9" s="64"/>
      <c r="E9" s="64"/>
      <c r="F9" s="65"/>
      <c r="G9" s="458"/>
      <c r="H9" s="459"/>
      <c r="I9" s="459"/>
      <c r="J9" s="460"/>
      <c r="K9" s="50" t="str">
        <f t="shared" si="1"/>
        <v/>
      </c>
    </row>
    <row r="10" spans="1:11" x14ac:dyDescent="0.2">
      <c r="A10" s="61" t="s">
        <v>413</v>
      </c>
      <c r="B10" s="70" t="s">
        <v>966</v>
      </c>
      <c r="C10" s="63"/>
      <c r="D10" s="64"/>
      <c r="E10" s="64"/>
      <c r="F10" s="65"/>
      <c r="G10" s="458"/>
      <c r="H10" s="459"/>
      <c r="I10" s="459"/>
      <c r="J10" s="460"/>
      <c r="K10" s="50" t="str">
        <f t="shared" si="1"/>
        <v/>
      </c>
    </row>
    <row r="11" spans="1:11" x14ac:dyDescent="0.2">
      <c r="A11" s="61" t="s">
        <v>414</v>
      </c>
      <c r="B11" s="70" t="s">
        <v>967</v>
      </c>
      <c r="C11" s="63"/>
      <c r="D11" s="64"/>
      <c r="E11" s="64"/>
      <c r="F11" s="65"/>
      <c r="G11" s="458"/>
      <c r="H11" s="459"/>
      <c r="I11" s="459"/>
      <c r="J11" s="460"/>
      <c r="K11" s="50" t="str">
        <f t="shared" si="1"/>
        <v/>
      </c>
    </row>
    <row r="12" spans="1:11" x14ac:dyDescent="0.2">
      <c r="A12" s="61" t="s">
        <v>39</v>
      </c>
      <c r="B12" s="70" t="s">
        <v>968</v>
      </c>
      <c r="C12" s="63"/>
      <c r="D12" s="64"/>
      <c r="E12" s="64"/>
      <c r="F12" s="65"/>
      <c r="G12" s="458"/>
      <c r="H12" s="459"/>
      <c r="I12" s="459"/>
      <c r="J12" s="460"/>
      <c r="K12" s="50" t="str">
        <f t="shared" si="1"/>
        <v/>
      </c>
    </row>
    <row r="13" spans="1:11" x14ac:dyDescent="0.2">
      <c r="A13" s="61" t="s">
        <v>40</v>
      </c>
      <c r="B13" s="70" t="s">
        <v>969</v>
      </c>
      <c r="C13" s="63"/>
      <c r="D13" s="64"/>
      <c r="E13" s="64"/>
      <c r="F13" s="65"/>
      <c r="G13" s="458"/>
      <c r="H13" s="459"/>
      <c r="I13" s="459"/>
      <c r="J13" s="460"/>
      <c r="K13" s="50" t="str">
        <f t="shared" si="1"/>
        <v/>
      </c>
    </row>
    <row r="14" spans="1:11" x14ac:dyDescent="0.2">
      <c r="A14" s="61" t="s">
        <v>41</v>
      </c>
      <c r="B14" s="70" t="s">
        <v>682</v>
      </c>
      <c r="C14" s="63"/>
      <c r="D14" s="64"/>
      <c r="E14" s="64"/>
      <c r="F14" s="65"/>
      <c r="G14" s="458"/>
      <c r="H14" s="459"/>
      <c r="I14" s="459"/>
      <c r="J14" s="460"/>
      <c r="K14" s="50" t="str">
        <f t="shared" si="1"/>
        <v/>
      </c>
    </row>
    <row r="15" spans="1:11" x14ac:dyDescent="0.2">
      <c r="A15" s="61" t="s">
        <v>42</v>
      </c>
      <c r="B15" s="70" t="s">
        <v>970</v>
      </c>
      <c r="C15" s="63"/>
      <c r="D15" s="64"/>
      <c r="E15" s="64"/>
      <c r="F15" s="65"/>
      <c r="G15" s="458"/>
      <c r="H15" s="459"/>
      <c r="I15" s="459"/>
      <c r="J15" s="460"/>
      <c r="K15" s="50" t="str">
        <f t="shared" si="1"/>
        <v/>
      </c>
    </row>
    <row r="16" spans="1:11" x14ac:dyDescent="0.2">
      <c r="A16" s="61" t="s">
        <v>43</v>
      </c>
      <c r="B16" s="70" t="s">
        <v>971</v>
      </c>
      <c r="C16" s="63"/>
      <c r="D16" s="64"/>
      <c r="E16" s="64"/>
      <c r="F16" s="65"/>
      <c r="G16" s="458"/>
      <c r="H16" s="459"/>
      <c r="I16" s="459"/>
      <c r="J16" s="460"/>
      <c r="K16" s="50" t="str">
        <f t="shared" si="1"/>
        <v/>
      </c>
    </row>
    <row r="17" spans="1:11" x14ac:dyDescent="0.2">
      <c r="A17" s="61" t="s">
        <v>44</v>
      </c>
      <c r="B17" s="70" t="s">
        <v>641</v>
      </c>
      <c r="C17" s="63"/>
      <c r="D17" s="64"/>
      <c r="E17" s="64"/>
      <c r="F17" s="65"/>
      <c r="G17" s="458"/>
      <c r="H17" s="459"/>
      <c r="I17" s="459"/>
      <c r="J17" s="460"/>
      <c r="K17" s="50" t="str">
        <f t="shared" si="1"/>
        <v/>
      </c>
    </row>
    <row r="18" spans="1:11" x14ac:dyDescent="0.2">
      <c r="A18" s="61" t="s">
        <v>45</v>
      </c>
      <c r="B18" s="214" t="s">
        <v>639</v>
      </c>
      <c r="C18" s="63"/>
      <c r="D18" s="64"/>
      <c r="E18" s="64"/>
      <c r="F18" s="65"/>
      <c r="G18" s="458"/>
      <c r="H18" s="459"/>
      <c r="I18" s="459"/>
      <c r="J18" s="460"/>
      <c r="K18" s="50" t="str">
        <f t="shared" si="1"/>
        <v/>
      </c>
    </row>
    <row r="19" spans="1:11" x14ac:dyDescent="0.2">
      <c r="A19" s="61" t="s">
        <v>46</v>
      </c>
      <c r="B19" s="70" t="s">
        <v>420</v>
      </c>
      <c r="C19" s="63"/>
      <c r="D19" s="64"/>
      <c r="E19" s="64"/>
      <c r="F19" s="65"/>
      <c r="G19" s="458"/>
      <c r="H19" s="459"/>
      <c r="I19" s="459"/>
      <c r="J19" s="460"/>
      <c r="K19" s="50" t="str">
        <f t="shared" si="1"/>
        <v/>
      </c>
    </row>
    <row r="20" spans="1:11" x14ac:dyDescent="0.2">
      <c r="A20" s="61" t="s">
        <v>47</v>
      </c>
      <c r="B20" s="70" t="s">
        <v>972</v>
      </c>
      <c r="C20" s="63"/>
      <c r="D20" s="64"/>
      <c r="E20" s="64"/>
      <c r="F20" s="65"/>
      <c r="G20" s="458"/>
      <c r="H20" s="459"/>
      <c r="I20" s="459"/>
      <c r="J20" s="460"/>
      <c r="K20" s="50" t="str">
        <f t="shared" si="1"/>
        <v/>
      </c>
    </row>
    <row r="21" spans="1:11" x14ac:dyDescent="0.2">
      <c r="A21" s="61" t="s">
        <v>415</v>
      </c>
      <c r="B21" s="70" t="s">
        <v>640</v>
      </c>
      <c r="C21" s="63"/>
      <c r="D21" s="64"/>
      <c r="E21" s="64"/>
      <c r="F21" s="65"/>
      <c r="G21" s="458"/>
      <c r="H21" s="459"/>
      <c r="I21" s="459"/>
      <c r="J21" s="460"/>
      <c r="K21" s="50" t="str">
        <f t="shared" si="1"/>
        <v/>
      </c>
    </row>
    <row r="22" spans="1:11" x14ac:dyDescent="0.2">
      <c r="A22" s="66" t="s">
        <v>421</v>
      </c>
      <c r="B22" s="148" t="s">
        <v>909</v>
      </c>
      <c r="C22" s="130"/>
      <c r="D22" s="132"/>
      <c r="E22" s="132"/>
      <c r="F22" s="215"/>
      <c r="G22" s="461"/>
      <c r="H22" s="462"/>
      <c r="I22" s="462"/>
      <c r="J22" s="463"/>
      <c r="K22" s="50" t="str">
        <f t="shared" si="1"/>
        <v/>
      </c>
    </row>
    <row r="23" spans="1:11" ht="15.75" customHeight="1" x14ac:dyDescent="0.2">
      <c r="A23" s="608" t="s">
        <v>48</v>
      </c>
      <c r="B23" s="619" t="s">
        <v>457</v>
      </c>
      <c r="C23" s="216">
        <f>SUM(C25:C39)</f>
        <v>0</v>
      </c>
      <c r="D23" s="217">
        <f>SUM(D25:D39)</f>
        <v>0</v>
      </c>
      <c r="E23" s="217">
        <f t="shared" ref="E23:J23" si="2">SUM(E25:E39)</f>
        <v>0</v>
      </c>
      <c r="F23" s="218">
        <f t="shared" si="2"/>
        <v>0</v>
      </c>
      <c r="G23" s="540">
        <f t="shared" si="2"/>
        <v>0</v>
      </c>
      <c r="H23" s="541">
        <f t="shared" si="2"/>
        <v>0</v>
      </c>
      <c r="I23" s="541">
        <f t="shared" si="2"/>
        <v>0</v>
      </c>
      <c r="J23" s="542">
        <f t="shared" si="2"/>
        <v>0</v>
      </c>
      <c r="K23" s="50"/>
    </row>
    <row r="24" spans="1:11" ht="15.75" customHeight="1" x14ac:dyDescent="0.2">
      <c r="A24" s="608"/>
      <c r="B24" s="619"/>
      <c r="C24" s="216"/>
      <c r="D24" s="217"/>
      <c r="E24" s="219"/>
      <c r="F24" s="220"/>
      <c r="G24" s="495"/>
      <c r="H24" s="496"/>
      <c r="I24" s="496"/>
      <c r="J24" s="497"/>
      <c r="K24" s="50"/>
    </row>
    <row r="25" spans="1:11" x14ac:dyDescent="0.2">
      <c r="A25" s="61" t="s">
        <v>49</v>
      </c>
      <c r="B25" s="70" t="s">
        <v>683</v>
      </c>
      <c r="C25" s="130"/>
      <c r="D25" s="131"/>
      <c r="E25" s="132"/>
      <c r="F25" s="215"/>
      <c r="G25" s="461"/>
      <c r="H25" s="462"/>
      <c r="I25" s="462"/>
      <c r="J25" s="463"/>
      <c r="K25" s="50" t="str">
        <f t="shared" ref="K25:K39" si="3">IF(G25&gt;C25,"ERROR","")</f>
        <v/>
      </c>
    </row>
    <row r="26" spans="1:11" x14ac:dyDescent="0.2">
      <c r="A26" s="61" t="s">
        <v>50</v>
      </c>
      <c r="B26" s="70" t="s">
        <v>408</v>
      </c>
      <c r="C26" s="130"/>
      <c r="D26" s="131"/>
      <c r="E26" s="132"/>
      <c r="F26" s="215"/>
      <c r="G26" s="461"/>
      <c r="H26" s="462"/>
      <c r="I26" s="462"/>
      <c r="J26" s="463"/>
      <c r="K26" s="50" t="str">
        <f t="shared" si="3"/>
        <v/>
      </c>
    </row>
    <row r="27" spans="1:11" x14ac:dyDescent="0.2">
      <c r="A27" s="61" t="s">
        <v>51</v>
      </c>
      <c r="B27" s="70" t="s">
        <v>409</v>
      </c>
      <c r="C27" s="130"/>
      <c r="D27" s="131"/>
      <c r="E27" s="132"/>
      <c r="F27" s="215"/>
      <c r="G27" s="461"/>
      <c r="H27" s="462"/>
      <c r="I27" s="462"/>
      <c r="J27" s="463"/>
      <c r="K27" s="50" t="str">
        <f t="shared" si="3"/>
        <v/>
      </c>
    </row>
    <row r="28" spans="1:11" x14ac:dyDescent="0.2">
      <c r="A28" s="61" t="s">
        <v>52</v>
      </c>
      <c r="B28" s="70" t="s">
        <v>642</v>
      </c>
      <c r="C28" s="130"/>
      <c r="D28" s="131"/>
      <c r="E28" s="132"/>
      <c r="F28" s="215"/>
      <c r="G28" s="461"/>
      <c r="H28" s="462"/>
      <c r="I28" s="462"/>
      <c r="J28" s="463"/>
      <c r="K28" s="50" t="str">
        <f t="shared" si="3"/>
        <v/>
      </c>
    </row>
    <row r="29" spans="1:11" x14ac:dyDescent="0.2">
      <c r="A29" s="61" t="s">
        <v>53</v>
      </c>
      <c r="B29" s="70" t="s">
        <v>122</v>
      </c>
      <c r="C29" s="130"/>
      <c r="D29" s="131"/>
      <c r="E29" s="132"/>
      <c r="F29" s="215"/>
      <c r="G29" s="461"/>
      <c r="H29" s="462"/>
      <c r="I29" s="462"/>
      <c r="J29" s="463"/>
      <c r="K29" s="50" t="str">
        <f t="shared" si="3"/>
        <v/>
      </c>
    </row>
    <row r="30" spans="1:11" x14ac:dyDescent="0.2">
      <c r="A30" s="61" t="s">
        <v>416</v>
      </c>
      <c r="B30" s="70" t="s">
        <v>643</v>
      </c>
      <c r="C30" s="130"/>
      <c r="D30" s="131"/>
      <c r="E30" s="132"/>
      <c r="F30" s="215"/>
      <c r="G30" s="461"/>
      <c r="H30" s="462"/>
      <c r="I30" s="462"/>
      <c r="J30" s="463"/>
      <c r="K30" s="50" t="str">
        <f t="shared" si="3"/>
        <v/>
      </c>
    </row>
    <row r="31" spans="1:11" x14ac:dyDescent="0.2">
      <c r="A31" s="61" t="s">
        <v>417</v>
      </c>
      <c r="B31" s="70" t="s">
        <v>123</v>
      </c>
      <c r="C31" s="130"/>
      <c r="D31" s="131"/>
      <c r="E31" s="132"/>
      <c r="F31" s="215"/>
      <c r="G31" s="461"/>
      <c r="H31" s="462"/>
      <c r="I31" s="462"/>
      <c r="J31" s="463"/>
      <c r="K31" s="50" t="str">
        <f t="shared" si="3"/>
        <v/>
      </c>
    </row>
    <row r="32" spans="1:11" x14ac:dyDescent="0.2">
      <c r="A32" s="61" t="s">
        <v>418</v>
      </c>
      <c r="B32" s="70" t="s">
        <v>483</v>
      </c>
      <c r="C32" s="130"/>
      <c r="D32" s="131"/>
      <c r="E32" s="132"/>
      <c r="F32" s="215"/>
      <c r="G32" s="461"/>
      <c r="H32" s="462"/>
      <c r="I32" s="462"/>
      <c r="J32" s="463"/>
      <c r="K32" s="50" t="str">
        <f t="shared" si="3"/>
        <v/>
      </c>
    </row>
    <row r="33" spans="1:11" x14ac:dyDescent="0.2">
      <c r="A33" s="61" t="s">
        <v>419</v>
      </c>
      <c r="B33" s="70" t="s">
        <v>484</v>
      </c>
      <c r="C33" s="130"/>
      <c r="D33" s="131"/>
      <c r="E33" s="132"/>
      <c r="F33" s="215"/>
      <c r="G33" s="461"/>
      <c r="H33" s="462"/>
      <c r="I33" s="462"/>
      <c r="J33" s="463"/>
      <c r="K33" s="50" t="str">
        <f t="shared" si="3"/>
        <v/>
      </c>
    </row>
    <row r="34" spans="1:11" x14ac:dyDescent="0.2">
      <c r="A34" s="61" t="s">
        <v>422</v>
      </c>
      <c r="B34" s="70" t="s">
        <v>485</v>
      </c>
      <c r="C34" s="221"/>
      <c r="D34" s="222"/>
      <c r="E34" s="222"/>
      <c r="F34" s="223"/>
      <c r="G34" s="432"/>
      <c r="H34" s="433"/>
      <c r="I34" s="433"/>
      <c r="J34" s="434"/>
      <c r="K34" s="50" t="str">
        <f t="shared" si="3"/>
        <v/>
      </c>
    </row>
    <row r="35" spans="1:11" x14ac:dyDescent="0.2">
      <c r="A35" s="61" t="s">
        <v>437</v>
      </c>
      <c r="B35" s="71" t="s">
        <v>432</v>
      </c>
      <c r="C35" s="221"/>
      <c r="D35" s="222"/>
      <c r="E35" s="222"/>
      <c r="F35" s="223"/>
      <c r="G35" s="432"/>
      <c r="H35" s="433"/>
      <c r="I35" s="433"/>
      <c r="J35" s="434"/>
      <c r="K35" s="50" t="str">
        <f t="shared" si="3"/>
        <v/>
      </c>
    </row>
    <row r="36" spans="1:11" x14ac:dyDescent="0.2">
      <c r="A36" s="61" t="s">
        <v>438</v>
      </c>
      <c r="B36" s="70" t="s">
        <v>117</v>
      </c>
      <c r="C36" s="221"/>
      <c r="D36" s="222"/>
      <c r="E36" s="222"/>
      <c r="F36" s="223"/>
      <c r="G36" s="432"/>
      <c r="H36" s="433"/>
      <c r="I36" s="433"/>
      <c r="J36" s="434"/>
      <c r="K36" s="50" t="str">
        <f t="shared" si="3"/>
        <v/>
      </c>
    </row>
    <row r="37" spans="1:11" x14ac:dyDescent="0.2">
      <c r="A37" s="61" t="s">
        <v>441</v>
      </c>
      <c r="B37" s="70" t="s">
        <v>456</v>
      </c>
      <c r="C37" s="221"/>
      <c r="D37" s="222"/>
      <c r="E37" s="222"/>
      <c r="F37" s="223"/>
      <c r="G37" s="432"/>
      <c r="H37" s="433"/>
      <c r="I37" s="433"/>
      <c r="J37" s="434"/>
      <c r="K37" s="50" t="str">
        <f t="shared" si="3"/>
        <v/>
      </c>
    </row>
    <row r="38" spans="1:11" x14ac:dyDescent="0.2">
      <c r="A38" s="66" t="s">
        <v>447</v>
      </c>
      <c r="B38" s="148" t="s">
        <v>909</v>
      </c>
      <c r="C38" s="221"/>
      <c r="D38" s="222"/>
      <c r="E38" s="222"/>
      <c r="F38" s="223"/>
      <c r="G38" s="432"/>
      <c r="H38" s="433"/>
      <c r="I38" s="433"/>
      <c r="J38" s="434"/>
      <c r="K38" s="50" t="str">
        <f t="shared" si="3"/>
        <v/>
      </c>
    </row>
    <row r="39" spans="1:11" ht="13.5" thickBot="1" x14ac:dyDescent="0.25">
      <c r="A39" s="66" t="s">
        <v>448</v>
      </c>
      <c r="B39" s="148" t="s">
        <v>909</v>
      </c>
      <c r="C39" s="224"/>
      <c r="D39" s="225"/>
      <c r="E39" s="225"/>
      <c r="F39" s="226"/>
      <c r="G39" s="435"/>
      <c r="H39" s="436"/>
      <c r="I39" s="436"/>
      <c r="J39" s="437"/>
      <c r="K39" s="50" t="str">
        <f t="shared" si="3"/>
        <v/>
      </c>
    </row>
    <row r="40" spans="1:11" x14ac:dyDescent="0.2">
      <c r="A40" s="36"/>
      <c r="B40" s="36"/>
      <c r="C40" s="158"/>
      <c r="D40" s="158"/>
      <c r="E40" s="158"/>
      <c r="F40" s="158"/>
      <c r="G40" s="158"/>
      <c r="H40" s="158"/>
      <c r="I40" s="158"/>
      <c r="J40" s="158"/>
      <c r="K40" s="36"/>
    </row>
    <row r="41" spans="1:11" ht="13.5" thickBot="1" x14ac:dyDescent="0.25">
      <c r="A41" s="36"/>
      <c r="B41" s="36"/>
      <c r="C41" s="158"/>
      <c r="D41" s="158"/>
      <c r="E41" s="158"/>
      <c r="F41" s="158"/>
      <c r="G41" s="158"/>
      <c r="H41" s="158"/>
      <c r="I41" s="158"/>
      <c r="J41" s="158"/>
      <c r="K41" s="36"/>
    </row>
    <row r="42" spans="1:11" ht="16.5" thickBot="1" x14ac:dyDescent="0.25">
      <c r="A42" s="615" t="s">
        <v>118</v>
      </c>
      <c r="B42" s="616"/>
      <c r="C42" s="546">
        <f>SUM(C6,C23)</f>
        <v>0</v>
      </c>
      <c r="D42" s="546">
        <f t="shared" ref="D42:J42" si="4">SUM(D6,D23)</f>
        <v>0</v>
      </c>
      <c r="E42" s="546">
        <f t="shared" si="4"/>
        <v>0</v>
      </c>
      <c r="F42" s="546">
        <f t="shared" si="4"/>
        <v>0</v>
      </c>
      <c r="G42" s="546">
        <f t="shared" si="4"/>
        <v>0</v>
      </c>
      <c r="H42" s="546">
        <f t="shared" si="4"/>
        <v>0</v>
      </c>
      <c r="I42" s="546">
        <f t="shared" si="4"/>
        <v>0</v>
      </c>
      <c r="J42" s="546">
        <f t="shared" si="4"/>
        <v>0</v>
      </c>
      <c r="K42" s="36"/>
    </row>
    <row r="43" spans="1:11" x14ac:dyDescent="0.2">
      <c r="A43" s="36"/>
      <c r="B43" s="36"/>
      <c r="C43" s="36"/>
      <c r="D43" s="36"/>
      <c r="E43" s="36"/>
      <c r="F43" s="36"/>
      <c r="G43" s="36"/>
      <c r="H43" s="36"/>
      <c r="I43" s="36"/>
      <c r="J43" s="76">
        <f>COUNTIFS(K8:K39,"ERROR")</f>
        <v>0</v>
      </c>
      <c r="K43" s="36"/>
    </row>
    <row r="44" spans="1:11" x14ac:dyDescent="0.2">
      <c r="A44" s="36"/>
      <c r="B44" s="36"/>
      <c r="C44" s="36"/>
      <c r="D44" s="36"/>
      <c r="E44" s="36"/>
      <c r="F44" s="36"/>
      <c r="G44" s="36"/>
      <c r="H44" s="227"/>
      <c r="I44" s="227"/>
      <c r="J44" s="227"/>
      <c r="K44" s="36"/>
    </row>
    <row r="45" spans="1:11" x14ac:dyDescent="0.2">
      <c r="A45" s="50" t="str">
        <f>IF(J43=0,"","    ERROR: Gasto en Navarra no puede ser superior a Gasto en España")</f>
        <v/>
      </c>
      <c r="B45" s="36"/>
      <c r="C45" s="36"/>
      <c r="D45" s="36"/>
      <c r="E45" s="36"/>
      <c r="F45" s="36"/>
      <c r="G45" s="36"/>
      <c r="H45" s="122"/>
      <c r="I45" s="122"/>
      <c r="J45" s="122"/>
      <c r="K45" s="36"/>
    </row>
    <row r="46" spans="1:11" x14ac:dyDescent="0.2">
      <c r="A46" s="82" t="s">
        <v>738</v>
      </c>
      <c r="B46" s="81" t="s">
        <v>762</v>
      </c>
      <c r="C46" s="81"/>
      <c r="D46" s="78"/>
      <c r="E46" s="79"/>
      <c r="F46" s="80"/>
      <c r="G46" s="78" t="s">
        <v>763</v>
      </c>
      <c r="H46" s="79"/>
      <c r="I46" s="122"/>
      <c r="J46" s="122"/>
      <c r="K46" s="36"/>
    </row>
    <row r="47" spans="1:11" x14ac:dyDescent="0.2">
      <c r="A47" s="82" t="s">
        <v>739</v>
      </c>
      <c r="B47" s="83" t="s">
        <v>740</v>
      </c>
      <c r="C47" s="81"/>
      <c r="D47" s="78"/>
      <c r="E47" s="79"/>
      <c r="F47" s="80"/>
      <c r="G47" s="79" t="s">
        <v>741</v>
      </c>
      <c r="H47" s="79"/>
      <c r="I47" s="122"/>
      <c r="J47" s="122"/>
      <c r="K47" s="36"/>
    </row>
    <row r="48" spans="1:11" x14ac:dyDescent="0.2">
      <c r="A48" s="82"/>
      <c r="B48" s="105"/>
      <c r="C48" s="81"/>
      <c r="D48" s="78"/>
      <c r="E48" s="79"/>
      <c r="F48" s="80"/>
      <c r="G48" s="79"/>
      <c r="H48" s="79"/>
      <c r="I48" s="107"/>
      <c r="J48" s="107"/>
      <c r="K48" s="36"/>
    </row>
    <row r="49" spans="1:11" ht="15" x14ac:dyDescent="0.25">
      <c r="A49" s="106"/>
      <c r="B49" s="105"/>
      <c r="C49" s="79"/>
      <c r="D49" s="79"/>
      <c r="E49" s="79"/>
      <c r="F49" s="80"/>
      <c r="G49" s="79" t="s">
        <v>831</v>
      </c>
      <c r="H49" s="78"/>
      <c r="I49" s="227"/>
      <c r="J49" s="227"/>
      <c r="K49" s="36"/>
    </row>
    <row r="50" spans="1:11" x14ac:dyDescent="0.2">
      <c r="K50" s="36"/>
    </row>
    <row r="51" spans="1:11" x14ac:dyDescent="0.2">
      <c r="K51" s="36"/>
    </row>
    <row r="52" spans="1:11" x14ac:dyDescent="0.2">
      <c r="K52" s="36"/>
    </row>
    <row r="53" spans="1:11" x14ac:dyDescent="0.2">
      <c r="K53" s="36"/>
    </row>
    <row r="54" spans="1:11" x14ac:dyDescent="0.2">
      <c r="K54" s="36"/>
    </row>
    <row r="55" spans="1:11" x14ac:dyDescent="0.2">
      <c r="K55" s="36"/>
    </row>
  </sheetData>
  <sheetProtection password="CD7A" sheet="1" objects="1" scenarios="1"/>
  <mergeCells count="14">
    <mergeCell ref="A3:B3"/>
    <mergeCell ref="A42:B42"/>
    <mergeCell ref="A5:B5"/>
    <mergeCell ref="A6:A7"/>
    <mergeCell ref="B6:B7"/>
    <mergeCell ref="A23:A24"/>
    <mergeCell ref="B23:B24"/>
    <mergeCell ref="C1:F1"/>
    <mergeCell ref="G1:J1"/>
    <mergeCell ref="C2:C3"/>
    <mergeCell ref="H2:I2"/>
    <mergeCell ref="J2:J3"/>
    <mergeCell ref="G2:G3"/>
    <mergeCell ref="F2:F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K48"/>
  <sheetViews>
    <sheetView showGridLines="0" zoomScaleNormal="100" workbookViewId="0">
      <selection activeCell="C4" sqref="C4"/>
    </sheetView>
  </sheetViews>
  <sheetFormatPr baseColWidth="10" defaultColWidth="11.42578125" defaultRowHeight="12.75" x14ac:dyDescent="0.2"/>
  <cols>
    <col min="1" max="1" width="11.7109375" style="35" customWidth="1"/>
    <col min="2" max="2" width="33.28515625" style="35" customWidth="1"/>
    <col min="3" max="5" width="16.7109375" style="35" customWidth="1"/>
    <col min="6" max="6" width="13.140625" style="35" customWidth="1"/>
    <col min="7" max="7" width="17.140625" style="35" customWidth="1"/>
    <col min="8" max="8" width="14.42578125" style="35" customWidth="1"/>
    <col min="9" max="9" width="14.5703125" style="35" customWidth="1"/>
    <col min="10" max="10" width="13.140625" style="35" customWidth="1"/>
    <col min="11" max="16384" width="11.42578125" style="35"/>
  </cols>
  <sheetData>
    <row r="1" spans="1:11" ht="13.5" thickBot="1" x14ac:dyDescent="0.25">
      <c r="A1" s="36"/>
      <c r="B1" s="36"/>
      <c r="C1" s="589" t="s">
        <v>1003</v>
      </c>
      <c r="D1" s="590"/>
      <c r="E1" s="590"/>
      <c r="F1" s="590"/>
      <c r="G1" s="591" t="s">
        <v>1009</v>
      </c>
      <c r="H1" s="592"/>
      <c r="I1" s="592"/>
      <c r="J1" s="593"/>
      <c r="K1" s="36"/>
    </row>
    <row r="2" spans="1:11" ht="13.5" customHeight="1" thickBot="1" x14ac:dyDescent="0.25">
      <c r="A2" s="47"/>
      <c r="B2" s="88"/>
      <c r="C2" s="644" t="s">
        <v>742</v>
      </c>
      <c r="D2" s="159" t="s">
        <v>2</v>
      </c>
      <c r="E2" s="160"/>
      <c r="F2" s="646" t="s">
        <v>3</v>
      </c>
      <c r="G2" s="594" t="s">
        <v>742</v>
      </c>
      <c r="H2" s="596" t="s">
        <v>2</v>
      </c>
      <c r="I2" s="597"/>
      <c r="J2" s="598" t="s">
        <v>3</v>
      </c>
      <c r="K2" s="36"/>
    </row>
    <row r="3" spans="1:11" ht="16.5" thickBot="1" x14ac:dyDescent="0.3">
      <c r="A3" s="603" t="s">
        <v>423</v>
      </c>
      <c r="B3" s="603"/>
      <c r="C3" s="645"/>
      <c r="D3" s="161" t="s">
        <v>743</v>
      </c>
      <c r="E3" s="161" t="s">
        <v>5</v>
      </c>
      <c r="F3" s="647"/>
      <c r="G3" s="595"/>
      <c r="H3" s="419" t="s">
        <v>743</v>
      </c>
      <c r="I3" s="419" t="s">
        <v>5</v>
      </c>
      <c r="J3" s="599"/>
      <c r="K3" s="36"/>
    </row>
    <row r="4" spans="1:11" x14ac:dyDescent="0.2">
      <c r="A4" s="93"/>
      <c r="B4" s="94"/>
      <c r="C4" s="55"/>
      <c r="D4" s="56"/>
      <c r="E4" s="56"/>
      <c r="F4" s="95"/>
      <c r="G4" s="452"/>
      <c r="H4" s="453"/>
      <c r="I4" s="453"/>
      <c r="J4" s="454"/>
      <c r="K4" s="36"/>
    </row>
    <row r="5" spans="1:11" ht="12.75" customHeight="1" x14ac:dyDescent="0.2">
      <c r="A5" s="613"/>
      <c r="B5" s="667"/>
      <c r="C5" s="58"/>
      <c r="D5" s="59"/>
      <c r="E5" s="59"/>
      <c r="F5" s="96"/>
      <c r="G5" s="455"/>
      <c r="H5" s="456"/>
      <c r="I5" s="456"/>
      <c r="J5" s="457"/>
      <c r="K5" s="36"/>
    </row>
    <row r="6" spans="1:11" ht="12.75" customHeight="1" x14ac:dyDescent="0.2">
      <c r="A6" s="608" t="s">
        <v>54</v>
      </c>
      <c r="B6" s="668" t="s">
        <v>426</v>
      </c>
      <c r="C6" s="58">
        <f>SUM(C8:C23)</f>
        <v>0</v>
      </c>
      <c r="D6" s="59">
        <f>SUM(D8:D23)</f>
        <v>0</v>
      </c>
      <c r="E6" s="59">
        <f t="shared" ref="E6:J6" si="0">SUM(E8:E23)</f>
        <v>0</v>
      </c>
      <c r="F6" s="96">
        <f t="shared" si="0"/>
        <v>0</v>
      </c>
      <c r="G6" s="438">
        <f t="shared" si="0"/>
        <v>0</v>
      </c>
      <c r="H6" s="439">
        <f t="shared" si="0"/>
        <v>0</v>
      </c>
      <c r="I6" s="439">
        <f t="shared" si="0"/>
        <v>0</v>
      </c>
      <c r="J6" s="440">
        <f t="shared" si="0"/>
        <v>0</v>
      </c>
      <c r="K6" s="36"/>
    </row>
    <row r="7" spans="1:11" ht="13.5" customHeight="1" x14ac:dyDescent="0.2">
      <c r="A7" s="608"/>
      <c r="B7" s="668"/>
      <c r="C7" s="58"/>
      <c r="D7" s="59"/>
      <c r="E7" s="59"/>
      <c r="F7" s="96"/>
      <c r="G7" s="455"/>
      <c r="H7" s="456"/>
      <c r="I7" s="456"/>
      <c r="J7" s="457"/>
      <c r="K7" s="36"/>
    </row>
    <row r="8" spans="1:11" x14ac:dyDescent="0.2">
      <c r="A8" s="61" t="s">
        <v>427</v>
      </c>
      <c r="B8" s="62" t="s">
        <v>973</v>
      </c>
      <c r="C8" s="63"/>
      <c r="D8" s="64"/>
      <c r="E8" s="64"/>
      <c r="F8" s="97"/>
      <c r="G8" s="458"/>
      <c r="H8" s="459"/>
      <c r="I8" s="459"/>
      <c r="J8" s="460"/>
      <c r="K8" s="50" t="str">
        <f t="shared" ref="K8:K23" si="1">IF(G8&gt;C8,"ERROR","")</f>
        <v/>
      </c>
    </row>
    <row r="9" spans="1:11" x14ac:dyDescent="0.2">
      <c r="A9" s="61" t="s">
        <v>428</v>
      </c>
      <c r="B9" s="62" t="s">
        <v>974</v>
      </c>
      <c r="C9" s="63"/>
      <c r="D9" s="64"/>
      <c r="E9" s="64"/>
      <c r="F9" s="97"/>
      <c r="G9" s="458"/>
      <c r="H9" s="459"/>
      <c r="I9" s="459"/>
      <c r="J9" s="460"/>
      <c r="K9" s="50" t="str">
        <f t="shared" si="1"/>
        <v/>
      </c>
    </row>
    <row r="10" spans="1:11" x14ac:dyDescent="0.2">
      <c r="A10" s="61" t="s">
        <v>429</v>
      </c>
      <c r="B10" s="62" t="s">
        <v>997</v>
      </c>
      <c r="C10" s="63"/>
      <c r="D10" s="64"/>
      <c r="E10" s="64"/>
      <c r="F10" s="97"/>
      <c r="G10" s="458"/>
      <c r="H10" s="459"/>
      <c r="I10" s="459"/>
      <c r="J10" s="460"/>
      <c r="K10" s="50" t="str">
        <f t="shared" si="1"/>
        <v/>
      </c>
    </row>
    <row r="11" spans="1:11" x14ac:dyDescent="0.2">
      <c r="A11" s="61" t="s">
        <v>430</v>
      </c>
      <c r="B11" s="129" t="s">
        <v>975</v>
      </c>
      <c r="C11" s="63"/>
      <c r="D11" s="64"/>
      <c r="E11" s="64"/>
      <c r="F11" s="97"/>
      <c r="G11" s="458"/>
      <c r="H11" s="459"/>
      <c r="I11" s="459"/>
      <c r="J11" s="460"/>
      <c r="K11" s="50" t="str">
        <f t="shared" si="1"/>
        <v/>
      </c>
    </row>
    <row r="12" spans="1:11" x14ac:dyDescent="0.2">
      <c r="A12" s="61" t="s">
        <v>55</v>
      </c>
      <c r="B12" s="129" t="s">
        <v>976</v>
      </c>
      <c r="C12" s="63"/>
      <c r="D12" s="64"/>
      <c r="E12" s="64"/>
      <c r="F12" s="97"/>
      <c r="G12" s="458"/>
      <c r="H12" s="459"/>
      <c r="I12" s="459"/>
      <c r="J12" s="460"/>
      <c r="K12" s="50" t="str">
        <f t="shared" si="1"/>
        <v/>
      </c>
    </row>
    <row r="13" spans="1:11" x14ac:dyDescent="0.2">
      <c r="A13" s="61" t="s">
        <v>56</v>
      </c>
      <c r="B13" s="129" t="s">
        <v>998</v>
      </c>
      <c r="C13" s="63"/>
      <c r="D13" s="64"/>
      <c r="E13" s="64"/>
      <c r="F13" s="97"/>
      <c r="G13" s="458"/>
      <c r="H13" s="459"/>
      <c r="I13" s="459"/>
      <c r="J13" s="460"/>
      <c r="K13" s="50" t="str">
        <f t="shared" si="1"/>
        <v/>
      </c>
    </row>
    <row r="14" spans="1:11" x14ac:dyDescent="0.2">
      <c r="A14" s="61" t="s">
        <v>57</v>
      </c>
      <c r="B14" s="129" t="s">
        <v>998</v>
      </c>
      <c r="C14" s="63"/>
      <c r="D14" s="64"/>
      <c r="E14" s="64"/>
      <c r="F14" s="97"/>
      <c r="G14" s="458"/>
      <c r="H14" s="459"/>
      <c r="I14" s="459"/>
      <c r="J14" s="460"/>
      <c r="K14" s="50" t="str">
        <f t="shared" si="1"/>
        <v/>
      </c>
    </row>
    <row r="15" spans="1:11" x14ac:dyDescent="0.2">
      <c r="A15" s="61" t="s">
        <v>58</v>
      </c>
      <c r="B15" s="129" t="s">
        <v>998</v>
      </c>
      <c r="C15" s="63"/>
      <c r="D15" s="64"/>
      <c r="E15" s="64"/>
      <c r="F15" s="97"/>
      <c r="G15" s="458"/>
      <c r="H15" s="459"/>
      <c r="I15" s="459"/>
      <c r="J15" s="460"/>
      <c r="K15" s="50" t="str">
        <f t="shared" si="1"/>
        <v/>
      </c>
    </row>
    <row r="16" spans="1:11" x14ac:dyDescent="0.2">
      <c r="A16" s="61" t="s">
        <v>59</v>
      </c>
      <c r="B16" s="129" t="s">
        <v>998</v>
      </c>
      <c r="C16" s="63"/>
      <c r="D16" s="64"/>
      <c r="E16" s="64"/>
      <c r="F16" s="97"/>
      <c r="G16" s="458"/>
      <c r="H16" s="459"/>
      <c r="I16" s="459"/>
      <c r="J16" s="460"/>
      <c r="K16" s="50" t="str">
        <f t="shared" si="1"/>
        <v/>
      </c>
    </row>
    <row r="17" spans="1:11" x14ac:dyDescent="0.2">
      <c r="A17" s="61" t="s">
        <v>60</v>
      </c>
      <c r="B17" s="129" t="s">
        <v>998</v>
      </c>
      <c r="C17" s="63"/>
      <c r="D17" s="64"/>
      <c r="E17" s="64"/>
      <c r="F17" s="97"/>
      <c r="G17" s="458"/>
      <c r="H17" s="459"/>
      <c r="I17" s="459"/>
      <c r="J17" s="460"/>
      <c r="K17" s="50" t="str">
        <f t="shared" si="1"/>
        <v/>
      </c>
    </row>
    <row r="18" spans="1:11" x14ac:dyDescent="0.2">
      <c r="A18" s="61" t="s">
        <v>61</v>
      </c>
      <c r="B18" s="129" t="s">
        <v>998</v>
      </c>
      <c r="C18" s="63"/>
      <c r="D18" s="64"/>
      <c r="E18" s="64"/>
      <c r="F18" s="97"/>
      <c r="G18" s="458"/>
      <c r="H18" s="459"/>
      <c r="I18" s="459"/>
      <c r="J18" s="460"/>
      <c r="K18" s="50" t="str">
        <f t="shared" si="1"/>
        <v/>
      </c>
    </row>
    <row r="19" spans="1:11" x14ac:dyDescent="0.2">
      <c r="A19" s="61" t="s">
        <v>62</v>
      </c>
      <c r="B19" s="129" t="s">
        <v>998</v>
      </c>
      <c r="C19" s="63"/>
      <c r="D19" s="64"/>
      <c r="E19" s="64"/>
      <c r="F19" s="97"/>
      <c r="G19" s="458"/>
      <c r="H19" s="459"/>
      <c r="I19" s="459"/>
      <c r="J19" s="460"/>
      <c r="K19" s="50" t="str">
        <f t="shared" si="1"/>
        <v/>
      </c>
    </row>
    <row r="20" spans="1:11" x14ac:dyDescent="0.2">
      <c r="A20" s="61" t="s">
        <v>431</v>
      </c>
      <c r="B20" s="129" t="s">
        <v>998</v>
      </c>
      <c r="C20" s="63"/>
      <c r="D20" s="64"/>
      <c r="E20" s="64"/>
      <c r="F20" s="97"/>
      <c r="G20" s="458"/>
      <c r="H20" s="459"/>
      <c r="I20" s="459"/>
      <c r="J20" s="460"/>
      <c r="K20" s="50" t="str">
        <f t="shared" si="1"/>
        <v/>
      </c>
    </row>
    <row r="21" spans="1:11" x14ac:dyDescent="0.2">
      <c r="A21" s="61" t="s">
        <v>63</v>
      </c>
      <c r="B21" s="129" t="s">
        <v>998</v>
      </c>
      <c r="C21" s="63"/>
      <c r="D21" s="64"/>
      <c r="E21" s="64"/>
      <c r="F21" s="97"/>
      <c r="G21" s="458"/>
      <c r="H21" s="459"/>
      <c r="I21" s="459"/>
      <c r="J21" s="460"/>
      <c r="K21" s="50" t="str">
        <f t="shared" si="1"/>
        <v/>
      </c>
    </row>
    <row r="22" spans="1:11" x14ac:dyDescent="0.2">
      <c r="A22" s="66" t="s">
        <v>64</v>
      </c>
      <c r="B22" s="72" t="s">
        <v>864</v>
      </c>
      <c r="C22" s="63"/>
      <c r="D22" s="64"/>
      <c r="E22" s="64"/>
      <c r="F22" s="97"/>
      <c r="G22" s="458"/>
      <c r="H22" s="459"/>
      <c r="I22" s="459"/>
      <c r="J22" s="460"/>
      <c r="K22" s="50" t="str">
        <f t="shared" si="1"/>
        <v/>
      </c>
    </row>
    <row r="23" spans="1:11" x14ac:dyDescent="0.2">
      <c r="A23" s="66" t="s">
        <v>65</v>
      </c>
      <c r="B23" s="72" t="s">
        <v>864</v>
      </c>
      <c r="C23" s="63"/>
      <c r="D23" s="64"/>
      <c r="E23" s="64"/>
      <c r="F23" s="97"/>
      <c r="G23" s="458"/>
      <c r="H23" s="459"/>
      <c r="I23" s="459"/>
      <c r="J23" s="460"/>
      <c r="K23" s="50" t="str">
        <f t="shared" si="1"/>
        <v/>
      </c>
    </row>
    <row r="24" spans="1:11" ht="12.75" customHeight="1" x14ac:dyDescent="0.2">
      <c r="A24" s="608" t="s">
        <v>66</v>
      </c>
      <c r="B24" s="666" t="s">
        <v>31</v>
      </c>
      <c r="C24" s="58">
        <f>SUM(C26:C38)</f>
        <v>0</v>
      </c>
      <c r="D24" s="59">
        <f>SUM(D26:D38)</f>
        <v>0</v>
      </c>
      <c r="E24" s="59">
        <f t="shared" ref="E24:J24" si="2">SUM(E26:E38)</f>
        <v>0</v>
      </c>
      <c r="F24" s="96">
        <f t="shared" si="2"/>
        <v>0</v>
      </c>
      <c r="G24" s="438">
        <f t="shared" si="2"/>
        <v>0</v>
      </c>
      <c r="H24" s="439">
        <f t="shared" si="2"/>
        <v>0</v>
      </c>
      <c r="I24" s="439">
        <f t="shared" si="2"/>
        <v>0</v>
      </c>
      <c r="J24" s="440">
        <f t="shared" si="2"/>
        <v>0</v>
      </c>
      <c r="K24" s="50"/>
    </row>
    <row r="25" spans="1:11" ht="14.25" customHeight="1" x14ac:dyDescent="0.2">
      <c r="A25" s="608"/>
      <c r="B25" s="666"/>
      <c r="C25" s="216"/>
      <c r="D25" s="219"/>
      <c r="E25" s="219"/>
      <c r="F25" s="228"/>
      <c r="G25" s="495"/>
      <c r="H25" s="496"/>
      <c r="I25" s="496"/>
      <c r="J25" s="497"/>
      <c r="K25" s="50"/>
    </row>
    <row r="26" spans="1:11" x14ac:dyDescent="0.2">
      <c r="A26" s="61" t="s">
        <v>67</v>
      </c>
      <c r="B26" s="70" t="s">
        <v>645</v>
      </c>
      <c r="C26" s="130"/>
      <c r="D26" s="132"/>
      <c r="E26" s="132"/>
      <c r="F26" s="133"/>
      <c r="G26" s="461"/>
      <c r="H26" s="462"/>
      <c r="I26" s="462"/>
      <c r="J26" s="463"/>
      <c r="K26" s="50" t="str">
        <f t="shared" ref="K26:K38" si="3">IF(G26&gt;C26,"ERROR","")</f>
        <v/>
      </c>
    </row>
    <row r="27" spans="1:11" x14ac:dyDescent="0.2">
      <c r="A27" s="61" t="s">
        <v>68</v>
      </c>
      <c r="B27" s="70" t="s">
        <v>644</v>
      </c>
      <c r="C27" s="130"/>
      <c r="D27" s="131"/>
      <c r="E27" s="132"/>
      <c r="F27" s="133"/>
      <c r="G27" s="461"/>
      <c r="H27" s="462"/>
      <c r="I27" s="462"/>
      <c r="J27" s="463"/>
      <c r="K27" s="50" t="str">
        <f t="shared" si="3"/>
        <v/>
      </c>
    </row>
    <row r="28" spans="1:11" x14ac:dyDescent="0.2">
      <c r="A28" s="61" t="s">
        <v>69</v>
      </c>
      <c r="B28" s="70" t="s">
        <v>684</v>
      </c>
      <c r="C28" s="130"/>
      <c r="D28" s="131"/>
      <c r="E28" s="132"/>
      <c r="F28" s="133"/>
      <c r="G28" s="461"/>
      <c r="H28" s="462"/>
      <c r="I28" s="462"/>
      <c r="J28" s="463"/>
      <c r="K28" s="50" t="str">
        <f t="shared" si="3"/>
        <v/>
      </c>
    </row>
    <row r="29" spans="1:11" x14ac:dyDescent="0.2">
      <c r="A29" s="61" t="s">
        <v>70</v>
      </c>
      <c r="B29" s="70" t="s">
        <v>434</v>
      </c>
      <c r="C29" s="130"/>
      <c r="D29" s="131"/>
      <c r="E29" s="132"/>
      <c r="F29" s="133"/>
      <c r="G29" s="461"/>
      <c r="H29" s="462"/>
      <c r="I29" s="462"/>
      <c r="J29" s="463"/>
      <c r="K29" s="50" t="str">
        <f t="shared" si="3"/>
        <v/>
      </c>
    </row>
    <row r="30" spans="1:11" x14ac:dyDescent="0.2">
      <c r="A30" s="61" t="s">
        <v>71</v>
      </c>
      <c r="B30" s="70" t="s">
        <v>439</v>
      </c>
      <c r="C30" s="130"/>
      <c r="D30" s="131"/>
      <c r="E30" s="132"/>
      <c r="F30" s="133"/>
      <c r="G30" s="461"/>
      <c r="H30" s="462"/>
      <c r="I30" s="462"/>
      <c r="J30" s="463"/>
      <c r="K30" s="50" t="str">
        <f t="shared" si="3"/>
        <v/>
      </c>
    </row>
    <row r="31" spans="1:11" x14ac:dyDescent="0.2">
      <c r="A31" s="61" t="s">
        <v>72</v>
      </c>
      <c r="B31" s="71" t="s">
        <v>432</v>
      </c>
      <c r="C31" s="130"/>
      <c r="D31" s="131"/>
      <c r="E31" s="132"/>
      <c r="F31" s="133"/>
      <c r="G31" s="461"/>
      <c r="H31" s="462"/>
      <c r="I31" s="462"/>
      <c r="J31" s="463"/>
      <c r="K31" s="50" t="str">
        <f t="shared" si="3"/>
        <v/>
      </c>
    </row>
    <row r="32" spans="1:11" x14ac:dyDescent="0.2">
      <c r="A32" s="61" t="s">
        <v>73</v>
      </c>
      <c r="B32" s="70" t="s">
        <v>646</v>
      </c>
      <c r="C32" s="130"/>
      <c r="D32" s="131"/>
      <c r="E32" s="132"/>
      <c r="F32" s="133"/>
      <c r="G32" s="461"/>
      <c r="H32" s="462"/>
      <c r="I32" s="462"/>
      <c r="J32" s="463"/>
      <c r="K32" s="50" t="str">
        <f t="shared" si="3"/>
        <v/>
      </c>
    </row>
    <row r="33" spans="1:11" x14ac:dyDescent="0.2">
      <c r="A33" s="61" t="s">
        <v>74</v>
      </c>
      <c r="B33" s="70" t="s">
        <v>435</v>
      </c>
      <c r="C33" s="134"/>
      <c r="D33" s="135"/>
      <c r="E33" s="136"/>
      <c r="F33" s="137"/>
      <c r="G33" s="464"/>
      <c r="H33" s="465"/>
      <c r="I33" s="465"/>
      <c r="J33" s="466"/>
      <c r="K33" s="50" t="str">
        <f t="shared" si="3"/>
        <v/>
      </c>
    </row>
    <row r="34" spans="1:11" x14ac:dyDescent="0.2">
      <c r="A34" s="61" t="s">
        <v>75</v>
      </c>
      <c r="B34" s="70" t="s">
        <v>440</v>
      </c>
      <c r="C34" s="134"/>
      <c r="D34" s="135"/>
      <c r="E34" s="136"/>
      <c r="F34" s="137"/>
      <c r="G34" s="464"/>
      <c r="H34" s="465"/>
      <c r="I34" s="465"/>
      <c r="J34" s="466"/>
      <c r="K34" s="50" t="str">
        <f t="shared" si="3"/>
        <v/>
      </c>
    </row>
    <row r="35" spans="1:11" x14ac:dyDescent="0.2">
      <c r="A35" s="61" t="s">
        <v>76</v>
      </c>
      <c r="B35" s="70" t="s">
        <v>436</v>
      </c>
      <c r="C35" s="134"/>
      <c r="D35" s="135"/>
      <c r="E35" s="136"/>
      <c r="F35" s="137"/>
      <c r="G35" s="464"/>
      <c r="H35" s="465"/>
      <c r="I35" s="465"/>
      <c r="J35" s="466"/>
      <c r="K35" s="50" t="str">
        <f t="shared" si="3"/>
        <v/>
      </c>
    </row>
    <row r="36" spans="1:11" x14ac:dyDescent="0.2">
      <c r="A36" s="61" t="s">
        <v>442</v>
      </c>
      <c r="B36" s="70" t="s">
        <v>133</v>
      </c>
      <c r="C36" s="134"/>
      <c r="D36" s="135"/>
      <c r="E36" s="136"/>
      <c r="F36" s="137"/>
      <c r="G36" s="464"/>
      <c r="H36" s="465"/>
      <c r="I36" s="465"/>
      <c r="J36" s="466"/>
      <c r="K36" s="50" t="str">
        <f t="shared" si="3"/>
        <v/>
      </c>
    </row>
    <row r="37" spans="1:11" x14ac:dyDescent="0.2">
      <c r="A37" s="61" t="s">
        <v>443</v>
      </c>
      <c r="B37" s="70" t="s">
        <v>259</v>
      </c>
      <c r="C37" s="134"/>
      <c r="D37" s="135"/>
      <c r="E37" s="136"/>
      <c r="F37" s="137"/>
      <c r="G37" s="464"/>
      <c r="H37" s="465"/>
      <c r="I37" s="465"/>
      <c r="J37" s="466"/>
      <c r="K37" s="50" t="str">
        <f t="shared" si="3"/>
        <v/>
      </c>
    </row>
    <row r="38" spans="1:11" ht="13.5" thickBot="1" x14ac:dyDescent="0.25">
      <c r="A38" s="66" t="s">
        <v>444</v>
      </c>
      <c r="B38" s="72" t="s">
        <v>864</v>
      </c>
      <c r="C38" s="229"/>
      <c r="D38" s="230"/>
      <c r="E38" s="231"/>
      <c r="F38" s="232"/>
      <c r="G38" s="498"/>
      <c r="H38" s="499"/>
      <c r="I38" s="499"/>
      <c r="J38" s="500"/>
      <c r="K38" s="50" t="str">
        <f t="shared" si="3"/>
        <v/>
      </c>
    </row>
    <row r="39" spans="1:11" x14ac:dyDescent="0.2">
      <c r="A39" s="36"/>
      <c r="B39" s="36"/>
      <c r="C39" s="36"/>
      <c r="D39" s="36"/>
      <c r="E39" s="36"/>
      <c r="F39" s="36"/>
      <c r="G39" s="36"/>
      <c r="H39" s="36"/>
      <c r="I39" s="36"/>
      <c r="J39" s="36"/>
      <c r="K39" s="36"/>
    </row>
    <row r="40" spans="1:11" ht="13.5" thickBot="1" x14ac:dyDescent="0.25">
      <c r="A40" s="36"/>
      <c r="B40" s="36"/>
      <c r="C40" s="36"/>
      <c r="D40" s="36"/>
      <c r="E40" s="36"/>
      <c r="F40" s="36"/>
      <c r="G40" s="36"/>
      <c r="H40" s="36"/>
      <c r="I40" s="36"/>
      <c r="J40" s="36"/>
      <c r="K40" s="36"/>
    </row>
    <row r="41" spans="1:11" ht="16.5" customHeight="1" thickBot="1" x14ac:dyDescent="0.25">
      <c r="A41" s="615" t="s">
        <v>425</v>
      </c>
      <c r="B41" s="616"/>
      <c r="C41" s="546">
        <f>SUM(C6,C24)</f>
        <v>0</v>
      </c>
      <c r="D41" s="546">
        <f t="shared" ref="D41:J41" si="4">SUM(D6,D24)</f>
        <v>0</v>
      </c>
      <c r="E41" s="546">
        <f t="shared" si="4"/>
        <v>0</v>
      </c>
      <c r="F41" s="546">
        <f t="shared" si="4"/>
        <v>0</v>
      </c>
      <c r="G41" s="546">
        <f t="shared" si="4"/>
        <v>0</v>
      </c>
      <c r="H41" s="546">
        <f t="shared" si="4"/>
        <v>0</v>
      </c>
      <c r="I41" s="546">
        <f t="shared" si="4"/>
        <v>0</v>
      </c>
      <c r="J41" s="546">
        <f t="shared" si="4"/>
        <v>0</v>
      </c>
      <c r="K41" s="36"/>
    </row>
    <row r="42" spans="1:11" x14ac:dyDescent="0.2">
      <c r="A42" s="36"/>
      <c r="B42" s="36"/>
      <c r="C42" s="36"/>
      <c r="D42" s="36"/>
      <c r="E42" s="36"/>
      <c r="F42" s="36"/>
      <c r="G42" s="36"/>
      <c r="H42" s="36"/>
      <c r="I42" s="36"/>
      <c r="J42" s="76">
        <f>COUNTIFS(K7:K38,"ERROR")</f>
        <v>0</v>
      </c>
    </row>
    <row r="43" spans="1:11" x14ac:dyDescent="0.2">
      <c r="A43" s="36"/>
      <c r="B43" s="36"/>
      <c r="C43" s="36"/>
      <c r="D43" s="36"/>
      <c r="E43" s="36"/>
      <c r="F43" s="36"/>
      <c r="G43" s="36"/>
      <c r="H43" s="227"/>
      <c r="I43" s="227"/>
      <c r="J43" s="227"/>
    </row>
    <row r="44" spans="1:11" x14ac:dyDescent="0.2">
      <c r="A44" s="50" t="str">
        <f>IF(J42=0,"","    ERROR: Gasto en Navarra no puede ser superior a Gasto en España")</f>
        <v/>
      </c>
      <c r="B44" s="36"/>
      <c r="C44" s="36"/>
      <c r="D44" s="36"/>
      <c r="E44" s="36"/>
      <c r="F44" s="36"/>
      <c r="G44" s="36"/>
      <c r="H44" s="122"/>
      <c r="I44" s="122"/>
      <c r="J44" s="122"/>
    </row>
    <row r="45" spans="1:11" x14ac:dyDescent="0.2">
      <c r="A45" s="82" t="s">
        <v>738</v>
      </c>
      <c r="B45" s="81" t="s">
        <v>762</v>
      </c>
      <c r="C45" s="81"/>
      <c r="D45" s="78"/>
      <c r="E45" s="79"/>
      <c r="F45" s="80"/>
      <c r="G45" s="78" t="s">
        <v>763</v>
      </c>
      <c r="H45" s="122"/>
      <c r="I45" s="122"/>
      <c r="J45" s="122"/>
    </row>
    <row r="46" spans="1:11" x14ac:dyDescent="0.2">
      <c r="A46" s="82" t="s">
        <v>739</v>
      </c>
      <c r="B46" s="83" t="s">
        <v>740</v>
      </c>
      <c r="C46" s="81"/>
      <c r="D46" s="78"/>
      <c r="E46" s="79"/>
      <c r="F46" s="80"/>
      <c r="G46" s="79" t="s">
        <v>741</v>
      </c>
      <c r="H46" s="122"/>
      <c r="I46" s="122"/>
      <c r="J46" s="122"/>
    </row>
    <row r="47" spans="1:11" x14ac:dyDescent="0.2">
      <c r="A47" s="82"/>
      <c r="B47" s="105"/>
      <c r="C47" s="81"/>
      <c r="D47" s="78"/>
      <c r="E47" s="79"/>
      <c r="F47" s="80"/>
      <c r="G47" s="79"/>
      <c r="H47" s="107"/>
      <c r="I47" s="107"/>
      <c r="J47" s="107"/>
    </row>
    <row r="48" spans="1:11" ht="15" x14ac:dyDescent="0.25">
      <c r="A48" s="106"/>
      <c r="B48" s="105"/>
      <c r="C48" s="79"/>
      <c r="D48" s="79"/>
      <c r="E48" s="79"/>
      <c r="F48" s="80"/>
      <c r="G48" s="79" t="s">
        <v>831</v>
      </c>
      <c r="H48" s="227"/>
      <c r="I48" s="227"/>
      <c r="J48" s="227"/>
    </row>
  </sheetData>
  <sheetProtection password="CD7A" sheet="1" objects="1" scenarios="1"/>
  <mergeCells count="14">
    <mergeCell ref="A3:B3"/>
    <mergeCell ref="A41:B41"/>
    <mergeCell ref="A5:B5"/>
    <mergeCell ref="A6:A7"/>
    <mergeCell ref="B6:B7"/>
    <mergeCell ref="A24:A25"/>
    <mergeCell ref="B24:B25"/>
    <mergeCell ref="C1:F1"/>
    <mergeCell ref="G1:J1"/>
    <mergeCell ref="C2:C3"/>
    <mergeCell ref="G2:G3"/>
    <mergeCell ref="H2:I2"/>
    <mergeCell ref="J2:J3"/>
    <mergeCell ref="F2:F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52"/>
  <sheetViews>
    <sheetView showGridLines="0" zoomScaleNormal="100" workbookViewId="0">
      <selection activeCell="C4" sqref="C4"/>
    </sheetView>
  </sheetViews>
  <sheetFormatPr baseColWidth="10" defaultColWidth="11.42578125" defaultRowHeight="12.75" x14ac:dyDescent="0.2"/>
  <cols>
    <col min="1" max="1" width="11.7109375" style="172" customWidth="1"/>
    <col min="2" max="2" width="37.5703125" style="172" customWidth="1"/>
    <col min="3" max="5" width="16.7109375" style="172" customWidth="1"/>
    <col min="6" max="6" width="14.140625" style="172" customWidth="1"/>
    <col min="7" max="7" width="15" style="172" customWidth="1"/>
    <col min="8" max="8" width="13.85546875" style="172" customWidth="1"/>
    <col min="9" max="9" width="14.28515625" style="172" customWidth="1"/>
    <col min="10" max="10" width="13.28515625" style="172" customWidth="1"/>
    <col min="11" max="16384" width="11.42578125" style="172"/>
  </cols>
  <sheetData>
    <row r="1" spans="1:11" ht="13.5" customHeight="1" thickBot="1" x14ac:dyDescent="0.25">
      <c r="A1" s="171"/>
      <c r="B1" s="171"/>
      <c r="C1" s="589" t="s">
        <v>1003</v>
      </c>
      <c r="D1" s="590"/>
      <c r="E1" s="590"/>
      <c r="F1" s="590"/>
      <c r="G1" s="591" t="s">
        <v>1009</v>
      </c>
      <c r="H1" s="592"/>
      <c r="I1" s="592"/>
      <c r="J1" s="593"/>
      <c r="K1" s="171"/>
    </row>
    <row r="2" spans="1:11" ht="13.5" thickBot="1" x14ac:dyDescent="0.25">
      <c r="A2" s="173"/>
      <c r="B2" s="174"/>
      <c r="C2" s="650" t="s">
        <v>742</v>
      </c>
      <c r="D2" s="175" t="s">
        <v>2</v>
      </c>
      <c r="E2" s="176"/>
      <c r="F2" s="662" t="s">
        <v>3</v>
      </c>
      <c r="G2" s="652" t="s">
        <v>742</v>
      </c>
      <c r="H2" s="654" t="s">
        <v>2</v>
      </c>
      <c r="I2" s="655"/>
      <c r="J2" s="660" t="s">
        <v>3</v>
      </c>
      <c r="K2" s="171"/>
    </row>
    <row r="3" spans="1:11" ht="16.5" thickBot="1" x14ac:dyDescent="0.3">
      <c r="A3" s="669" t="s">
        <v>445</v>
      </c>
      <c r="B3" s="669"/>
      <c r="C3" s="651"/>
      <c r="D3" s="177" t="s">
        <v>743</v>
      </c>
      <c r="E3" s="177" t="s">
        <v>5</v>
      </c>
      <c r="F3" s="663"/>
      <c r="G3" s="653"/>
      <c r="H3" s="485" t="s">
        <v>743</v>
      </c>
      <c r="I3" s="485" t="s">
        <v>5</v>
      </c>
      <c r="J3" s="661"/>
      <c r="K3" s="171"/>
    </row>
    <row r="4" spans="1:11" x14ac:dyDescent="0.2">
      <c r="A4" s="178"/>
      <c r="B4" s="233"/>
      <c r="C4" s="234"/>
      <c r="D4" s="235"/>
      <c r="E4" s="235"/>
      <c r="F4" s="236"/>
      <c r="G4" s="501"/>
      <c r="H4" s="502"/>
      <c r="I4" s="502"/>
      <c r="J4" s="503"/>
      <c r="K4" s="171"/>
    </row>
    <row r="5" spans="1:11" x14ac:dyDescent="0.2">
      <c r="A5" s="658"/>
      <c r="B5" s="659"/>
      <c r="C5" s="183"/>
      <c r="D5" s="184"/>
      <c r="E5" s="184"/>
      <c r="F5" s="237"/>
      <c r="G5" s="486"/>
      <c r="H5" s="487"/>
      <c r="I5" s="487"/>
      <c r="J5" s="488"/>
      <c r="K5" s="171"/>
    </row>
    <row r="6" spans="1:11" x14ac:dyDescent="0.2">
      <c r="A6" s="656" t="s">
        <v>77</v>
      </c>
      <c r="B6" s="670" t="s">
        <v>433</v>
      </c>
      <c r="C6" s="183">
        <f>SUM(C8:C17)</f>
        <v>0</v>
      </c>
      <c r="D6" s="184">
        <f>SUM(D8:D17)</f>
        <v>0</v>
      </c>
      <c r="E6" s="184">
        <f t="shared" ref="E6:J6" si="0">SUM(E8:E17)</f>
        <v>0</v>
      </c>
      <c r="F6" s="237">
        <f t="shared" si="0"/>
        <v>0</v>
      </c>
      <c r="G6" s="537">
        <f t="shared" si="0"/>
        <v>0</v>
      </c>
      <c r="H6" s="538">
        <f t="shared" si="0"/>
        <v>0</v>
      </c>
      <c r="I6" s="538">
        <f t="shared" si="0"/>
        <v>0</v>
      </c>
      <c r="J6" s="539">
        <f t="shared" si="0"/>
        <v>0</v>
      </c>
      <c r="K6" s="171"/>
    </row>
    <row r="7" spans="1:11" x14ac:dyDescent="0.2">
      <c r="A7" s="656"/>
      <c r="B7" s="670"/>
      <c r="C7" s="183"/>
      <c r="D7" s="184"/>
      <c r="E7" s="184"/>
      <c r="F7" s="237"/>
      <c r="G7" s="486"/>
      <c r="H7" s="487"/>
      <c r="I7" s="487"/>
      <c r="J7" s="488"/>
      <c r="K7" s="171"/>
    </row>
    <row r="8" spans="1:11" x14ac:dyDescent="0.2">
      <c r="A8" s="186" t="s">
        <v>411</v>
      </c>
      <c r="B8" s="238" t="s">
        <v>977</v>
      </c>
      <c r="C8" s="188"/>
      <c r="D8" s="189"/>
      <c r="E8" s="189"/>
      <c r="F8" s="239"/>
      <c r="G8" s="489"/>
      <c r="H8" s="490"/>
      <c r="I8" s="490"/>
      <c r="J8" s="491"/>
      <c r="K8" s="191" t="str">
        <f t="shared" ref="K8:K17" si="1">IF(G8&gt;C8,"ERROR","")</f>
        <v/>
      </c>
    </row>
    <row r="9" spans="1:11" x14ac:dyDescent="0.2">
      <c r="A9" s="186" t="s">
        <v>412</v>
      </c>
      <c r="B9" s="238" t="s">
        <v>978</v>
      </c>
      <c r="C9" s="188"/>
      <c r="D9" s="189"/>
      <c r="E9" s="189"/>
      <c r="F9" s="239"/>
      <c r="G9" s="489"/>
      <c r="H9" s="490"/>
      <c r="I9" s="490"/>
      <c r="J9" s="491"/>
      <c r="K9" s="191" t="str">
        <f t="shared" si="1"/>
        <v/>
      </c>
    </row>
    <row r="10" spans="1:11" x14ac:dyDescent="0.2">
      <c r="A10" s="186" t="s">
        <v>413</v>
      </c>
      <c r="B10" s="238" t="s">
        <v>979</v>
      </c>
      <c r="C10" s="188"/>
      <c r="D10" s="189"/>
      <c r="E10" s="189"/>
      <c r="F10" s="239"/>
      <c r="G10" s="489"/>
      <c r="H10" s="490"/>
      <c r="I10" s="490"/>
      <c r="J10" s="491"/>
      <c r="K10" s="191" t="str">
        <f t="shared" si="1"/>
        <v/>
      </c>
    </row>
    <row r="11" spans="1:11" x14ac:dyDescent="0.2">
      <c r="A11" s="186" t="s">
        <v>414</v>
      </c>
      <c r="B11" s="238" t="s">
        <v>647</v>
      </c>
      <c r="C11" s="188"/>
      <c r="D11" s="189"/>
      <c r="E11" s="189"/>
      <c r="F11" s="239"/>
      <c r="G11" s="489"/>
      <c r="H11" s="490"/>
      <c r="I11" s="490"/>
      <c r="J11" s="491"/>
      <c r="K11" s="191" t="str">
        <f t="shared" si="1"/>
        <v/>
      </c>
    </row>
    <row r="12" spans="1:11" x14ac:dyDescent="0.2">
      <c r="A12" s="186" t="s">
        <v>39</v>
      </c>
      <c r="B12" s="192" t="s">
        <v>975</v>
      </c>
      <c r="C12" s="188"/>
      <c r="D12" s="189"/>
      <c r="E12" s="189"/>
      <c r="F12" s="239"/>
      <c r="G12" s="489"/>
      <c r="H12" s="490"/>
      <c r="I12" s="490"/>
      <c r="J12" s="491"/>
      <c r="K12" s="191" t="str">
        <f t="shared" si="1"/>
        <v/>
      </c>
    </row>
    <row r="13" spans="1:11" x14ac:dyDescent="0.2">
      <c r="A13" s="186" t="s">
        <v>40</v>
      </c>
      <c r="B13" s="192" t="s">
        <v>980</v>
      </c>
      <c r="C13" s="188"/>
      <c r="D13" s="189"/>
      <c r="E13" s="189"/>
      <c r="F13" s="239"/>
      <c r="G13" s="489"/>
      <c r="H13" s="490"/>
      <c r="I13" s="490"/>
      <c r="J13" s="491"/>
      <c r="K13" s="191" t="str">
        <f t="shared" si="1"/>
        <v/>
      </c>
    </row>
    <row r="14" spans="1:11" x14ac:dyDescent="0.2">
      <c r="A14" s="186" t="s">
        <v>41</v>
      </c>
      <c r="B14" s="192" t="s">
        <v>981</v>
      </c>
      <c r="C14" s="188"/>
      <c r="D14" s="189"/>
      <c r="E14" s="189"/>
      <c r="F14" s="239"/>
      <c r="G14" s="489"/>
      <c r="H14" s="490"/>
      <c r="I14" s="490"/>
      <c r="J14" s="491"/>
      <c r="K14" s="191" t="str">
        <f t="shared" si="1"/>
        <v/>
      </c>
    </row>
    <row r="15" spans="1:11" x14ac:dyDescent="0.2">
      <c r="A15" s="186" t="s">
        <v>42</v>
      </c>
      <c r="B15" s="192" t="s">
        <v>982</v>
      </c>
      <c r="C15" s="188"/>
      <c r="D15" s="189"/>
      <c r="E15" s="189"/>
      <c r="F15" s="239"/>
      <c r="G15" s="489"/>
      <c r="H15" s="490"/>
      <c r="I15" s="490"/>
      <c r="J15" s="491"/>
      <c r="K15" s="191" t="str">
        <f t="shared" si="1"/>
        <v/>
      </c>
    </row>
    <row r="16" spans="1:11" x14ac:dyDescent="0.2">
      <c r="A16" s="186" t="s">
        <v>43</v>
      </c>
      <c r="B16" s="192" t="s">
        <v>983</v>
      </c>
      <c r="C16" s="188"/>
      <c r="D16" s="189"/>
      <c r="E16" s="189"/>
      <c r="F16" s="239"/>
      <c r="G16" s="489"/>
      <c r="H16" s="490"/>
      <c r="I16" s="490"/>
      <c r="J16" s="491"/>
      <c r="K16" s="191" t="str">
        <f t="shared" si="1"/>
        <v/>
      </c>
    </row>
    <row r="17" spans="1:11" x14ac:dyDescent="0.2">
      <c r="A17" s="193" t="s">
        <v>44</v>
      </c>
      <c r="B17" s="240" t="s">
        <v>984</v>
      </c>
      <c r="C17" s="188"/>
      <c r="D17" s="189"/>
      <c r="E17" s="189"/>
      <c r="F17" s="239"/>
      <c r="G17" s="489"/>
      <c r="H17" s="490"/>
      <c r="I17" s="490"/>
      <c r="J17" s="491"/>
      <c r="K17" s="191" t="str">
        <f t="shared" si="1"/>
        <v/>
      </c>
    </row>
    <row r="18" spans="1:11" x14ac:dyDescent="0.2">
      <c r="A18" s="656" t="s">
        <v>78</v>
      </c>
      <c r="B18" s="671" t="s">
        <v>449</v>
      </c>
      <c r="C18" s="183">
        <f>SUM(C20:C34)</f>
        <v>0</v>
      </c>
      <c r="D18" s="184">
        <f>SUM(D20:D34)</f>
        <v>0</v>
      </c>
      <c r="E18" s="184">
        <f t="shared" ref="E18:J18" si="2">SUM(E20:E34)</f>
        <v>0</v>
      </c>
      <c r="F18" s="237">
        <f t="shared" si="2"/>
        <v>0</v>
      </c>
      <c r="G18" s="537">
        <f t="shared" si="2"/>
        <v>0</v>
      </c>
      <c r="H18" s="538">
        <f t="shared" si="2"/>
        <v>0</v>
      </c>
      <c r="I18" s="538">
        <f t="shared" si="2"/>
        <v>0</v>
      </c>
      <c r="J18" s="539">
        <f t="shared" si="2"/>
        <v>0</v>
      </c>
      <c r="K18" s="191"/>
    </row>
    <row r="19" spans="1:11" ht="13.5" customHeight="1" x14ac:dyDescent="0.2">
      <c r="A19" s="656"/>
      <c r="B19" s="671"/>
      <c r="C19" s="241"/>
      <c r="D19" s="242"/>
      <c r="E19" s="242"/>
      <c r="F19" s="243"/>
      <c r="G19" s="504"/>
      <c r="H19" s="505"/>
      <c r="I19" s="505"/>
      <c r="J19" s="506"/>
      <c r="K19" s="191"/>
    </row>
    <row r="20" spans="1:11" x14ac:dyDescent="0.2">
      <c r="A20" s="186" t="s">
        <v>79</v>
      </c>
      <c r="B20" s="187" t="s">
        <v>648</v>
      </c>
      <c r="C20" s="244"/>
      <c r="D20" s="245"/>
      <c r="E20" s="245"/>
      <c r="F20" s="246"/>
      <c r="G20" s="507"/>
      <c r="H20" s="508"/>
      <c r="I20" s="508"/>
      <c r="J20" s="509"/>
      <c r="K20" s="191" t="str">
        <f t="shared" ref="K20:K34" si="3">IF(G20&gt;C20,"ERROR","")</f>
        <v/>
      </c>
    </row>
    <row r="21" spans="1:11" x14ac:dyDescent="0.2">
      <c r="A21" s="186" t="s">
        <v>80</v>
      </c>
      <c r="B21" s="187" t="s">
        <v>119</v>
      </c>
      <c r="C21" s="244"/>
      <c r="D21" s="247"/>
      <c r="E21" s="245"/>
      <c r="F21" s="246"/>
      <c r="G21" s="507"/>
      <c r="H21" s="508"/>
      <c r="I21" s="508"/>
      <c r="J21" s="509"/>
      <c r="K21" s="191" t="str">
        <f t="shared" si="3"/>
        <v/>
      </c>
    </row>
    <row r="22" spans="1:11" x14ac:dyDescent="0.2">
      <c r="A22" s="186" t="s">
        <v>81</v>
      </c>
      <c r="B22" s="187" t="s">
        <v>120</v>
      </c>
      <c r="C22" s="244"/>
      <c r="D22" s="247"/>
      <c r="E22" s="245"/>
      <c r="F22" s="246"/>
      <c r="G22" s="507"/>
      <c r="H22" s="508"/>
      <c r="I22" s="508"/>
      <c r="J22" s="509"/>
      <c r="K22" s="191" t="str">
        <f t="shared" si="3"/>
        <v/>
      </c>
    </row>
    <row r="23" spans="1:11" x14ac:dyDescent="0.2">
      <c r="A23" s="186" t="s">
        <v>82</v>
      </c>
      <c r="B23" s="187" t="s">
        <v>649</v>
      </c>
      <c r="C23" s="244"/>
      <c r="D23" s="247"/>
      <c r="E23" s="245"/>
      <c r="F23" s="246"/>
      <c r="G23" s="507"/>
      <c r="H23" s="508"/>
      <c r="I23" s="508"/>
      <c r="J23" s="509"/>
      <c r="K23" s="191" t="str">
        <f t="shared" si="3"/>
        <v/>
      </c>
    </row>
    <row r="24" spans="1:11" x14ac:dyDescent="0.2">
      <c r="A24" s="186" t="s">
        <v>83</v>
      </c>
      <c r="B24" s="187" t="s">
        <v>650</v>
      </c>
      <c r="C24" s="244"/>
      <c r="D24" s="247"/>
      <c r="E24" s="245"/>
      <c r="F24" s="246"/>
      <c r="G24" s="507"/>
      <c r="H24" s="508"/>
      <c r="I24" s="508"/>
      <c r="J24" s="509"/>
      <c r="K24" s="191" t="str">
        <f t="shared" si="3"/>
        <v/>
      </c>
    </row>
    <row r="25" spans="1:11" x14ac:dyDescent="0.2">
      <c r="A25" s="186" t="s">
        <v>84</v>
      </c>
      <c r="B25" s="187" t="s">
        <v>446</v>
      </c>
      <c r="C25" s="244"/>
      <c r="D25" s="247"/>
      <c r="E25" s="245"/>
      <c r="F25" s="246"/>
      <c r="G25" s="507"/>
      <c r="H25" s="508"/>
      <c r="I25" s="508"/>
      <c r="J25" s="509"/>
      <c r="K25" s="191" t="str">
        <f t="shared" si="3"/>
        <v/>
      </c>
    </row>
    <row r="26" spans="1:11" x14ac:dyDescent="0.2">
      <c r="A26" s="186" t="s">
        <v>85</v>
      </c>
      <c r="B26" s="187" t="s">
        <v>439</v>
      </c>
      <c r="C26" s="244"/>
      <c r="D26" s="247"/>
      <c r="E26" s="245"/>
      <c r="F26" s="246"/>
      <c r="G26" s="507"/>
      <c r="H26" s="508"/>
      <c r="I26" s="508"/>
      <c r="J26" s="509"/>
      <c r="K26" s="191" t="str">
        <f t="shared" si="3"/>
        <v/>
      </c>
    </row>
    <row r="27" spans="1:11" x14ac:dyDescent="0.2">
      <c r="A27" s="186" t="s">
        <v>86</v>
      </c>
      <c r="B27" s="195" t="s">
        <v>432</v>
      </c>
      <c r="C27" s="244"/>
      <c r="D27" s="247"/>
      <c r="E27" s="245"/>
      <c r="F27" s="246"/>
      <c r="G27" s="507"/>
      <c r="H27" s="508"/>
      <c r="I27" s="508"/>
      <c r="J27" s="509"/>
      <c r="K27" s="191" t="str">
        <f t="shared" si="3"/>
        <v/>
      </c>
    </row>
    <row r="28" spans="1:11" x14ac:dyDescent="0.2">
      <c r="A28" s="186" t="s">
        <v>87</v>
      </c>
      <c r="B28" s="187" t="s">
        <v>435</v>
      </c>
      <c r="C28" s="244"/>
      <c r="D28" s="247"/>
      <c r="E28" s="245"/>
      <c r="F28" s="246"/>
      <c r="G28" s="507"/>
      <c r="H28" s="508"/>
      <c r="I28" s="508"/>
      <c r="J28" s="509"/>
      <c r="K28" s="191" t="str">
        <f t="shared" si="3"/>
        <v/>
      </c>
    </row>
    <row r="29" spans="1:11" x14ac:dyDescent="0.2">
      <c r="A29" s="186" t="s">
        <v>450</v>
      </c>
      <c r="B29" s="187" t="s">
        <v>651</v>
      </c>
      <c r="C29" s="244"/>
      <c r="D29" s="247"/>
      <c r="E29" s="245"/>
      <c r="F29" s="246"/>
      <c r="G29" s="507"/>
      <c r="H29" s="508"/>
      <c r="I29" s="508"/>
      <c r="J29" s="509"/>
      <c r="K29" s="191" t="str">
        <f t="shared" si="3"/>
        <v/>
      </c>
    </row>
    <row r="30" spans="1:11" x14ac:dyDescent="0.2">
      <c r="A30" s="186" t="s">
        <v>451</v>
      </c>
      <c r="B30" s="187" t="s">
        <v>436</v>
      </c>
      <c r="C30" s="244"/>
      <c r="D30" s="247"/>
      <c r="E30" s="245"/>
      <c r="F30" s="246"/>
      <c r="G30" s="507"/>
      <c r="H30" s="508"/>
      <c r="I30" s="508"/>
      <c r="J30" s="509"/>
      <c r="K30" s="191" t="str">
        <f t="shared" si="3"/>
        <v/>
      </c>
    </row>
    <row r="31" spans="1:11" x14ac:dyDescent="0.2">
      <c r="A31" s="186" t="s">
        <v>452</v>
      </c>
      <c r="B31" s="187" t="s">
        <v>133</v>
      </c>
      <c r="C31" s="244"/>
      <c r="D31" s="247"/>
      <c r="E31" s="245"/>
      <c r="F31" s="246"/>
      <c r="G31" s="507"/>
      <c r="H31" s="508"/>
      <c r="I31" s="508"/>
      <c r="J31" s="509"/>
      <c r="K31" s="191" t="str">
        <f t="shared" si="3"/>
        <v/>
      </c>
    </row>
    <row r="32" spans="1:11" x14ac:dyDescent="0.2">
      <c r="A32" s="186" t="s">
        <v>453</v>
      </c>
      <c r="B32" s="187" t="s">
        <v>259</v>
      </c>
      <c r="C32" s="244"/>
      <c r="D32" s="247"/>
      <c r="E32" s="245"/>
      <c r="F32" s="246"/>
      <c r="G32" s="507"/>
      <c r="H32" s="508"/>
      <c r="I32" s="508"/>
      <c r="J32" s="509"/>
      <c r="K32" s="191" t="str">
        <f t="shared" si="3"/>
        <v/>
      </c>
    </row>
    <row r="33" spans="1:11" x14ac:dyDescent="0.2">
      <c r="A33" s="193" t="s">
        <v>454</v>
      </c>
      <c r="B33" s="240" t="s">
        <v>984</v>
      </c>
      <c r="C33" s="244"/>
      <c r="D33" s="247"/>
      <c r="E33" s="245"/>
      <c r="F33" s="246"/>
      <c r="G33" s="507"/>
      <c r="H33" s="508"/>
      <c r="I33" s="508"/>
      <c r="J33" s="509"/>
      <c r="K33" s="191" t="str">
        <f t="shared" si="3"/>
        <v/>
      </c>
    </row>
    <row r="34" spans="1:11" ht="13.5" thickBot="1" x14ac:dyDescent="0.25">
      <c r="A34" s="193" t="s">
        <v>455</v>
      </c>
      <c r="B34" s="240" t="s">
        <v>984</v>
      </c>
      <c r="C34" s="248"/>
      <c r="D34" s="249"/>
      <c r="E34" s="250"/>
      <c r="F34" s="251"/>
      <c r="G34" s="510"/>
      <c r="H34" s="511"/>
      <c r="I34" s="511"/>
      <c r="J34" s="512"/>
      <c r="K34" s="191" t="str">
        <f t="shared" si="3"/>
        <v/>
      </c>
    </row>
    <row r="35" spans="1:11" x14ac:dyDescent="0.2">
      <c r="A35" s="171"/>
      <c r="B35" s="171"/>
      <c r="C35" s="171"/>
      <c r="D35" s="171"/>
      <c r="E35" s="171"/>
      <c r="F35" s="171"/>
      <c r="G35" s="171"/>
      <c r="H35" s="171"/>
      <c r="I35" s="171"/>
      <c r="J35" s="171"/>
      <c r="K35" s="171"/>
    </row>
    <row r="36" spans="1:11" ht="13.5" thickBot="1" x14ac:dyDescent="0.25">
      <c r="A36" s="171"/>
      <c r="B36" s="171"/>
      <c r="C36" s="171"/>
      <c r="D36" s="171"/>
      <c r="E36" s="171"/>
      <c r="F36" s="171"/>
      <c r="G36" s="171"/>
      <c r="H36" s="171"/>
      <c r="I36" s="171"/>
      <c r="J36" s="171"/>
      <c r="K36" s="171"/>
    </row>
    <row r="37" spans="1:11" ht="16.5" thickBot="1" x14ac:dyDescent="0.25">
      <c r="A37" s="648" t="s">
        <v>124</v>
      </c>
      <c r="B37" s="649"/>
      <c r="C37" s="546">
        <f>SUM(C6,C18)</f>
        <v>0</v>
      </c>
      <c r="D37" s="546">
        <f t="shared" ref="D37:J37" si="4">SUM(D6,D18)</f>
        <v>0</v>
      </c>
      <c r="E37" s="546">
        <f t="shared" si="4"/>
        <v>0</v>
      </c>
      <c r="F37" s="546">
        <f t="shared" si="4"/>
        <v>0</v>
      </c>
      <c r="G37" s="546">
        <f t="shared" si="4"/>
        <v>0</v>
      </c>
      <c r="H37" s="546">
        <f t="shared" si="4"/>
        <v>0</v>
      </c>
      <c r="I37" s="546">
        <f t="shared" si="4"/>
        <v>0</v>
      </c>
      <c r="J37" s="546">
        <f t="shared" si="4"/>
        <v>0</v>
      </c>
      <c r="K37" s="171"/>
    </row>
    <row r="38" spans="1:11" x14ac:dyDescent="0.2">
      <c r="A38" s="171"/>
      <c r="B38" s="171"/>
      <c r="C38" s="171"/>
      <c r="D38" s="171"/>
      <c r="E38" s="171"/>
      <c r="F38" s="171"/>
      <c r="G38" s="171"/>
      <c r="H38" s="171"/>
      <c r="I38" s="171"/>
      <c r="J38" s="200">
        <f>COUNTIFS(K8:K34,"ERROR")</f>
        <v>0</v>
      </c>
      <c r="K38" s="171"/>
    </row>
    <row r="39" spans="1:11" x14ac:dyDescent="0.2">
      <c r="A39" s="171"/>
      <c r="B39" s="171"/>
      <c r="C39" s="171"/>
      <c r="D39" s="171"/>
      <c r="E39" s="171"/>
      <c r="F39" s="171"/>
      <c r="G39" s="171"/>
      <c r="H39" s="252"/>
      <c r="I39" s="252"/>
      <c r="J39" s="252"/>
      <c r="K39" s="171"/>
    </row>
    <row r="40" spans="1:11" x14ac:dyDescent="0.2">
      <c r="A40" s="191" t="str">
        <f>IF(J38=0,"","    ERROR: Gasto en Navarra no puede ser superior a Gasto en España")</f>
        <v/>
      </c>
      <c r="B40" s="171"/>
      <c r="C40" s="171"/>
      <c r="D40" s="171"/>
      <c r="E40" s="171"/>
      <c r="F40" s="171"/>
      <c r="G40" s="171"/>
      <c r="H40" s="253"/>
      <c r="I40" s="253"/>
      <c r="J40" s="253"/>
      <c r="K40" s="171"/>
    </row>
    <row r="41" spans="1:11" x14ac:dyDescent="0.2">
      <c r="A41" s="203" t="s">
        <v>738</v>
      </c>
      <c r="B41" s="204" t="s">
        <v>762</v>
      </c>
      <c r="C41" s="204"/>
      <c r="D41" s="205"/>
      <c r="E41" s="201"/>
      <c r="F41" s="202"/>
      <c r="G41" s="205" t="s">
        <v>763</v>
      </c>
      <c r="H41" s="253"/>
      <c r="I41" s="253"/>
      <c r="J41" s="253"/>
      <c r="K41" s="171"/>
    </row>
    <row r="42" spans="1:11" x14ac:dyDescent="0.2">
      <c r="A42" s="203" t="s">
        <v>739</v>
      </c>
      <c r="B42" s="206" t="s">
        <v>740</v>
      </c>
      <c r="C42" s="204"/>
      <c r="D42" s="205"/>
      <c r="E42" s="201"/>
      <c r="F42" s="202"/>
      <c r="G42" s="201" t="s">
        <v>741</v>
      </c>
      <c r="H42" s="253"/>
      <c r="I42" s="253"/>
      <c r="J42" s="253"/>
      <c r="K42" s="171"/>
    </row>
    <row r="43" spans="1:11" x14ac:dyDescent="0.2">
      <c r="A43" s="203"/>
      <c r="B43" s="207"/>
      <c r="C43" s="204"/>
      <c r="D43" s="205"/>
      <c r="E43" s="201"/>
      <c r="F43" s="202"/>
      <c r="G43" s="201"/>
      <c r="H43" s="208"/>
      <c r="I43" s="208"/>
      <c r="J43" s="208"/>
      <c r="K43" s="171"/>
    </row>
    <row r="44" spans="1:11" ht="15" x14ac:dyDescent="0.25">
      <c r="A44" s="254"/>
      <c r="B44" s="207"/>
      <c r="C44" s="201"/>
      <c r="D44" s="201"/>
      <c r="E44" s="201"/>
      <c r="F44" s="202"/>
      <c r="G44" s="201" t="s">
        <v>831</v>
      </c>
      <c r="H44" s="252"/>
      <c r="I44" s="252"/>
      <c r="J44" s="252"/>
      <c r="K44" s="171"/>
    </row>
    <row r="45" spans="1:11" x14ac:dyDescent="0.2">
      <c r="K45" s="171"/>
    </row>
    <row r="46" spans="1:11" x14ac:dyDescent="0.2">
      <c r="K46" s="171"/>
    </row>
    <row r="47" spans="1:11" x14ac:dyDescent="0.2">
      <c r="K47" s="171"/>
    </row>
    <row r="48" spans="1:11" x14ac:dyDescent="0.2">
      <c r="K48" s="171"/>
    </row>
    <row r="49" spans="11:11" x14ac:dyDescent="0.2">
      <c r="K49" s="171"/>
    </row>
    <row r="50" spans="11:11" x14ac:dyDescent="0.2">
      <c r="K50" s="171"/>
    </row>
    <row r="51" spans="11:11" x14ac:dyDescent="0.2">
      <c r="K51" s="171"/>
    </row>
    <row r="52" spans="11:11" x14ac:dyDescent="0.2">
      <c r="K52" s="171"/>
    </row>
  </sheetData>
  <sheetProtection password="CD7A" sheet="1" objects="1" scenarios="1"/>
  <mergeCells count="14">
    <mergeCell ref="A3:B3"/>
    <mergeCell ref="A37:B37"/>
    <mergeCell ref="A5:B5"/>
    <mergeCell ref="A6:A7"/>
    <mergeCell ref="B6:B7"/>
    <mergeCell ref="A18:A19"/>
    <mergeCell ref="B18:B19"/>
    <mergeCell ref="C1:F1"/>
    <mergeCell ref="G1:J1"/>
    <mergeCell ref="C2:C3"/>
    <mergeCell ref="G2:G3"/>
    <mergeCell ref="H2:I2"/>
    <mergeCell ref="J2:J3"/>
    <mergeCell ref="F2:F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M43"/>
  <sheetViews>
    <sheetView showGridLines="0" zoomScaleNormal="100" workbookViewId="0">
      <selection activeCell="C5" sqref="C5"/>
    </sheetView>
  </sheetViews>
  <sheetFormatPr baseColWidth="10" defaultColWidth="11.42578125" defaultRowHeight="12.75" x14ac:dyDescent="0.2"/>
  <cols>
    <col min="1" max="1" width="11.7109375" style="35" customWidth="1"/>
    <col min="2" max="2" width="39.7109375" style="35" customWidth="1"/>
    <col min="3" max="10" width="16.7109375" style="35" customWidth="1"/>
    <col min="11" max="11" width="11.42578125" style="36"/>
    <col min="12" max="16384" width="11.42578125" style="35"/>
  </cols>
  <sheetData>
    <row r="1" spans="1:11" ht="21" customHeight="1" thickBot="1" x14ac:dyDescent="0.25">
      <c r="A1" s="36"/>
      <c r="B1" s="36"/>
      <c r="C1" s="589" t="s">
        <v>1003</v>
      </c>
      <c r="D1" s="590"/>
      <c r="E1" s="590"/>
      <c r="F1" s="590"/>
      <c r="G1" s="591" t="s">
        <v>1009</v>
      </c>
      <c r="H1" s="592"/>
      <c r="I1" s="592"/>
      <c r="J1" s="593"/>
    </row>
    <row r="2" spans="1:11" ht="13.5" thickBot="1" x14ac:dyDescent="0.25">
      <c r="A2" s="47"/>
      <c r="B2" s="88"/>
      <c r="C2" s="644" t="s">
        <v>742</v>
      </c>
      <c r="D2" s="159" t="s">
        <v>2</v>
      </c>
      <c r="E2" s="160"/>
      <c r="F2" s="646" t="s">
        <v>3</v>
      </c>
      <c r="G2" s="594" t="s">
        <v>742</v>
      </c>
      <c r="H2" s="596" t="s">
        <v>2</v>
      </c>
      <c r="I2" s="597"/>
      <c r="J2" s="598" t="s">
        <v>3</v>
      </c>
    </row>
    <row r="3" spans="1:11" ht="16.5" thickBot="1" x14ac:dyDescent="0.3">
      <c r="A3" s="603" t="s">
        <v>506</v>
      </c>
      <c r="B3" s="603"/>
      <c r="C3" s="645"/>
      <c r="D3" s="161" t="s">
        <v>743</v>
      </c>
      <c r="E3" s="161" t="s">
        <v>5</v>
      </c>
      <c r="F3" s="647"/>
      <c r="G3" s="595"/>
      <c r="H3" s="419" t="s">
        <v>743</v>
      </c>
      <c r="I3" s="419" t="s">
        <v>5</v>
      </c>
      <c r="J3" s="599"/>
    </row>
    <row r="4" spans="1:11" x14ac:dyDescent="0.2">
      <c r="A4" s="93"/>
      <c r="B4" s="94"/>
      <c r="C4" s="55"/>
      <c r="D4" s="56"/>
      <c r="E4" s="56"/>
      <c r="F4" s="57"/>
      <c r="G4" s="452"/>
      <c r="H4" s="453"/>
      <c r="I4" s="453"/>
      <c r="J4" s="454"/>
    </row>
    <row r="5" spans="1:11" x14ac:dyDescent="0.2">
      <c r="A5" s="613"/>
      <c r="B5" s="614"/>
      <c r="C5" s="58"/>
      <c r="D5" s="59"/>
      <c r="E5" s="59"/>
      <c r="F5" s="60"/>
      <c r="G5" s="455"/>
      <c r="H5" s="456"/>
      <c r="I5" s="456"/>
      <c r="J5" s="457"/>
    </row>
    <row r="6" spans="1:11" ht="12.75" customHeight="1" x14ac:dyDescent="0.2">
      <c r="A6" s="608" t="s">
        <v>125</v>
      </c>
      <c r="B6" s="609" t="s">
        <v>496</v>
      </c>
      <c r="C6" s="58">
        <f>SUM(C8:C22)</f>
        <v>0</v>
      </c>
      <c r="D6" s="59">
        <f>SUM(D8:D22)</f>
        <v>0</v>
      </c>
      <c r="E6" s="59">
        <f t="shared" ref="E6:J6" si="0">SUM(E8:E22)</f>
        <v>0</v>
      </c>
      <c r="F6" s="60">
        <f t="shared" si="0"/>
        <v>0</v>
      </c>
      <c r="G6" s="438">
        <f t="shared" si="0"/>
        <v>0</v>
      </c>
      <c r="H6" s="439">
        <f t="shared" si="0"/>
        <v>0</v>
      </c>
      <c r="I6" s="439">
        <f t="shared" si="0"/>
        <v>0</v>
      </c>
      <c r="J6" s="440">
        <f t="shared" si="0"/>
        <v>0</v>
      </c>
    </row>
    <row r="7" spans="1:11" ht="12.75" customHeight="1" x14ac:dyDescent="0.2">
      <c r="A7" s="608"/>
      <c r="B7" s="609"/>
      <c r="C7" s="58"/>
      <c r="D7" s="59"/>
      <c r="E7" s="59"/>
      <c r="F7" s="60"/>
      <c r="G7" s="455"/>
      <c r="H7" s="456"/>
      <c r="I7" s="456"/>
      <c r="J7" s="457"/>
    </row>
    <row r="8" spans="1:11" ht="12.75" customHeight="1" x14ac:dyDescent="0.2">
      <c r="A8" s="61" t="s">
        <v>467</v>
      </c>
      <c r="B8" s="70" t="s">
        <v>985</v>
      </c>
      <c r="C8" s="63"/>
      <c r="D8" s="64"/>
      <c r="E8" s="64"/>
      <c r="F8" s="65"/>
      <c r="G8" s="458"/>
      <c r="H8" s="459"/>
      <c r="I8" s="459"/>
      <c r="J8" s="460"/>
      <c r="K8" s="50" t="str">
        <f t="shared" ref="K8:K22" si="1">IF(G8&gt;C8,"ERROR","")</f>
        <v/>
      </c>
    </row>
    <row r="9" spans="1:11" ht="12.75" customHeight="1" x14ac:dyDescent="0.2">
      <c r="A9" s="61" t="s">
        <v>468</v>
      </c>
      <c r="B9" s="70" t="s">
        <v>986</v>
      </c>
      <c r="C9" s="63"/>
      <c r="D9" s="64"/>
      <c r="E9" s="64"/>
      <c r="F9" s="65"/>
      <c r="G9" s="458"/>
      <c r="H9" s="459"/>
      <c r="I9" s="459"/>
      <c r="J9" s="460"/>
      <c r="K9" s="50" t="str">
        <f t="shared" si="1"/>
        <v/>
      </c>
    </row>
    <row r="10" spans="1:11" ht="12.75" customHeight="1" x14ac:dyDescent="0.2">
      <c r="A10" s="61" t="s">
        <v>469</v>
      </c>
      <c r="B10" s="70" t="s">
        <v>489</v>
      </c>
      <c r="C10" s="63"/>
      <c r="D10" s="64"/>
      <c r="E10" s="64"/>
      <c r="F10" s="65"/>
      <c r="G10" s="458"/>
      <c r="H10" s="459"/>
      <c r="I10" s="459"/>
      <c r="J10" s="460"/>
      <c r="K10" s="50" t="str">
        <f t="shared" si="1"/>
        <v/>
      </c>
    </row>
    <row r="11" spans="1:11" x14ac:dyDescent="0.2">
      <c r="A11" s="61" t="s">
        <v>470</v>
      </c>
      <c r="B11" s="70" t="s">
        <v>459</v>
      </c>
      <c r="C11" s="63"/>
      <c r="D11" s="64"/>
      <c r="E11" s="64"/>
      <c r="F11" s="65"/>
      <c r="G11" s="458"/>
      <c r="H11" s="459"/>
      <c r="I11" s="459"/>
      <c r="J11" s="460"/>
      <c r="K11" s="50" t="str">
        <f t="shared" si="1"/>
        <v/>
      </c>
    </row>
    <row r="12" spans="1:11" x14ac:dyDescent="0.2">
      <c r="A12" s="61" t="s">
        <v>471</v>
      </c>
      <c r="B12" s="70" t="s">
        <v>460</v>
      </c>
      <c r="C12" s="63"/>
      <c r="D12" s="64"/>
      <c r="E12" s="64"/>
      <c r="F12" s="65"/>
      <c r="G12" s="458"/>
      <c r="H12" s="459"/>
      <c r="I12" s="459"/>
      <c r="J12" s="460"/>
      <c r="K12" s="50" t="str">
        <f t="shared" si="1"/>
        <v/>
      </c>
    </row>
    <row r="13" spans="1:11" x14ac:dyDescent="0.2">
      <c r="A13" s="61" t="s">
        <v>472</v>
      </c>
      <c r="B13" s="70" t="s">
        <v>685</v>
      </c>
      <c r="C13" s="63"/>
      <c r="D13" s="64"/>
      <c r="E13" s="64"/>
      <c r="F13" s="65"/>
      <c r="G13" s="458"/>
      <c r="H13" s="459"/>
      <c r="I13" s="459"/>
      <c r="J13" s="460"/>
      <c r="K13" s="50" t="str">
        <f t="shared" si="1"/>
        <v/>
      </c>
    </row>
    <row r="14" spans="1:11" x14ac:dyDescent="0.2">
      <c r="A14" s="61" t="s">
        <v>473</v>
      </c>
      <c r="B14" s="70" t="s">
        <v>461</v>
      </c>
      <c r="C14" s="63"/>
      <c r="D14" s="64"/>
      <c r="E14" s="64"/>
      <c r="F14" s="65"/>
      <c r="G14" s="458"/>
      <c r="H14" s="459"/>
      <c r="I14" s="459"/>
      <c r="J14" s="460"/>
      <c r="K14" s="50" t="str">
        <f t="shared" si="1"/>
        <v/>
      </c>
    </row>
    <row r="15" spans="1:11" x14ac:dyDescent="0.2">
      <c r="A15" s="61" t="s">
        <v>474</v>
      </c>
      <c r="B15" s="70" t="s">
        <v>463</v>
      </c>
      <c r="C15" s="63"/>
      <c r="D15" s="64"/>
      <c r="E15" s="64"/>
      <c r="F15" s="65"/>
      <c r="G15" s="458"/>
      <c r="H15" s="459"/>
      <c r="I15" s="459"/>
      <c r="J15" s="460"/>
      <c r="K15" s="50" t="str">
        <f t="shared" si="1"/>
        <v/>
      </c>
    </row>
    <row r="16" spans="1:11" x14ac:dyDescent="0.2">
      <c r="A16" s="61" t="s">
        <v>475</v>
      </c>
      <c r="B16" s="70" t="s">
        <v>462</v>
      </c>
      <c r="C16" s="63"/>
      <c r="D16" s="64"/>
      <c r="E16" s="64"/>
      <c r="F16" s="65"/>
      <c r="G16" s="458"/>
      <c r="H16" s="459"/>
      <c r="I16" s="459"/>
      <c r="J16" s="460"/>
      <c r="K16" s="50" t="str">
        <f t="shared" si="1"/>
        <v/>
      </c>
    </row>
    <row r="17" spans="1:11" x14ac:dyDescent="0.2">
      <c r="A17" s="61" t="s">
        <v>476</v>
      </c>
      <c r="B17" s="70" t="s">
        <v>464</v>
      </c>
      <c r="C17" s="63"/>
      <c r="D17" s="64"/>
      <c r="E17" s="64"/>
      <c r="F17" s="65"/>
      <c r="G17" s="458"/>
      <c r="H17" s="459"/>
      <c r="I17" s="459"/>
      <c r="J17" s="460"/>
      <c r="K17" s="50" t="str">
        <f t="shared" si="1"/>
        <v/>
      </c>
    </row>
    <row r="18" spans="1:11" x14ac:dyDescent="0.2">
      <c r="A18" s="61" t="s">
        <v>477</v>
      </c>
      <c r="B18" s="70" t="s">
        <v>465</v>
      </c>
      <c r="C18" s="63"/>
      <c r="D18" s="64"/>
      <c r="E18" s="64"/>
      <c r="F18" s="65"/>
      <c r="G18" s="458"/>
      <c r="H18" s="459"/>
      <c r="I18" s="459"/>
      <c r="J18" s="460"/>
      <c r="K18" s="50" t="str">
        <f t="shared" si="1"/>
        <v/>
      </c>
    </row>
    <row r="19" spans="1:11" x14ac:dyDescent="0.2">
      <c r="A19" s="61" t="s">
        <v>486</v>
      </c>
      <c r="B19" s="70" t="s">
        <v>686</v>
      </c>
      <c r="C19" s="63"/>
      <c r="D19" s="64"/>
      <c r="E19" s="64"/>
      <c r="F19" s="65"/>
      <c r="G19" s="458"/>
      <c r="H19" s="459"/>
      <c r="I19" s="459"/>
      <c r="J19" s="460"/>
      <c r="K19" s="50" t="str">
        <f t="shared" si="1"/>
        <v/>
      </c>
    </row>
    <row r="20" spans="1:11" x14ac:dyDescent="0.2">
      <c r="A20" s="61" t="s">
        <v>487</v>
      </c>
      <c r="B20" s="70" t="s">
        <v>466</v>
      </c>
      <c r="C20" s="63"/>
      <c r="D20" s="64"/>
      <c r="E20" s="64"/>
      <c r="F20" s="65"/>
      <c r="G20" s="458"/>
      <c r="H20" s="459"/>
      <c r="I20" s="459"/>
      <c r="J20" s="460"/>
      <c r="K20" s="50" t="str">
        <f t="shared" si="1"/>
        <v/>
      </c>
    </row>
    <row r="21" spans="1:11" x14ac:dyDescent="0.2">
      <c r="A21" s="61" t="s">
        <v>488</v>
      </c>
      <c r="B21" s="70" t="s">
        <v>458</v>
      </c>
      <c r="C21" s="63"/>
      <c r="D21" s="64"/>
      <c r="E21" s="64"/>
      <c r="F21" s="65"/>
      <c r="G21" s="458"/>
      <c r="H21" s="459"/>
      <c r="I21" s="459"/>
      <c r="J21" s="460"/>
      <c r="K21" s="50" t="str">
        <f t="shared" si="1"/>
        <v/>
      </c>
    </row>
    <row r="22" spans="1:11" x14ac:dyDescent="0.2">
      <c r="A22" s="66" t="s">
        <v>490</v>
      </c>
      <c r="B22" s="72" t="s">
        <v>987</v>
      </c>
      <c r="C22" s="63"/>
      <c r="D22" s="64"/>
      <c r="E22" s="64"/>
      <c r="F22" s="65"/>
      <c r="G22" s="458"/>
      <c r="H22" s="459"/>
      <c r="I22" s="459"/>
      <c r="J22" s="460"/>
      <c r="K22" s="50" t="str">
        <f t="shared" si="1"/>
        <v/>
      </c>
    </row>
    <row r="23" spans="1:11" ht="12.75" customHeight="1" x14ac:dyDescent="0.2">
      <c r="A23" s="608" t="s">
        <v>127</v>
      </c>
      <c r="B23" s="609" t="s">
        <v>31</v>
      </c>
      <c r="C23" s="58">
        <f>SUM(C25:C32)</f>
        <v>0</v>
      </c>
      <c r="D23" s="59">
        <f>SUM(D25:D32)</f>
        <v>0</v>
      </c>
      <c r="E23" s="59">
        <f t="shared" ref="E23:J23" si="2">SUM(E25:E32)</f>
        <v>0</v>
      </c>
      <c r="F23" s="60">
        <f t="shared" si="2"/>
        <v>0</v>
      </c>
      <c r="G23" s="438">
        <f t="shared" si="2"/>
        <v>0</v>
      </c>
      <c r="H23" s="439">
        <f t="shared" si="2"/>
        <v>0</v>
      </c>
      <c r="I23" s="439">
        <f t="shared" si="2"/>
        <v>0</v>
      </c>
      <c r="J23" s="440">
        <f t="shared" si="2"/>
        <v>0</v>
      </c>
    </row>
    <row r="24" spans="1:11" ht="13.5" customHeight="1" x14ac:dyDescent="0.2">
      <c r="A24" s="608"/>
      <c r="B24" s="609"/>
      <c r="C24" s="58"/>
      <c r="D24" s="59"/>
      <c r="E24" s="59"/>
      <c r="F24" s="60"/>
      <c r="G24" s="455"/>
      <c r="H24" s="456"/>
      <c r="I24" s="456"/>
      <c r="J24" s="457"/>
    </row>
    <row r="25" spans="1:11" x14ac:dyDescent="0.2">
      <c r="A25" s="61" t="s">
        <v>478</v>
      </c>
      <c r="B25" s="62" t="s">
        <v>481</v>
      </c>
      <c r="C25" s="63"/>
      <c r="D25" s="64"/>
      <c r="E25" s="64"/>
      <c r="F25" s="65"/>
      <c r="G25" s="458"/>
      <c r="H25" s="459"/>
      <c r="I25" s="459"/>
      <c r="J25" s="460"/>
      <c r="K25" s="36" t="str">
        <f t="shared" ref="K25:K32" si="3">IF(G25&gt;C25,"ERROR","")</f>
        <v/>
      </c>
    </row>
    <row r="26" spans="1:11" x14ac:dyDescent="0.2">
      <c r="A26" s="61" t="s">
        <v>479</v>
      </c>
      <c r="B26" s="62" t="s">
        <v>652</v>
      </c>
      <c r="C26" s="63"/>
      <c r="D26" s="64"/>
      <c r="E26" s="64"/>
      <c r="F26" s="65"/>
      <c r="G26" s="458"/>
      <c r="H26" s="459"/>
      <c r="I26" s="459"/>
      <c r="J26" s="460"/>
      <c r="K26" s="36" t="str">
        <f t="shared" si="3"/>
        <v/>
      </c>
    </row>
    <row r="27" spans="1:11" x14ac:dyDescent="0.2">
      <c r="A27" s="61" t="s">
        <v>491</v>
      </c>
      <c r="B27" s="62" t="s">
        <v>482</v>
      </c>
      <c r="C27" s="63"/>
      <c r="D27" s="64"/>
      <c r="E27" s="64"/>
      <c r="F27" s="65"/>
      <c r="G27" s="458"/>
      <c r="H27" s="459"/>
      <c r="I27" s="459"/>
      <c r="J27" s="460"/>
      <c r="K27" s="36" t="str">
        <f t="shared" si="3"/>
        <v/>
      </c>
    </row>
    <row r="28" spans="1:11" x14ac:dyDescent="0.2">
      <c r="A28" s="61" t="s">
        <v>492</v>
      </c>
      <c r="B28" s="62" t="s">
        <v>728</v>
      </c>
      <c r="C28" s="63"/>
      <c r="D28" s="64"/>
      <c r="E28" s="64"/>
      <c r="F28" s="65"/>
      <c r="G28" s="458"/>
      <c r="H28" s="459"/>
      <c r="I28" s="459"/>
      <c r="J28" s="460"/>
      <c r="K28" s="36" t="str">
        <f t="shared" si="3"/>
        <v/>
      </c>
    </row>
    <row r="29" spans="1:11" x14ac:dyDescent="0.2">
      <c r="A29" s="61" t="s">
        <v>493</v>
      </c>
      <c r="B29" s="70" t="s">
        <v>117</v>
      </c>
      <c r="C29" s="63"/>
      <c r="D29" s="64"/>
      <c r="E29" s="64"/>
      <c r="F29" s="65"/>
      <c r="G29" s="458"/>
      <c r="H29" s="459"/>
      <c r="I29" s="459"/>
      <c r="J29" s="460"/>
      <c r="K29" s="36" t="str">
        <f t="shared" si="3"/>
        <v/>
      </c>
    </row>
    <row r="30" spans="1:11" x14ac:dyDescent="0.2">
      <c r="A30" s="61" t="s">
        <v>494</v>
      </c>
      <c r="B30" s="70" t="s">
        <v>456</v>
      </c>
      <c r="C30" s="63"/>
      <c r="D30" s="64"/>
      <c r="E30" s="64"/>
      <c r="F30" s="65"/>
      <c r="G30" s="458"/>
      <c r="H30" s="459"/>
      <c r="I30" s="459"/>
      <c r="J30" s="460"/>
      <c r="K30" s="36" t="str">
        <f t="shared" si="3"/>
        <v/>
      </c>
    </row>
    <row r="31" spans="1:11" x14ac:dyDescent="0.2">
      <c r="A31" s="66" t="s">
        <v>497</v>
      </c>
      <c r="B31" s="72" t="s">
        <v>987</v>
      </c>
      <c r="C31" s="221"/>
      <c r="D31" s="222"/>
      <c r="E31" s="222"/>
      <c r="F31" s="223"/>
      <c r="G31" s="432"/>
      <c r="H31" s="433"/>
      <c r="I31" s="433"/>
      <c r="J31" s="434"/>
      <c r="K31" s="36" t="str">
        <f t="shared" si="3"/>
        <v/>
      </c>
    </row>
    <row r="32" spans="1:11" ht="13.5" thickBot="1" x14ac:dyDescent="0.25">
      <c r="A32" s="66" t="s">
        <v>653</v>
      </c>
      <c r="B32" s="72" t="s">
        <v>987</v>
      </c>
      <c r="C32" s="224"/>
      <c r="D32" s="225"/>
      <c r="E32" s="225"/>
      <c r="F32" s="226"/>
      <c r="G32" s="435"/>
      <c r="H32" s="436"/>
      <c r="I32" s="436"/>
      <c r="J32" s="437"/>
      <c r="K32" s="36" t="str">
        <f t="shared" si="3"/>
        <v/>
      </c>
    </row>
    <row r="33" spans="1:13" x14ac:dyDescent="0.2">
      <c r="A33" s="36"/>
      <c r="B33" s="36"/>
      <c r="C33" s="36"/>
      <c r="D33" s="36"/>
      <c r="E33" s="36"/>
      <c r="F33" s="36"/>
      <c r="G33" s="36"/>
      <c r="H33" s="36"/>
      <c r="I33" s="36"/>
      <c r="J33" s="36"/>
    </row>
    <row r="34" spans="1:13" ht="13.5" thickBot="1" x14ac:dyDescent="0.25">
      <c r="A34" s="36"/>
      <c r="B34" s="36"/>
      <c r="C34" s="36"/>
      <c r="D34" s="36"/>
      <c r="E34" s="36"/>
      <c r="F34" s="36"/>
      <c r="G34" s="36"/>
      <c r="H34" s="36"/>
      <c r="I34" s="36"/>
      <c r="J34" s="36"/>
    </row>
    <row r="35" spans="1:13" ht="16.5" thickBot="1" x14ac:dyDescent="0.25">
      <c r="A35" s="615" t="s">
        <v>495</v>
      </c>
      <c r="B35" s="616"/>
      <c r="C35" s="546">
        <f>SUM(C6,C23)</f>
        <v>0</v>
      </c>
      <c r="D35" s="546">
        <f t="shared" ref="D35:J35" si="4">SUM(D6,D23)</f>
        <v>0</v>
      </c>
      <c r="E35" s="546">
        <f t="shared" si="4"/>
        <v>0</v>
      </c>
      <c r="F35" s="546">
        <f t="shared" si="4"/>
        <v>0</v>
      </c>
      <c r="G35" s="546">
        <f t="shared" si="4"/>
        <v>0</v>
      </c>
      <c r="H35" s="546">
        <f t="shared" si="4"/>
        <v>0</v>
      </c>
      <c r="I35" s="546">
        <f t="shared" si="4"/>
        <v>0</v>
      </c>
      <c r="J35" s="546">
        <f t="shared" si="4"/>
        <v>0</v>
      </c>
    </row>
    <row r="36" spans="1:13" x14ac:dyDescent="0.2">
      <c r="A36" s="36"/>
      <c r="B36" s="36"/>
      <c r="C36" s="36"/>
      <c r="D36" s="36"/>
      <c r="E36" s="36"/>
      <c r="F36" s="36"/>
      <c r="G36" s="36"/>
      <c r="H36" s="36"/>
      <c r="I36" s="36"/>
      <c r="J36" s="76">
        <f>COUNTIFS(K8:K32,"ERROR")</f>
        <v>0</v>
      </c>
    </row>
    <row r="37" spans="1:13" x14ac:dyDescent="0.2">
      <c r="A37" s="36"/>
      <c r="B37" s="36"/>
      <c r="C37" s="36"/>
      <c r="D37" s="36"/>
      <c r="E37" s="36"/>
      <c r="F37" s="36"/>
      <c r="G37" s="36"/>
      <c r="H37" s="36"/>
      <c r="I37" s="36"/>
      <c r="J37" s="36"/>
    </row>
    <row r="38" spans="1:13" x14ac:dyDescent="0.2">
      <c r="A38" s="50" t="str">
        <f>IF(J36=0,"","    ERROR: Gasto en Navarra no puede ser superior a Gasto en España")</f>
        <v/>
      </c>
      <c r="B38" s="36"/>
      <c r="C38" s="36"/>
      <c r="D38" s="36"/>
      <c r="E38" s="36"/>
      <c r="F38" s="36"/>
      <c r="G38" s="36"/>
      <c r="H38" s="227"/>
      <c r="I38" s="227"/>
      <c r="J38" s="227"/>
      <c r="K38" s="227"/>
      <c r="L38" s="111"/>
      <c r="M38" s="110"/>
    </row>
    <row r="39" spans="1:13" x14ac:dyDescent="0.2">
      <c r="A39" s="82" t="s">
        <v>738</v>
      </c>
      <c r="B39" s="81" t="s">
        <v>762</v>
      </c>
      <c r="C39" s="81"/>
      <c r="D39" s="78"/>
      <c r="E39" s="79"/>
      <c r="F39" s="80"/>
      <c r="G39" s="78" t="s">
        <v>763</v>
      </c>
      <c r="H39" s="122"/>
      <c r="I39" s="122"/>
      <c r="J39" s="122"/>
      <c r="K39" s="122"/>
      <c r="L39" s="255"/>
      <c r="M39" s="255"/>
    </row>
    <row r="40" spans="1:13" x14ac:dyDescent="0.2">
      <c r="A40" s="82" t="s">
        <v>739</v>
      </c>
      <c r="B40" s="83" t="s">
        <v>740</v>
      </c>
      <c r="C40" s="81"/>
      <c r="D40" s="78"/>
      <c r="E40" s="79"/>
      <c r="F40" s="80"/>
      <c r="G40" s="79" t="s">
        <v>741</v>
      </c>
      <c r="H40" s="122"/>
      <c r="I40" s="122"/>
      <c r="J40" s="122"/>
      <c r="K40" s="122"/>
      <c r="L40" s="255"/>
      <c r="M40" s="255"/>
    </row>
    <row r="41" spans="1:13" x14ac:dyDescent="0.2">
      <c r="A41" s="80"/>
      <c r="B41" s="80"/>
      <c r="C41" s="81"/>
      <c r="D41" s="78"/>
      <c r="E41" s="79"/>
      <c r="F41" s="80"/>
      <c r="G41" s="79"/>
      <c r="H41" s="122"/>
      <c r="I41" s="122"/>
      <c r="J41" s="122"/>
      <c r="K41" s="122"/>
      <c r="L41" s="255"/>
      <c r="M41" s="255"/>
    </row>
    <row r="42" spans="1:13" x14ac:dyDescent="0.2">
      <c r="A42" s="82"/>
      <c r="B42" s="105"/>
      <c r="C42" s="79"/>
      <c r="D42" s="79"/>
      <c r="E42" s="79"/>
      <c r="F42" s="80"/>
      <c r="G42" s="79" t="s">
        <v>831</v>
      </c>
      <c r="H42" s="107"/>
      <c r="I42" s="107"/>
      <c r="J42" s="107"/>
      <c r="K42" s="107"/>
      <c r="L42" s="110"/>
      <c r="M42" s="110"/>
    </row>
    <row r="43" spans="1:13" x14ac:dyDescent="0.2">
      <c r="A43" s="169"/>
      <c r="B43" s="170"/>
      <c r="C43" s="107"/>
      <c r="D43" s="107"/>
      <c r="E43" s="107"/>
      <c r="F43" s="36"/>
      <c r="G43" s="36"/>
      <c r="H43" s="227"/>
      <c r="I43" s="227"/>
      <c r="J43" s="227"/>
      <c r="K43" s="227"/>
      <c r="L43" s="111"/>
      <c r="M43" s="110"/>
    </row>
  </sheetData>
  <sheetProtection password="CD7A" sheet="1" objects="1" scenarios="1"/>
  <mergeCells count="14">
    <mergeCell ref="A3:B3"/>
    <mergeCell ref="A35:B35"/>
    <mergeCell ref="A5:B5"/>
    <mergeCell ref="A6:A7"/>
    <mergeCell ref="B6:B7"/>
    <mergeCell ref="A23:A24"/>
    <mergeCell ref="B23:B24"/>
    <mergeCell ref="C1:F1"/>
    <mergeCell ref="G1:J1"/>
    <mergeCell ref="C2:C3"/>
    <mergeCell ref="H2:I2"/>
    <mergeCell ref="J2:J3"/>
    <mergeCell ref="G2:G3"/>
    <mergeCell ref="F2:F3"/>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K44"/>
  <sheetViews>
    <sheetView showGridLines="0" zoomScaleNormal="100" workbookViewId="0">
      <selection activeCell="C4" sqref="C4"/>
    </sheetView>
  </sheetViews>
  <sheetFormatPr baseColWidth="10" defaultColWidth="11.42578125" defaultRowHeight="12.75" x14ac:dyDescent="0.2"/>
  <cols>
    <col min="1" max="1" width="11.7109375" style="35" customWidth="1"/>
    <col min="2" max="2" width="50.5703125" style="35" customWidth="1"/>
    <col min="3" max="4" width="16.7109375" style="35" customWidth="1"/>
    <col min="5" max="5" width="11.42578125" style="36"/>
    <col min="6" max="16384" width="11.42578125" style="35"/>
  </cols>
  <sheetData>
    <row r="1" spans="1:5" ht="13.5" thickBot="1" x14ac:dyDescent="0.25">
      <c r="A1" s="36"/>
      <c r="B1" s="36"/>
      <c r="C1" s="36"/>
      <c r="D1" s="36"/>
    </row>
    <row r="2" spans="1:5" ht="15.75" x14ac:dyDescent="0.25">
      <c r="A2" s="603" t="s">
        <v>766</v>
      </c>
      <c r="B2" s="603"/>
      <c r="C2" s="646" t="s">
        <v>1003</v>
      </c>
      <c r="D2" s="598" t="s">
        <v>1004</v>
      </c>
    </row>
    <row r="3" spans="1:5" ht="36" customHeight="1" thickBot="1" x14ac:dyDescent="0.25">
      <c r="A3" s="93"/>
      <c r="B3" s="256" t="s">
        <v>780</v>
      </c>
      <c r="C3" s="647"/>
      <c r="D3" s="599"/>
    </row>
    <row r="4" spans="1:5" x14ac:dyDescent="0.2">
      <c r="A4" s="613"/>
      <c r="B4" s="614"/>
      <c r="C4" s="257"/>
      <c r="D4" s="513"/>
    </row>
    <row r="5" spans="1:5" ht="12.75" customHeight="1" x14ac:dyDescent="0.2">
      <c r="A5" s="608" t="s">
        <v>88</v>
      </c>
      <c r="B5" s="609" t="s">
        <v>767</v>
      </c>
      <c r="C5" s="257">
        <f>SUM(C7:C21)</f>
        <v>0</v>
      </c>
      <c r="D5" s="543">
        <f>SUM(D7:D21)</f>
        <v>0</v>
      </c>
    </row>
    <row r="6" spans="1:5" ht="12.75" customHeight="1" x14ac:dyDescent="0.2">
      <c r="A6" s="608"/>
      <c r="B6" s="609"/>
      <c r="C6" s="257"/>
      <c r="D6" s="513"/>
    </row>
    <row r="7" spans="1:5" x14ac:dyDescent="0.2">
      <c r="A7" s="61" t="s">
        <v>572</v>
      </c>
      <c r="B7" s="62" t="s">
        <v>501</v>
      </c>
      <c r="C7" s="258"/>
      <c r="D7" s="514"/>
      <c r="E7" s="50" t="str">
        <f>IF(D7&gt;C7,"ERROR","")</f>
        <v/>
      </c>
    </row>
    <row r="8" spans="1:5" x14ac:dyDescent="0.2">
      <c r="A8" s="61" t="s">
        <v>573</v>
      </c>
      <c r="B8" s="62" t="s">
        <v>502</v>
      </c>
      <c r="C8" s="258"/>
      <c r="D8" s="514"/>
      <c r="E8" s="50" t="str">
        <f t="shared" ref="E8:E21" si="0">IF(D8&gt;C8,"ERROR","")</f>
        <v/>
      </c>
    </row>
    <row r="9" spans="1:5" x14ac:dyDescent="0.2">
      <c r="A9" s="61" t="s">
        <v>574</v>
      </c>
      <c r="B9" s="62" t="s">
        <v>89</v>
      </c>
      <c r="C9" s="258"/>
      <c r="D9" s="514"/>
      <c r="E9" s="50" t="str">
        <f t="shared" si="0"/>
        <v/>
      </c>
    </row>
    <row r="10" spans="1:5" x14ac:dyDescent="0.2">
      <c r="A10" s="61" t="s">
        <v>575</v>
      </c>
      <c r="B10" s="62" t="s">
        <v>90</v>
      </c>
      <c r="C10" s="258"/>
      <c r="D10" s="514"/>
      <c r="E10" s="50" t="str">
        <f t="shared" si="0"/>
        <v/>
      </c>
    </row>
    <row r="11" spans="1:5" x14ac:dyDescent="0.2">
      <c r="A11" s="61" t="s">
        <v>576</v>
      </c>
      <c r="B11" s="62" t="s">
        <v>91</v>
      </c>
      <c r="C11" s="258"/>
      <c r="D11" s="514"/>
      <c r="E11" s="50" t="str">
        <f t="shared" si="0"/>
        <v/>
      </c>
    </row>
    <row r="12" spans="1:5" x14ac:dyDescent="0.2">
      <c r="A12" s="61" t="s">
        <v>577</v>
      </c>
      <c r="B12" s="62" t="s">
        <v>92</v>
      </c>
      <c r="C12" s="258"/>
      <c r="D12" s="514"/>
      <c r="E12" s="50" t="str">
        <f t="shared" si="0"/>
        <v/>
      </c>
    </row>
    <row r="13" spans="1:5" x14ac:dyDescent="0.2">
      <c r="A13" s="61" t="s">
        <v>578</v>
      </c>
      <c r="B13" s="62" t="s">
        <v>503</v>
      </c>
      <c r="C13" s="258"/>
      <c r="D13" s="514"/>
      <c r="E13" s="50" t="str">
        <f t="shared" si="0"/>
        <v/>
      </c>
    </row>
    <row r="14" spans="1:5" x14ac:dyDescent="0.2">
      <c r="A14" s="61" t="s">
        <v>579</v>
      </c>
      <c r="B14" s="62" t="s">
        <v>498</v>
      </c>
      <c r="C14" s="258"/>
      <c r="D14" s="514"/>
      <c r="E14" s="50" t="str">
        <f t="shared" si="0"/>
        <v/>
      </c>
    </row>
    <row r="15" spans="1:5" x14ac:dyDescent="0.2">
      <c r="A15" s="61" t="s">
        <v>580</v>
      </c>
      <c r="B15" s="62" t="s">
        <v>687</v>
      </c>
      <c r="C15" s="258"/>
      <c r="D15" s="514"/>
      <c r="E15" s="50" t="str">
        <f t="shared" si="0"/>
        <v/>
      </c>
    </row>
    <row r="16" spans="1:5" x14ac:dyDescent="0.2">
      <c r="A16" s="61" t="s">
        <v>581</v>
      </c>
      <c r="B16" s="62" t="s">
        <v>499</v>
      </c>
      <c r="C16" s="258"/>
      <c r="D16" s="514"/>
      <c r="E16" s="50" t="str">
        <f t="shared" si="0"/>
        <v/>
      </c>
    </row>
    <row r="17" spans="1:5" x14ac:dyDescent="0.2">
      <c r="A17" s="61" t="s">
        <v>582</v>
      </c>
      <c r="B17" s="62" t="s">
        <v>504</v>
      </c>
      <c r="C17" s="258"/>
      <c r="D17" s="514"/>
      <c r="E17" s="50" t="str">
        <f t="shared" si="0"/>
        <v/>
      </c>
    </row>
    <row r="18" spans="1:5" x14ac:dyDescent="0.2">
      <c r="A18" s="61" t="s">
        <v>583</v>
      </c>
      <c r="B18" s="62" t="s">
        <v>500</v>
      </c>
      <c r="C18" s="258"/>
      <c r="D18" s="514"/>
      <c r="E18" s="50" t="str">
        <f t="shared" si="0"/>
        <v/>
      </c>
    </row>
    <row r="19" spans="1:5" x14ac:dyDescent="0.2">
      <c r="A19" s="61" t="s">
        <v>584</v>
      </c>
      <c r="B19" s="62" t="s">
        <v>93</v>
      </c>
      <c r="C19" s="259"/>
      <c r="D19" s="515"/>
      <c r="E19" s="50" t="str">
        <f t="shared" si="0"/>
        <v/>
      </c>
    </row>
    <row r="20" spans="1:5" x14ac:dyDescent="0.2">
      <c r="A20" s="61" t="s">
        <v>585</v>
      </c>
      <c r="B20" s="62" t="s">
        <v>94</v>
      </c>
      <c r="C20" s="259"/>
      <c r="D20" s="515"/>
      <c r="E20" s="50" t="str">
        <f t="shared" si="0"/>
        <v/>
      </c>
    </row>
    <row r="21" spans="1:5" x14ac:dyDescent="0.2">
      <c r="A21" s="66" t="s">
        <v>586</v>
      </c>
      <c r="B21" s="148" t="s">
        <v>988</v>
      </c>
      <c r="C21" s="259"/>
      <c r="D21" s="515"/>
      <c r="E21" s="50" t="str">
        <f t="shared" si="0"/>
        <v/>
      </c>
    </row>
    <row r="22" spans="1:5" ht="13.5" customHeight="1" x14ac:dyDescent="0.2">
      <c r="A22" s="61"/>
      <c r="B22" s="129"/>
      <c r="C22" s="260"/>
      <c r="D22" s="516"/>
      <c r="E22" s="50"/>
    </row>
    <row r="23" spans="1:5" ht="31.5" customHeight="1" x14ac:dyDescent="0.2">
      <c r="A23" s="68" t="s">
        <v>128</v>
      </c>
      <c r="B23" s="261" t="s">
        <v>779</v>
      </c>
      <c r="C23" s="260">
        <f>SUM(C25:C35)</f>
        <v>0</v>
      </c>
      <c r="D23" s="544">
        <f>SUM(D25:D35)</f>
        <v>0</v>
      </c>
      <c r="E23" s="50"/>
    </row>
    <row r="24" spans="1:5" ht="15.75" customHeight="1" x14ac:dyDescent="0.2">
      <c r="A24" s="68"/>
      <c r="B24" s="262"/>
      <c r="C24" s="260"/>
      <c r="D24" s="516"/>
      <c r="E24" s="50"/>
    </row>
    <row r="25" spans="1:5" x14ac:dyDescent="0.2">
      <c r="A25" s="61" t="s">
        <v>587</v>
      </c>
      <c r="B25" s="62" t="s">
        <v>95</v>
      </c>
      <c r="C25" s="263"/>
      <c r="D25" s="517"/>
      <c r="E25" s="50" t="str">
        <f>IF(D25&gt;C25,"ERROR","")</f>
        <v/>
      </c>
    </row>
    <row r="26" spans="1:5" x14ac:dyDescent="0.2">
      <c r="A26" s="61" t="s">
        <v>588</v>
      </c>
      <c r="B26" s="62" t="s">
        <v>95</v>
      </c>
      <c r="C26" s="259"/>
      <c r="D26" s="518"/>
      <c r="E26" s="50" t="str">
        <f t="shared" ref="E26:E35" si="1">IF(D26&gt;C26,"ERROR","")</f>
        <v/>
      </c>
    </row>
    <row r="27" spans="1:5" x14ac:dyDescent="0.2">
      <c r="A27" s="61" t="s">
        <v>589</v>
      </c>
      <c r="B27" s="62" t="s">
        <v>95</v>
      </c>
      <c r="C27" s="259"/>
      <c r="D27" s="518"/>
      <c r="E27" s="50" t="str">
        <f t="shared" si="1"/>
        <v/>
      </c>
    </row>
    <row r="28" spans="1:5" x14ac:dyDescent="0.2">
      <c r="A28" s="61" t="s">
        <v>590</v>
      </c>
      <c r="B28" s="62" t="s">
        <v>95</v>
      </c>
      <c r="C28" s="259"/>
      <c r="D28" s="518"/>
      <c r="E28" s="50" t="str">
        <f t="shared" si="1"/>
        <v/>
      </c>
    </row>
    <row r="29" spans="1:5" x14ac:dyDescent="0.2">
      <c r="A29" s="61" t="s">
        <v>591</v>
      </c>
      <c r="B29" s="62" t="s">
        <v>95</v>
      </c>
      <c r="C29" s="259"/>
      <c r="D29" s="518"/>
      <c r="E29" s="50" t="str">
        <f t="shared" si="1"/>
        <v/>
      </c>
    </row>
    <row r="30" spans="1:5" x14ac:dyDescent="0.2">
      <c r="A30" s="61" t="s">
        <v>592</v>
      </c>
      <c r="B30" s="62" t="s">
        <v>96</v>
      </c>
      <c r="C30" s="259"/>
      <c r="D30" s="518"/>
      <c r="E30" s="50" t="str">
        <f t="shared" si="1"/>
        <v/>
      </c>
    </row>
    <row r="31" spans="1:5" x14ac:dyDescent="0.2">
      <c r="A31" s="61" t="s">
        <v>593</v>
      </c>
      <c r="B31" s="62" t="s">
        <v>96</v>
      </c>
      <c r="C31" s="264"/>
      <c r="D31" s="519"/>
      <c r="E31" s="50" t="str">
        <f t="shared" si="1"/>
        <v/>
      </c>
    </row>
    <row r="32" spans="1:5" x14ac:dyDescent="0.2">
      <c r="A32" s="61" t="s">
        <v>594</v>
      </c>
      <c r="B32" s="62" t="s">
        <v>96</v>
      </c>
      <c r="C32" s="264"/>
      <c r="D32" s="519"/>
      <c r="E32" s="50" t="str">
        <f t="shared" si="1"/>
        <v/>
      </c>
    </row>
    <row r="33" spans="1:11" x14ac:dyDescent="0.2">
      <c r="A33" s="61" t="s">
        <v>595</v>
      </c>
      <c r="B33" s="62" t="s">
        <v>97</v>
      </c>
      <c r="C33" s="264"/>
      <c r="D33" s="519"/>
      <c r="E33" s="50" t="str">
        <f t="shared" si="1"/>
        <v/>
      </c>
    </row>
    <row r="34" spans="1:11" x14ac:dyDescent="0.2">
      <c r="A34" s="66" t="s">
        <v>596</v>
      </c>
      <c r="B34" s="67" t="s">
        <v>778</v>
      </c>
      <c r="C34" s="264"/>
      <c r="D34" s="519"/>
      <c r="E34" s="50" t="str">
        <f t="shared" si="1"/>
        <v/>
      </c>
    </row>
    <row r="35" spans="1:11" ht="13.5" thickBot="1" x14ac:dyDescent="0.25">
      <c r="A35" s="61" t="s">
        <v>597</v>
      </c>
      <c r="B35" s="62" t="s">
        <v>765</v>
      </c>
      <c r="C35" s="265"/>
      <c r="D35" s="520"/>
      <c r="E35" s="50" t="str">
        <f t="shared" si="1"/>
        <v/>
      </c>
    </row>
    <row r="36" spans="1:11" x14ac:dyDescent="0.2">
      <c r="A36" s="61"/>
      <c r="B36" s="62"/>
      <c r="C36" s="266"/>
      <c r="D36" s="266"/>
    </row>
    <row r="37" spans="1:11" ht="13.5" thickBot="1" x14ac:dyDescent="0.25">
      <c r="A37" s="36"/>
      <c r="B37" s="36"/>
      <c r="C37" s="36"/>
      <c r="D37" s="36"/>
    </row>
    <row r="38" spans="1:11" ht="16.5" thickBot="1" x14ac:dyDescent="0.25">
      <c r="A38" s="673" t="s">
        <v>751</v>
      </c>
      <c r="B38" s="673"/>
      <c r="C38" s="547">
        <f>SUM(C5,C23)</f>
        <v>0</v>
      </c>
      <c r="D38" s="547">
        <f>SUM(D5,D23)</f>
        <v>0</v>
      </c>
    </row>
    <row r="39" spans="1:11" x14ac:dyDescent="0.2">
      <c r="A39" s="36"/>
      <c r="B39" s="36"/>
      <c r="C39" s="36"/>
      <c r="D39" s="76">
        <f>COUNTIFS(E7:E35,"ERROR")</f>
        <v>0</v>
      </c>
    </row>
    <row r="40" spans="1:11" x14ac:dyDescent="0.2">
      <c r="A40" s="50" t="str">
        <f>IF(D39=0,"","    ERROR: Gasto en Navarra no puede ser superior a Gasto en España")</f>
        <v/>
      </c>
      <c r="B40" s="36"/>
      <c r="C40" s="36"/>
      <c r="D40" s="36"/>
    </row>
    <row r="41" spans="1:11" ht="16.5" x14ac:dyDescent="0.3">
      <c r="A41" s="86" t="s">
        <v>768</v>
      </c>
      <c r="B41" s="267"/>
      <c r="C41" s="36"/>
      <c r="D41" s="36"/>
    </row>
    <row r="42" spans="1:11" ht="38.25" customHeight="1" x14ac:dyDescent="0.2">
      <c r="A42" s="672" t="s">
        <v>1008</v>
      </c>
      <c r="B42" s="672"/>
      <c r="C42" s="672"/>
      <c r="D42" s="672"/>
      <c r="E42" s="672"/>
      <c r="F42" s="672"/>
      <c r="G42" s="672"/>
      <c r="H42" s="672"/>
      <c r="I42" s="672"/>
      <c r="J42" s="672"/>
      <c r="K42" s="672"/>
    </row>
    <row r="43" spans="1:11" x14ac:dyDescent="0.2">
      <c r="A43" s="36" t="s">
        <v>758</v>
      </c>
      <c r="B43" s="36"/>
      <c r="C43" s="36"/>
      <c r="D43" s="36"/>
    </row>
    <row r="44" spans="1:11" x14ac:dyDescent="0.2">
      <c r="A44" s="36"/>
      <c r="B44" s="36"/>
      <c r="C44" s="36"/>
      <c r="D44" s="36"/>
    </row>
  </sheetData>
  <sheetProtection password="CD7A" sheet="1" objects="1" scenarios="1"/>
  <mergeCells count="8">
    <mergeCell ref="A42:K42"/>
    <mergeCell ref="C2:C3"/>
    <mergeCell ref="D2:D3"/>
    <mergeCell ref="A38:B38"/>
    <mergeCell ref="A4:B4"/>
    <mergeCell ref="A5:A6"/>
    <mergeCell ref="B5:B6"/>
    <mergeCell ref="A2:B2"/>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F54"/>
  <sheetViews>
    <sheetView showGridLines="0" zoomScaleNormal="100" workbookViewId="0">
      <selection activeCell="D5" sqref="D5"/>
    </sheetView>
  </sheetViews>
  <sheetFormatPr baseColWidth="10" defaultColWidth="11.42578125" defaultRowHeight="12.75" x14ac:dyDescent="0.2"/>
  <cols>
    <col min="1" max="1" width="11.7109375" style="35" customWidth="1"/>
    <col min="2" max="2" width="43.7109375" style="35" customWidth="1"/>
    <col min="3" max="3" width="20.85546875" style="35" customWidth="1"/>
    <col min="4" max="5" width="16.7109375" style="35" customWidth="1"/>
    <col min="6" max="6" width="11.42578125" style="36"/>
    <col min="7" max="16384" width="11.42578125" style="35"/>
  </cols>
  <sheetData>
    <row r="1" spans="1:6" x14ac:dyDescent="0.2">
      <c r="A1" s="36"/>
      <c r="B1" s="36"/>
      <c r="C1" s="36"/>
      <c r="D1" s="36"/>
      <c r="E1" s="36"/>
    </row>
    <row r="2" spans="1:6" ht="13.5" thickBot="1" x14ac:dyDescent="0.25">
      <c r="A2" s="36"/>
      <c r="B2" s="36"/>
      <c r="C2" s="36"/>
      <c r="D2" s="36"/>
      <c r="E2" s="36"/>
    </row>
    <row r="3" spans="1:6" ht="16.5" customHeight="1" x14ac:dyDescent="0.2">
      <c r="A3" s="36"/>
      <c r="B3" s="36"/>
      <c r="C3" s="36"/>
      <c r="D3" s="646" t="s">
        <v>1003</v>
      </c>
      <c r="E3" s="598" t="s">
        <v>1004</v>
      </c>
    </row>
    <row r="4" spans="1:6" ht="23.25" customHeight="1" thickBot="1" x14ac:dyDescent="0.3">
      <c r="A4" s="603" t="s">
        <v>98</v>
      </c>
      <c r="B4" s="603"/>
      <c r="C4" s="114"/>
      <c r="D4" s="647"/>
      <c r="E4" s="599"/>
    </row>
    <row r="5" spans="1:6" ht="12.75" customHeight="1" x14ac:dyDescent="0.2">
      <c r="A5" s="613"/>
      <c r="B5" s="614"/>
      <c r="C5" s="115"/>
      <c r="D5" s="268"/>
      <c r="E5" s="521"/>
    </row>
    <row r="6" spans="1:6" ht="12.75" customHeight="1" x14ac:dyDescent="0.2">
      <c r="A6" s="608" t="s">
        <v>99</v>
      </c>
      <c r="B6" s="609" t="s">
        <v>507</v>
      </c>
      <c r="C6" s="69"/>
      <c r="D6" s="269">
        <f>SUM(D8:D39)</f>
        <v>0</v>
      </c>
      <c r="E6" s="543">
        <f>SUM(E8:E39)</f>
        <v>0</v>
      </c>
    </row>
    <row r="7" spans="1:6" ht="13.5" customHeight="1" x14ac:dyDescent="0.2">
      <c r="A7" s="608"/>
      <c r="B7" s="609"/>
      <c r="C7" s="69"/>
      <c r="D7" s="269"/>
      <c r="E7" s="513"/>
    </row>
    <row r="8" spans="1:6" x14ac:dyDescent="0.2">
      <c r="A8" s="61" t="s">
        <v>508</v>
      </c>
      <c r="B8" s="62" t="s">
        <v>104</v>
      </c>
      <c r="C8" s="62"/>
      <c r="D8" s="270"/>
      <c r="E8" s="514"/>
      <c r="F8" s="50" t="str">
        <f>IF(E8&gt;D8,"ERROR","")</f>
        <v/>
      </c>
    </row>
    <row r="9" spans="1:6" x14ac:dyDescent="0.2">
      <c r="A9" s="61" t="s">
        <v>509</v>
      </c>
      <c r="B9" s="62" t="s">
        <v>102</v>
      </c>
      <c r="C9" s="62"/>
      <c r="D9" s="270"/>
      <c r="E9" s="514"/>
      <c r="F9" s="50" t="str">
        <f t="shared" ref="F9:F39" si="0">IF(E9&gt;D9,"ERROR","")</f>
        <v/>
      </c>
    </row>
    <row r="10" spans="1:6" x14ac:dyDescent="0.2">
      <c r="A10" s="61" t="s">
        <v>510</v>
      </c>
      <c r="B10" s="62" t="s">
        <v>103</v>
      </c>
      <c r="C10" s="62"/>
      <c r="D10" s="270"/>
      <c r="E10" s="514"/>
      <c r="F10" s="50" t="str">
        <f t="shared" si="0"/>
        <v/>
      </c>
    </row>
    <row r="11" spans="1:6" x14ac:dyDescent="0.2">
      <c r="A11" s="61" t="s">
        <v>511</v>
      </c>
      <c r="B11" s="62" t="s">
        <v>100</v>
      </c>
      <c r="C11" s="62"/>
      <c r="D11" s="270"/>
      <c r="E11" s="514"/>
      <c r="F11" s="50" t="str">
        <f t="shared" si="0"/>
        <v/>
      </c>
    </row>
    <row r="12" spans="1:6" x14ac:dyDescent="0.2">
      <c r="A12" s="61" t="s">
        <v>512</v>
      </c>
      <c r="B12" s="62" t="s">
        <v>654</v>
      </c>
      <c r="C12" s="62"/>
      <c r="D12" s="270"/>
      <c r="E12" s="514"/>
      <c r="F12" s="50" t="str">
        <f t="shared" si="0"/>
        <v/>
      </c>
    </row>
    <row r="13" spans="1:6" x14ac:dyDescent="0.2">
      <c r="A13" s="61" t="s">
        <v>513</v>
      </c>
      <c r="B13" s="62" t="s">
        <v>514</v>
      </c>
      <c r="C13" s="62"/>
      <c r="D13" s="270"/>
      <c r="E13" s="514"/>
      <c r="F13" s="50" t="str">
        <f t="shared" si="0"/>
        <v/>
      </c>
    </row>
    <row r="14" spans="1:6" x14ac:dyDescent="0.2">
      <c r="A14" s="61" t="s">
        <v>515</v>
      </c>
      <c r="B14" s="62" t="s">
        <v>519</v>
      </c>
      <c r="C14" s="62"/>
      <c r="D14" s="270"/>
      <c r="E14" s="514"/>
      <c r="F14" s="50" t="str">
        <f t="shared" si="0"/>
        <v/>
      </c>
    </row>
    <row r="15" spans="1:6" x14ac:dyDescent="0.2">
      <c r="A15" s="61" t="s">
        <v>516</v>
      </c>
      <c r="B15" s="62" t="s">
        <v>521</v>
      </c>
      <c r="C15" s="62"/>
      <c r="D15" s="270"/>
      <c r="E15" s="514"/>
      <c r="F15" s="50" t="str">
        <f t="shared" si="0"/>
        <v/>
      </c>
    </row>
    <row r="16" spans="1:6" x14ac:dyDescent="0.2">
      <c r="A16" s="61" t="s">
        <v>517</v>
      </c>
      <c r="B16" s="62" t="s">
        <v>523</v>
      </c>
      <c r="C16" s="62"/>
      <c r="D16" s="270"/>
      <c r="E16" s="514"/>
      <c r="F16" s="50" t="str">
        <f t="shared" si="0"/>
        <v/>
      </c>
    </row>
    <row r="17" spans="1:6" x14ac:dyDescent="0.2">
      <c r="A17" s="61" t="s">
        <v>518</v>
      </c>
      <c r="B17" s="62" t="s">
        <v>525</v>
      </c>
      <c r="C17" s="62"/>
      <c r="D17" s="270"/>
      <c r="E17" s="514"/>
      <c r="F17" s="50" t="str">
        <f t="shared" si="0"/>
        <v/>
      </c>
    </row>
    <row r="18" spans="1:6" x14ac:dyDescent="0.2">
      <c r="A18" s="61" t="s">
        <v>520</v>
      </c>
      <c r="B18" s="271" t="s">
        <v>760</v>
      </c>
      <c r="C18" s="271"/>
      <c r="D18" s="270"/>
      <c r="E18" s="514"/>
      <c r="F18" s="50" t="str">
        <f t="shared" si="0"/>
        <v/>
      </c>
    </row>
    <row r="19" spans="1:6" x14ac:dyDescent="0.2">
      <c r="A19" s="61" t="s">
        <v>522</v>
      </c>
      <c r="B19" s="62" t="s">
        <v>528</v>
      </c>
      <c r="C19" s="62"/>
      <c r="D19" s="270"/>
      <c r="E19" s="514"/>
      <c r="F19" s="50" t="str">
        <f t="shared" si="0"/>
        <v/>
      </c>
    </row>
    <row r="20" spans="1:6" x14ac:dyDescent="0.2">
      <c r="A20" s="61" t="s">
        <v>524</v>
      </c>
      <c r="B20" s="62" t="s">
        <v>655</v>
      </c>
      <c r="C20" s="62"/>
      <c r="D20" s="270"/>
      <c r="E20" s="514"/>
      <c r="F20" s="50" t="str">
        <f t="shared" si="0"/>
        <v/>
      </c>
    </row>
    <row r="21" spans="1:6" x14ac:dyDescent="0.2">
      <c r="A21" s="61" t="s">
        <v>526</v>
      </c>
      <c r="B21" s="62" t="s">
        <v>532</v>
      </c>
      <c r="C21" s="62"/>
      <c r="D21" s="270"/>
      <c r="E21" s="514"/>
      <c r="F21" s="50" t="str">
        <f t="shared" si="0"/>
        <v/>
      </c>
    </row>
    <row r="22" spans="1:6" x14ac:dyDescent="0.2">
      <c r="A22" s="61" t="s">
        <v>527</v>
      </c>
      <c r="B22" s="62" t="s">
        <v>101</v>
      </c>
      <c r="C22" s="62"/>
      <c r="D22" s="270"/>
      <c r="E22" s="514"/>
      <c r="F22" s="50" t="str">
        <f t="shared" si="0"/>
        <v/>
      </c>
    </row>
    <row r="23" spans="1:6" x14ac:dyDescent="0.2">
      <c r="A23" s="61" t="s">
        <v>529</v>
      </c>
      <c r="B23" s="62" t="s">
        <v>989</v>
      </c>
      <c r="C23" s="62"/>
      <c r="D23" s="270"/>
      <c r="E23" s="514"/>
      <c r="F23" s="50" t="str">
        <f t="shared" si="0"/>
        <v/>
      </c>
    </row>
    <row r="24" spans="1:6" x14ac:dyDescent="0.2">
      <c r="A24" s="61" t="s">
        <v>530</v>
      </c>
      <c r="B24" s="62" t="s">
        <v>536</v>
      </c>
      <c r="C24" s="62"/>
      <c r="D24" s="270"/>
      <c r="E24" s="514"/>
      <c r="F24" s="50" t="str">
        <f t="shared" si="0"/>
        <v/>
      </c>
    </row>
    <row r="25" spans="1:6" x14ac:dyDescent="0.2">
      <c r="A25" s="61" t="s">
        <v>531</v>
      </c>
      <c r="B25" s="62" t="s">
        <v>538</v>
      </c>
      <c r="C25" s="62"/>
      <c r="D25" s="270"/>
      <c r="E25" s="514"/>
      <c r="F25" s="50" t="str">
        <f t="shared" si="0"/>
        <v/>
      </c>
    </row>
    <row r="26" spans="1:6" ht="15" customHeight="1" x14ac:dyDescent="0.2">
      <c r="A26" s="61" t="s">
        <v>533</v>
      </c>
      <c r="B26" s="62" t="s">
        <v>105</v>
      </c>
      <c r="C26" s="62"/>
      <c r="D26" s="270"/>
      <c r="E26" s="514"/>
      <c r="F26" s="50" t="str">
        <f t="shared" si="0"/>
        <v/>
      </c>
    </row>
    <row r="27" spans="1:6" x14ac:dyDescent="0.2">
      <c r="A27" s="61" t="s">
        <v>534</v>
      </c>
      <c r="B27" s="62" t="s">
        <v>542</v>
      </c>
      <c r="C27" s="62"/>
      <c r="D27" s="270"/>
      <c r="E27" s="514"/>
      <c r="F27" s="50" t="str">
        <f t="shared" si="0"/>
        <v/>
      </c>
    </row>
    <row r="28" spans="1:6" x14ac:dyDescent="0.2">
      <c r="A28" s="61" t="s">
        <v>535</v>
      </c>
      <c r="B28" s="62" t="s">
        <v>544</v>
      </c>
      <c r="C28" s="62"/>
      <c r="D28" s="270"/>
      <c r="E28" s="514"/>
      <c r="F28" s="50" t="str">
        <f t="shared" si="0"/>
        <v/>
      </c>
    </row>
    <row r="29" spans="1:6" x14ac:dyDescent="0.2">
      <c r="A29" s="61" t="s">
        <v>537</v>
      </c>
      <c r="B29" s="271" t="s">
        <v>761</v>
      </c>
      <c r="C29" s="271"/>
      <c r="D29" s="270"/>
      <c r="E29" s="514"/>
      <c r="F29" s="50" t="str">
        <f t="shared" si="0"/>
        <v/>
      </c>
    </row>
    <row r="30" spans="1:6" x14ac:dyDescent="0.2">
      <c r="A30" s="61" t="s">
        <v>539</v>
      </c>
      <c r="B30" s="62" t="s">
        <v>106</v>
      </c>
      <c r="C30" s="62"/>
      <c r="D30" s="270"/>
      <c r="E30" s="514"/>
      <c r="F30" s="50" t="str">
        <f t="shared" si="0"/>
        <v/>
      </c>
    </row>
    <row r="31" spans="1:6" x14ac:dyDescent="0.2">
      <c r="A31" s="61" t="s">
        <v>540</v>
      </c>
      <c r="B31" s="62" t="s">
        <v>132</v>
      </c>
      <c r="C31" s="62"/>
      <c r="D31" s="270"/>
      <c r="E31" s="514"/>
      <c r="F31" s="50" t="str">
        <f t="shared" si="0"/>
        <v/>
      </c>
    </row>
    <row r="32" spans="1:6" x14ac:dyDescent="0.2">
      <c r="A32" s="61" t="s">
        <v>541</v>
      </c>
      <c r="B32" s="62" t="s">
        <v>569</v>
      </c>
      <c r="C32" s="62"/>
      <c r="D32" s="270"/>
      <c r="E32" s="514"/>
      <c r="F32" s="50" t="str">
        <f t="shared" si="0"/>
        <v/>
      </c>
    </row>
    <row r="33" spans="1:6" x14ac:dyDescent="0.2">
      <c r="A33" s="61" t="s">
        <v>543</v>
      </c>
      <c r="B33" s="62" t="s">
        <v>688</v>
      </c>
      <c r="C33" s="62"/>
      <c r="D33" s="270"/>
      <c r="E33" s="514"/>
      <c r="F33" s="50" t="str">
        <f t="shared" si="0"/>
        <v/>
      </c>
    </row>
    <row r="34" spans="1:6" x14ac:dyDescent="0.2">
      <c r="A34" s="61" t="s">
        <v>545</v>
      </c>
      <c r="B34" s="70" t="s">
        <v>764</v>
      </c>
      <c r="C34" s="70"/>
      <c r="D34" s="270"/>
      <c r="E34" s="514"/>
      <c r="F34" s="50" t="str">
        <f t="shared" si="0"/>
        <v/>
      </c>
    </row>
    <row r="35" spans="1:6" x14ac:dyDescent="0.2">
      <c r="A35" s="66" t="s">
        <v>546</v>
      </c>
      <c r="B35" s="72" t="s">
        <v>129</v>
      </c>
      <c r="C35" s="72"/>
      <c r="D35" s="270"/>
      <c r="E35" s="514"/>
      <c r="F35" s="50" t="str">
        <f t="shared" si="0"/>
        <v/>
      </c>
    </row>
    <row r="36" spans="1:6" x14ac:dyDescent="0.2">
      <c r="A36" s="66" t="s">
        <v>547</v>
      </c>
      <c r="B36" s="72" t="s">
        <v>129</v>
      </c>
      <c r="C36" s="72"/>
      <c r="D36" s="270"/>
      <c r="E36" s="514"/>
      <c r="F36" s="50" t="str">
        <f t="shared" si="0"/>
        <v/>
      </c>
    </row>
    <row r="37" spans="1:6" x14ac:dyDescent="0.2">
      <c r="A37" s="66" t="s">
        <v>548</v>
      </c>
      <c r="B37" s="72" t="s">
        <v>129</v>
      </c>
      <c r="C37" s="72"/>
      <c r="D37" s="270"/>
      <c r="E37" s="514"/>
      <c r="F37" s="50" t="str">
        <f t="shared" si="0"/>
        <v/>
      </c>
    </row>
    <row r="38" spans="1:6" x14ac:dyDescent="0.2">
      <c r="A38" s="66" t="s">
        <v>570</v>
      </c>
      <c r="B38" s="72" t="s">
        <v>129</v>
      </c>
      <c r="C38" s="72"/>
      <c r="D38" s="270"/>
      <c r="E38" s="514"/>
      <c r="F38" s="50" t="str">
        <f t="shared" si="0"/>
        <v/>
      </c>
    </row>
    <row r="39" spans="1:6" ht="13.5" thickBot="1" x14ac:dyDescent="0.25">
      <c r="A39" s="66" t="s">
        <v>571</v>
      </c>
      <c r="B39" s="72" t="s">
        <v>129</v>
      </c>
      <c r="C39" s="72"/>
      <c r="D39" s="272"/>
      <c r="E39" s="522"/>
      <c r="F39" s="50" t="str">
        <f t="shared" si="0"/>
        <v/>
      </c>
    </row>
    <row r="40" spans="1:6" ht="15.75" x14ac:dyDescent="0.25">
      <c r="A40" s="36"/>
      <c r="B40" s="168"/>
      <c r="C40" s="168"/>
      <c r="D40" s="158"/>
      <c r="E40" s="158"/>
    </row>
    <row r="41" spans="1:6" ht="13.5" thickBot="1" x14ac:dyDescent="0.25">
      <c r="A41" s="36"/>
      <c r="B41" s="36"/>
      <c r="C41" s="36"/>
      <c r="D41" s="158"/>
      <c r="E41" s="158"/>
    </row>
    <row r="42" spans="1:6" ht="16.5" customHeight="1" thickBot="1" x14ac:dyDescent="0.25">
      <c r="A42" s="36"/>
      <c r="B42" s="273"/>
      <c r="C42" s="274" t="s">
        <v>771</v>
      </c>
      <c r="D42" s="548">
        <f>D6</f>
        <v>0</v>
      </c>
      <c r="E42" s="546">
        <f>E6</f>
        <v>0</v>
      </c>
    </row>
    <row r="43" spans="1:6" ht="3.75" customHeight="1" x14ac:dyDescent="0.2">
      <c r="A43" s="36"/>
      <c r="B43" s="36"/>
      <c r="C43" s="36"/>
      <c r="D43" s="36"/>
      <c r="E43" s="36"/>
    </row>
    <row r="44" spans="1:6" ht="15.75" x14ac:dyDescent="0.25">
      <c r="A44" s="36"/>
      <c r="B44" s="275"/>
      <c r="C44" s="36"/>
      <c r="D44" s="276"/>
      <c r="E44" s="276"/>
    </row>
    <row r="45" spans="1:6" x14ac:dyDescent="0.2">
      <c r="A45" s="36"/>
      <c r="B45" s="36"/>
      <c r="C45" s="36"/>
      <c r="D45" s="36"/>
      <c r="E45" s="76">
        <f>COUNTIFS(F8:F39,"ERROR")</f>
        <v>0</v>
      </c>
    </row>
    <row r="46" spans="1:6" x14ac:dyDescent="0.2">
      <c r="A46" s="36"/>
      <c r="B46" s="277"/>
      <c r="C46" s="36"/>
      <c r="D46" s="278"/>
      <c r="E46" s="277"/>
    </row>
    <row r="47" spans="1:6" x14ac:dyDescent="0.2">
      <c r="A47" s="36"/>
      <c r="B47" s="277"/>
      <c r="C47" s="36"/>
      <c r="D47" s="36"/>
      <c r="E47" s="36"/>
    </row>
    <row r="48" spans="1:6" x14ac:dyDescent="0.2">
      <c r="A48" s="36"/>
      <c r="B48" s="50" t="str">
        <f>IF(E45=0,"","    ERROR: Gasto en Navarra no puede ser superior a Gasto en España")</f>
        <v/>
      </c>
      <c r="C48" s="36"/>
      <c r="D48" s="36"/>
      <c r="E48" s="36"/>
    </row>
    <row r="49" spans="1:6" ht="16.5" x14ac:dyDescent="0.3">
      <c r="A49" s="86" t="s">
        <v>770</v>
      </c>
      <c r="B49" s="36"/>
      <c r="C49" s="36"/>
      <c r="D49" s="36"/>
      <c r="E49" s="36"/>
    </row>
    <row r="50" spans="1:6" x14ac:dyDescent="0.2">
      <c r="A50" s="36" t="s">
        <v>758</v>
      </c>
      <c r="B50" s="36"/>
      <c r="C50" s="36"/>
      <c r="D50" s="36"/>
      <c r="E50" s="36"/>
    </row>
    <row r="51" spans="1:6" ht="16.5" x14ac:dyDescent="0.3">
      <c r="A51" s="279"/>
      <c r="B51" s="280"/>
      <c r="C51" s="280"/>
    </row>
    <row r="52" spans="1:6" ht="16.5" x14ac:dyDescent="0.3">
      <c r="A52" s="674"/>
      <c r="B52" s="674"/>
      <c r="C52" s="281"/>
      <c r="D52" s="282"/>
      <c r="E52" s="283"/>
    </row>
    <row r="53" spans="1:6" ht="16.5" customHeight="1" x14ac:dyDescent="0.2">
      <c r="A53" s="675"/>
      <c r="B53" s="675"/>
      <c r="C53" s="284"/>
      <c r="D53" s="285"/>
      <c r="E53" s="285"/>
    </row>
    <row r="54" spans="1:6" ht="24" customHeight="1" x14ac:dyDescent="0.2">
      <c r="A54" s="675"/>
      <c r="B54" s="675"/>
      <c r="C54" s="284"/>
      <c r="D54" s="285"/>
      <c r="E54" s="285"/>
      <c r="F54" s="50"/>
    </row>
  </sheetData>
  <sheetProtection password="CD7A" sheet="1" objects="1" scenarios="1"/>
  <mergeCells count="8">
    <mergeCell ref="A52:B52"/>
    <mergeCell ref="A53:B54"/>
    <mergeCell ref="D3:D4"/>
    <mergeCell ref="E3:E4"/>
    <mergeCell ref="A4:B4"/>
    <mergeCell ref="A5:B5"/>
    <mergeCell ref="A6:A7"/>
    <mergeCell ref="B6:B7"/>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F40"/>
  <sheetViews>
    <sheetView showGridLines="0" zoomScaleNormal="100" workbookViewId="0">
      <selection activeCell="D4" sqref="D4"/>
    </sheetView>
  </sheetViews>
  <sheetFormatPr baseColWidth="10" defaultColWidth="11.42578125" defaultRowHeight="12.75" x14ac:dyDescent="0.2"/>
  <cols>
    <col min="1" max="1" width="11.7109375" style="35" customWidth="1"/>
    <col min="2" max="2" width="40.42578125" style="35" customWidth="1"/>
    <col min="3" max="3" width="20.85546875" style="35" customWidth="1"/>
    <col min="4" max="5" width="16.7109375" style="35" customWidth="1"/>
    <col min="6" max="6" width="11.42578125" style="36"/>
    <col min="7" max="16384" width="11.42578125" style="35"/>
  </cols>
  <sheetData>
    <row r="1" spans="1:6" ht="13.5" thickBot="1" x14ac:dyDescent="0.25">
      <c r="A1" s="36"/>
      <c r="B1" s="36"/>
      <c r="C1" s="36"/>
      <c r="D1" s="36"/>
      <c r="E1" s="36"/>
    </row>
    <row r="2" spans="1:6" ht="13.5" customHeight="1" x14ac:dyDescent="0.2">
      <c r="A2" s="603" t="s">
        <v>990</v>
      </c>
      <c r="B2" s="603"/>
      <c r="C2" s="677"/>
      <c r="D2" s="646" t="s">
        <v>1003</v>
      </c>
      <c r="E2" s="598" t="s">
        <v>1004</v>
      </c>
    </row>
    <row r="3" spans="1:6" ht="25.5" customHeight="1" thickBot="1" x14ac:dyDescent="0.25">
      <c r="A3" s="603"/>
      <c r="B3" s="603"/>
      <c r="C3" s="677"/>
      <c r="D3" s="647"/>
      <c r="E3" s="599"/>
    </row>
    <row r="4" spans="1:6" x14ac:dyDescent="0.2">
      <c r="A4" s="93"/>
      <c r="B4" s="94"/>
      <c r="C4" s="94"/>
      <c r="D4" s="286"/>
      <c r="E4" s="521"/>
      <c r="F4" s="50"/>
    </row>
    <row r="5" spans="1:6" x14ac:dyDescent="0.2">
      <c r="A5" s="613"/>
      <c r="B5" s="614"/>
      <c r="C5" s="115"/>
      <c r="D5" s="287"/>
      <c r="E5" s="513"/>
      <c r="F5" s="50"/>
    </row>
    <row r="6" spans="1:6" ht="12.75" customHeight="1" x14ac:dyDescent="0.2">
      <c r="A6" s="678" t="s">
        <v>107</v>
      </c>
      <c r="B6" s="609" t="s">
        <v>729</v>
      </c>
      <c r="C6" s="69"/>
      <c r="D6" s="287">
        <f>SUM(D8:D9)</f>
        <v>0</v>
      </c>
      <c r="E6" s="543">
        <f>SUM(E8:E9)</f>
        <v>0</v>
      </c>
      <c r="F6" s="50"/>
    </row>
    <row r="7" spans="1:6" ht="16.5" x14ac:dyDescent="0.2">
      <c r="A7" s="678"/>
      <c r="B7" s="609"/>
      <c r="C7" s="69"/>
      <c r="D7" s="287"/>
      <c r="E7" s="513"/>
      <c r="F7" s="50"/>
    </row>
    <row r="8" spans="1:6" x14ac:dyDescent="0.2">
      <c r="A8" s="61" t="s">
        <v>555</v>
      </c>
      <c r="B8" s="62" t="s">
        <v>108</v>
      </c>
      <c r="C8" s="62"/>
      <c r="D8" s="288"/>
      <c r="E8" s="514"/>
      <c r="F8" s="50" t="str">
        <f>IF(E8&gt;D8,"ERROR","")</f>
        <v/>
      </c>
    </row>
    <row r="9" spans="1:6" x14ac:dyDescent="0.2">
      <c r="A9" s="61" t="s">
        <v>556</v>
      </c>
      <c r="B9" s="62" t="s">
        <v>109</v>
      </c>
      <c r="C9" s="62"/>
      <c r="D9" s="288"/>
      <c r="E9" s="514"/>
      <c r="F9" s="50" t="str">
        <f>IF(E9&gt;D9,"ERROR","")</f>
        <v/>
      </c>
    </row>
    <row r="10" spans="1:6" x14ac:dyDescent="0.2">
      <c r="A10" s="61"/>
      <c r="B10" s="62"/>
      <c r="C10" s="62"/>
      <c r="D10" s="287"/>
      <c r="E10" s="513"/>
      <c r="F10" s="50"/>
    </row>
    <row r="11" spans="1:6" x14ac:dyDescent="0.2">
      <c r="A11" s="47"/>
      <c r="B11" s="70"/>
      <c r="C11" s="70"/>
      <c r="D11" s="287"/>
      <c r="E11" s="513"/>
      <c r="F11" s="50"/>
    </row>
    <row r="12" spans="1:6" ht="12.75" customHeight="1" x14ac:dyDescent="0.2">
      <c r="A12" s="676" t="s">
        <v>110</v>
      </c>
      <c r="B12" s="609" t="s">
        <v>753</v>
      </c>
      <c r="C12" s="69"/>
      <c r="D12" s="289">
        <f>SUM(D15:D28)</f>
        <v>0</v>
      </c>
      <c r="E12" s="544">
        <f>SUM(E15:E28)</f>
        <v>0</v>
      </c>
      <c r="F12" s="50"/>
    </row>
    <row r="13" spans="1:6" ht="9" customHeight="1" x14ac:dyDescent="0.2">
      <c r="A13" s="676"/>
      <c r="B13" s="609"/>
      <c r="C13" s="69"/>
      <c r="D13" s="289"/>
      <c r="E13" s="523"/>
      <c r="F13" s="50"/>
    </row>
    <row r="14" spans="1:6" ht="15.75" customHeight="1" x14ac:dyDescent="0.2">
      <c r="A14" s="290"/>
      <c r="B14" s="291"/>
      <c r="C14" s="69"/>
      <c r="D14" s="289"/>
      <c r="E14" s="523"/>
      <c r="F14" s="50"/>
    </row>
    <row r="15" spans="1:6" x14ac:dyDescent="0.2">
      <c r="A15" s="61" t="s">
        <v>554</v>
      </c>
      <c r="B15" s="70" t="s">
        <v>130</v>
      </c>
      <c r="C15" s="70"/>
      <c r="D15" s="292"/>
      <c r="E15" s="518"/>
      <c r="F15" s="50" t="str">
        <f t="shared" ref="F15:F28" si="0">IF(E15&gt;D15,"ERROR","")</f>
        <v/>
      </c>
    </row>
    <row r="16" spans="1:6" x14ac:dyDescent="0.2">
      <c r="A16" s="61" t="s">
        <v>557</v>
      </c>
      <c r="B16" s="70" t="s">
        <v>549</v>
      </c>
      <c r="C16" s="70"/>
      <c r="D16" s="292"/>
      <c r="E16" s="518"/>
      <c r="F16" s="50" t="str">
        <f t="shared" si="0"/>
        <v/>
      </c>
    </row>
    <row r="17" spans="1:6" x14ac:dyDescent="0.2">
      <c r="A17" s="61" t="s">
        <v>558</v>
      </c>
      <c r="B17" s="70" t="s">
        <v>505</v>
      </c>
      <c r="C17" s="70"/>
      <c r="D17" s="292"/>
      <c r="E17" s="518"/>
      <c r="F17" s="50" t="str">
        <f t="shared" si="0"/>
        <v/>
      </c>
    </row>
    <row r="18" spans="1:6" x14ac:dyDescent="0.2">
      <c r="A18" s="61" t="s">
        <v>559</v>
      </c>
      <c r="B18" s="70" t="s">
        <v>553</v>
      </c>
      <c r="C18" s="70"/>
      <c r="D18" s="292"/>
      <c r="E18" s="518"/>
      <c r="F18" s="50" t="str">
        <f t="shared" si="0"/>
        <v/>
      </c>
    </row>
    <row r="19" spans="1:6" x14ac:dyDescent="0.2">
      <c r="A19" s="61" t="s">
        <v>560</v>
      </c>
      <c r="B19" s="70" t="s">
        <v>656</v>
      </c>
      <c r="C19" s="70"/>
      <c r="D19" s="288"/>
      <c r="E19" s="514"/>
      <c r="F19" s="50" t="str">
        <f t="shared" si="0"/>
        <v/>
      </c>
    </row>
    <row r="20" spans="1:6" x14ac:dyDescent="0.2">
      <c r="A20" s="61" t="s">
        <v>111</v>
      </c>
      <c r="B20" s="70" t="s">
        <v>112</v>
      </c>
      <c r="C20" s="70"/>
      <c r="D20" s="288"/>
      <c r="E20" s="514"/>
      <c r="F20" s="50" t="str">
        <f t="shared" si="0"/>
        <v/>
      </c>
    </row>
    <row r="21" spans="1:6" ht="12.75" customHeight="1" x14ac:dyDescent="0.2">
      <c r="A21" s="61" t="s">
        <v>561</v>
      </c>
      <c r="B21" s="70" t="s">
        <v>131</v>
      </c>
      <c r="C21" s="70"/>
      <c r="D21" s="293"/>
      <c r="E21" s="519"/>
      <c r="F21" s="50" t="str">
        <f t="shared" si="0"/>
        <v/>
      </c>
    </row>
    <row r="22" spans="1:6" ht="13.5" customHeight="1" x14ac:dyDescent="0.2">
      <c r="A22" s="61" t="s">
        <v>562</v>
      </c>
      <c r="B22" s="62" t="s">
        <v>657</v>
      </c>
      <c r="C22" s="62"/>
      <c r="D22" s="293"/>
      <c r="E22" s="519"/>
      <c r="F22" s="50" t="str">
        <f t="shared" si="0"/>
        <v/>
      </c>
    </row>
    <row r="23" spans="1:6" ht="13.5" customHeight="1" x14ac:dyDescent="0.2">
      <c r="A23" s="61" t="s">
        <v>563</v>
      </c>
      <c r="B23" s="62" t="s">
        <v>550</v>
      </c>
      <c r="C23" s="62"/>
      <c r="D23" s="293"/>
      <c r="E23" s="519"/>
      <c r="F23" s="50" t="str">
        <f t="shared" si="0"/>
        <v/>
      </c>
    </row>
    <row r="24" spans="1:6" ht="13.5" customHeight="1" x14ac:dyDescent="0.2">
      <c r="A24" s="61" t="s">
        <v>564</v>
      </c>
      <c r="B24" s="62" t="s">
        <v>551</v>
      </c>
      <c r="C24" s="62"/>
      <c r="D24" s="293"/>
      <c r="E24" s="519"/>
      <c r="F24" s="50" t="str">
        <f t="shared" si="0"/>
        <v/>
      </c>
    </row>
    <row r="25" spans="1:6" ht="13.5" customHeight="1" x14ac:dyDescent="0.2">
      <c r="A25" s="61" t="s">
        <v>565</v>
      </c>
      <c r="B25" s="62" t="s">
        <v>552</v>
      </c>
      <c r="C25" s="62"/>
      <c r="D25" s="293"/>
      <c r="E25" s="519"/>
      <c r="F25" s="50" t="str">
        <f t="shared" si="0"/>
        <v/>
      </c>
    </row>
    <row r="26" spans="1:6" x14ac:dyDescent="0.2">
      <c r="A26" s="61" t="s">
        <v>566</v>
      </c>
      <c r="B26" s="62" t="s">
        <v>689</v>
      </c>
      <c r="C26" s="62"/>
      <c r="D26" s="293"/>
      <c r="E26" s="519"/>
      <c r="F26" s="50" t="str">
        <f t="shared" si="0"/>
        <v/>
      </c>
    </row>
    <row r="27" spans="1:6" x14ac:dyDescent="0.2">
      <c r="A27" s="61" t="s">
        <v>567</v>
      </c>
      <c r="B27" s="62" t="s">
        <v>112</v>
      </c>
      <c r="C27" s="62"/>
      <c r="D27" s="293"/>
      <c r="E27" s="519"/>
      <c r="F27" s="50" t="str">
        <f t="shared" si="0"/>
        <v/>
      </c>
    </row>
    <row r="28" spans="1:6" ht="25.5" x14ac:dyDescent="0.2">
      <c r="A28" s="61" t="s">
        <v>568</v>
      </c>
      <c r="B28" s="62" t="s">
        <v>757</v>
      </c>
      <c r="C28" s="62"/>
      <c r="D28" s="293"/>
      <c r="E28" s="519"/>
      <c r="F28" s="50" t="str">
        <f t="shared" si="0"/>
        <v/>
      </c>
    </row>
    <row r="29" spans="1:6" ht="13.5" thickBot="1" x14ac:dyDescent="0.25">
      <c r="A29" s="47"/>
      <c r="B29" s="54" t="s">
        <v>113</v>
      </c>
      <c r="C29" s="54"/>
      <c r="D29" s="294"/>
      <c r="E29" s="524"/>
      <c r="F29" s="50"/>
    </row>
    <row r="30" spans="1:6" ht="13.5" customHeight="1" x14ac:dyDescent="0.2">
      <c r="A30" s="61"/>
      <c r="B30" s="62"/>
      <c r="C30" s="62"/>
      <c r="D30" s="158"/>
      <c r="E30" s="158"/>
    </row>
    <row r="31" spans="1:6" ht="13.5" customHeight="1" thickBot="1" x14ac:dyDescent="0.25">
      <c r="A31" s="61"/>
      <c r="B31" s="36"/>
      <c r="C31" s="36"/>
      <c r="D31" s="295"/>
      <c r="E31" s="295"/>
    </row>
    <row r="32" spans="1:6" ht="16.5" customHeight="1" thickBot="1" x14ac:dyDescent="0.25">
      <c r="A32" s="36"/>
      <c r="B32" s="296"/>
      <c r="C32" s="297" t="s">
        <v>772</v>
      </c>
      <c r="D32" s="548">
        <f>SUM(D6,D12)</f>
        <v>0</v>
      </c>
      <c r="E32" s="548">
        <f>SUM(E6,E12)</f>
        <v>0</v>
      </c>
    </row>
    <row r="33" spans="1:5" ht="16.5" x14ac:dyDescent="0.3">
      <c r="A33" s="36"/>
      <c r="B33" s="298"/>
      <c r="C33" s="36"/>
      <c r="D33" s="32"/>
      <c r="E33" s="32"/>
    </row>
    <row r="34" spans="1:5" ht="16.5" x14ac:dyDescent="0.3">
      <c r="A34" s="36"/>
      <c r="B34" s="36"/>
      <c r="C34" s="299"/>
      <c r="D34" s="300"/>
      <c r="E34" s="301"/>
    </row>
    <row r="35" spans="1:5" ht="16.5" x14ac:dyDescent="0.3">
      <c r="A35" s="36"/>
      <c r="B35" s="299" t="str">
        <f>IF(E36=0,"","ERROR: Gasto en Navarra no puede ser superior a Gasto en España")</f>
        <v/>
      </c>
      <c r="C35" s="302"/>
      <c r="D35" s="301"/>
      <c r="E35" s="301"/>
    </row>
    <row r="36" spans="1:5" ht="16.5" x14ac:dyDescent="0.3">
      <c r="A36" s="275"/>
      <c r="B36" s="267"/>
      <c r="C36" s="303"/>
      <c r="D36" s="304"/>
      <c r="E36" s="76">
        <f>COUNTIFS(F8:F29,"ERROR")</f>
        <v>0</v>
      </c>
    </row>
    <row r="37" spans="1:5" ht="16.5" x14ac:dyDescent="0.3">
      <c r="A37" s="299"/>
      <c r="B37" s="267"/>
      <c r="C37" s="36"/>
      <c r="D37" s="305" t="str">
        <f>IF(A31="    LIMITE SOBREPASADO","10% del COSTE DE PRODUCCIÓN","")</f>
        <v/>
      </c>
      <c r="E37" s="36"/>
    </row>
    <row r="38" spans="1:5" ht="15.75" x14ac:dyDescent="0.25">
      <c r="A38" s="306"/>
      <c r="B38" s="275" t="str">
        <f>IF(B14="LIMITE SOBREPASADO","Máximo importe deducible","")</f>
        <v/>
      </c>
      <c r="C38" s="307" t="str">
        <f>IF(B14="LIMITE SOBREPASADO",0.4*#REF!,"")</f>
        <v/>
      </c>
      <c r="D38" s="305" t="str">
        <f>IF(B14="LIMITE SOBREPASADO","40% del COSTE DE PRODUCCIÓN","")</f>
        <v/>
      </c>
      <c r="E38" s="36"/>
    </row>
    <row r="39" spans="1:5" ht="16.5" x14ac:dyDescent="0.3">
      <c r="A39" s="36"/>
      <c r="B39" s="299" t="str">
        <f>IF(E12&gt;C38,"¡ATENCIÓN! El gasto en Navarra se ha corregido automáticamente porque no puede superar el máximo importe deducible","")</f>
        <v/>
      </c>
      <c r="C39" s="36"/>
      <c r="D39" s="36"/>
      <c r="E39" s="36"/>
    </row>
    <row r="40" spans="1:5" x14ac:dyDescent="0.2">
      <c r="A40" s="36"/>
      <c r="C40" s="36"/>
      <c r="D40" s="36"/>
      <c r="E40" s="36"/>
    </row>
  </sheetData>
  <sheetProtection password="CD7A" sheet="1" objects="1" scenarios="1"/>
  <mergeCells count="8">
    <mergeCell ref="B12:B13"/>
    <mergeCell ref="A12:A13"/>
    <mergeCell ref="E2:E3"/>
    <mergeCell ref="D2:D3"/>
    <mergeCell ref="A2:C3"/>
    <mergeCell ref="A5:B5"/>
    <mergeCell ref="A6:A7"/>
    <mergeCell ref="B6:B7"/>
  </mergeCells>
  <phoneticPr fontId="2" type="noConversion"/>
  <pageMargins left="0.59055118110236227" right="0.59055118110236227" top="0.78740157480314965" bottom="0.78740157480314965"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I18"/>
  <sheetViews>
    <sheetView showGridLines="0" zoomScaleNormal="100" workbookViewId="0">
      <selection activeCell="C11" sqref="C11"/>
    </sheetView>
  </sheetViews>
  <sheetFormatPr baseColWidth="10" defaultColWidth="11.42578125" defaultRowHeight="12.75" x14ac:dyDescent="0.2"/>
  <cols>
    <col min="1" max="1" width="6.28515625" style="388" customWidth="1"/>
    <col min="2" max="2" width="51.7109375" style="388" customWidth="1"/>
    <col min="3" max="3" width="30.5703125" style="388" customWidth="1"/>
    <col min="4" max="4" width="11.5703125" style="388" customWidth="1"/>
    <col min="5" max="5" width="5.140625" style="388" customWidth="1"/>
    <col min="6" max="6" width="14.7109375" style="388" customWidth="1"/>
    <col min="7" max="7" width="5.28515625" style="388" customWidth="1"/>
    <col min="8" max="8" width="34.28515625" style="388" customWidth="1"/>
    <col min="9" max="9" width="6.28515625" style="388" customWidth="1"/>
    <col min="10" max="16384" width="11.42578125" style="388"/>
  </cols>
  <sheetData>
    <row r="1" spans="1:9" x14ac:dyDescent="0.2">
      <c r="A1" s="385"/>
      <c r="B1" s="386"/>
      <c r="C1" s="386"/>
      <c r="D1" s="386"/>
      <c r="E1" s="386"/>
      <c r="F1" s="386"/>
      <c r="G1" s="386"/>
      <c r="H1" s="386"/>
      <c r="I1" s="387"/>
    </row>
    <row r="2" spans="1:9" x14ac:dyDescent="0.2">
      <c r="A2" s="389"/>
      <c r="B2" s="390"/>
      <c r="C2" s="390"/>
      <c r="D2" s="390"/>
      <c r="E2" s="390"/>
      <c r="F2" s="390"/>
      <c r="G2" s="390"/>
      <c r="H2" s="390"/>
      <c r="I2" s="391"/>
    </row>
    <row r="3" spans="1:9" x14ac:dyDescent="0.2">
      <c r="A3" s="389"/>
      <c r="B3" s="390"/>
      <c r="C3" s="390"/>
      <c r="D3" s="390"/>
      <c r="E3" s="390"/>
      <c r="F3" s="390"/>
      <c r="G3" s="390"/>
      <c r="H3" s="390"/>
      <c r="I3" s="391"/>
    </row>
    <row r="4" spans="1:9" x14ac:dyDescent="0.2">
      <c r="A4" s="389"/>
      <c r="B4" s="390"/>
      <c r="C4" s="390"/>
      <c r="D4" s="390"/>
      <c r="E4" s="390"/>
      <c r="F4" s="390"/>
      <c r="G4" s="390"/>
      <c r="H4" s="390"/>
      <c r="I4" s="391"/>
    </row>
    <row r="5" spans="1:9" x14ac:dyDescent="0.2">
      <c r="A5" s="389"/>
      <c r="B5" s="390"/>
      <c r="C5" s="390"/>
      <c r="D5" s="390"/>
      <c r="E5" s="390"/>
      <c r="F5" s="390"/>
      <c r="G5" s="390"/>
      <c r="H5" s="390"/>
      <c r="I5" s="391"/>
    </row>
    <row r="6" spans="1:9" ht="13.5" thickBot="1" x14ac:dyDescent="0.25">
      <c r="A6" s="389"/>
      <c r="B6" s="390"/>
      <c r="C6" s="390"/>
      <c r="D6" s="390"/>
      <c r="E6" s="390"/>
      <c r="F6" s="390"/>
      <c r="G6" s="390"/>
      <c r="H6" s="390"/>
      <c r="I6" s="391"/>
    </row>
    <row r="7" spans="1:9" ht="71.099999999999994" customHeight="1" thickBot="1" x14ac:dyDescent="0.35">
      <c r="A7" s="392"/>
      <c r="B7" s="580" t="s">
        <v>1019</v>
      </c>
      <c r="C7" s="581"/>
      <c r="D7" s="581"/>
      <c r="E7" s="581"/>
      <c r="F7" s="581"/>
      <c r="G7" s="581"/>
      <c r="H7" s="582"/>
      <c r="I7" s="391"/>
    </row>
    <row r="8" spans="1:9" x14ac:dyDescent="0.2">
      <c r="A8" s="389"/>
      <c r="B8" s="390"/>
      <c r="C8" s="390"/>
      <c r="D8" s="390"/>
      <c r="E8" s="390"/>
      <c r="F8" s="390"/>
      <c r="G8" s="390"/>
      <c r="H8" s="390"/>
      <c r="I8" s="391"/>
    </row>
    <row r="9" spans="1:9" x14ac:dyDescent="0.2">
      <c r="A9" s="389"/>
      <c r="B9" s="390"/>
      <c r="C9" s="390"/>
      <c r="D9" s="390"/>
      <c r="E9" s="390"/>
      <c r="F9" s="390"/>
      <c r="G9" s="390"/>
      <c r="H9" s="390"/>
      <c r="I9" s="391"/>
    </row>
    <row r="10" spans="1:9" ht="4.5" customHeight="1" thickBot="1" x14ac:dyDescent="0.25">
      <c r="A10" s="389"/>
      <c r="B10" s="390"/>
      <c r="C10" s="390"/>
      <c r="D10" s="390"/>
      <c r="E10" s="390"/>
      <c r="F10" s="390"/>
      <c r="G10" s="390"/>
      <c r="H10" s="390"/>
      <c r="I10" s="391"/>
    </row>
    <row r="11" spans="1:9" ht="17.100000000000001" customHeight="1" thickBot="1" x14ac:dyDescent="0.25">
      <c r="A11" s="389"/>
      <c r="B11" s="393" t="s">
        <v>825</v>
      </c>
      <c r="C11" s="31"/>
      <c r="D11" s="394"/>
      <c r="E11" s="394"/>
      <c r="F11" s="394"/>
      <c r="G11" s="394"/>
      <c r="H11" s="394"/>
      <c r="I11" s="391"/>
    </row>
    <row r="12" spans="1:9" ht="15.75" thickBot="1" x14ac:dyDescent="0.25">
      <c r="A12" s="389"/>
      <c r="B12" s="395"/>
      <c r="C12" s="394"/>
      <c r="D12" s="394"/>
      <c r="E12" s="394"/>
      <c r="F12" s="394"/>
      <c r="G12" s="394"/>
      <c r="H12" s="394"/>
      <c r="I12" s="391"/>
    </row>
    <row r="13" spans="1:9" ht="17.100000000000001" customHeight="1" thickBot="1" x14ac:dyDescent="0.25">
      <c r="A13" s="389" t="s">
        <v>690</v>
      </c>
      <c r="B13" s="393" t="s">
        <v>1001</v>
      </c>
      <c r="C13" s="583"/>
      <c r="D13" s="584"/>
      <c r="E13" s="584"/>
      <c r="F13" s="584"/>
      <c r="G13" s="584"/>
      <c r="H13" s="585"/>
      <c r="I13" s="391"/>
    </row>
    <row r="14" spans="1:9" ht="15.75" thickBot="1" x14ac:dyDescent="0.25">
      <c r="A14" s="389"/>
      <c r="B14" s="396"/>
      <c r="C14" s="394"/>
      <c r="D14" s="394"/>
      <c r="E14" s="394"/>
      <c r="F14" s="394"/>
      <c r="G14" s="394"/>
      <c r="H14" s="394"/>
      <c r="I14" s="391"/>
    </row>
    <row r="15" spans="1:9" ht="17.100000000000001" customHeight="1" thickBot="1" x14ac:dyDescent="0.25">
      <c r="A15" s="389" t="s">
        <v>690</v>
      </c>
      <c r="B15" s="393" t="s">
        <v>999</v>
      </c>
      <c r="C15" s="586" t="s">
        <v>1000</v>
      </c>
      <c r="D15" s="587"/>
      <c r="E15" s="587"/>
      <c r="F15" s="587"/>
      <c r="G15" s="587"/>
      <c r="H15" s="588"/>
      <c r="I15" s="391"/>
    </row>
    <row r="16" spans="1:9" ht="15.75" thickBot="1" x14ac:dyDescent="0.25">
      <c r="A16" s="389" t="s">
        <v>690</v>
      </c>
      <c r="B16" s="395"/>
      <c r="C16" s="394"/>
      <c r="D16" s="394"/>
      <c r="E16" s="394"/>
      <c r="F16" s="394"/>
      <c r="G16" s="394"/>
      <c r="H16" s="394"/>
      <c r="I16" s="391"/>
    </row>
    <row r="17" spans="1:9" ht="45.75" customHeight="1" thickBot="1" x14ac:dyDescent="0.25">
      <c r="A17" s="389" t="s">
        <v>690</v>
      </c>
      <c r="B17" s="397" t="s">
        <v>1015</v>
      </c>
      <c r="C17" s="583"/>
      <c r="D17" s="584"/>
      <c r="E17" s="584"/>
      <c r="F17" s="584"/>
      <c r="G17" s="584"/>
      <c r="H17" s="585"/>
      <c r="I17" s="391"/>
    </row>
    <row r="18" spans="1:9" ht="92.1" customHeight="1" x14ac:dyDescent="0.2">
      <c r="A18" s="398"/>
      <c r="B18" s="399"/>
      <c r="C18" s="400"/>
      <c r="D18" s="400"/>
      <c r="E18" s="400"/>
      <c r="F18" s="400"/>
      <c r="G18" s="400"/>
      <c r="H18" s="400"/>
      <c r="I18" s="401"/>
    </row>
  </sheetData>
  <sheetProtection password="CD7A" sheet="1" objects="1" scenarios="1"/>
  <mergeCells count="4">
    <mergeCell ref="B7:H7"/>
    <mergeCell ref="C13:H13"/>
    <mergeCell ref="C15:H15"/>
    <mergeCell ref="C17:H17"/>
  </mergeCells>
  <phoneticPr fontId="3" type="noConversion"/>
  <pageMargins left="0.75" right="0.75" top="1" bottom="1" header="0" footer="0"/>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9" tint="0.39997558519241921"/>
  </sheetPr>
  <dimension ref="A1:I57"/>
  <sheetViews>
    <sheetView showGridLines="0" topLeftCell="B1" zoomScaleNormal="100" workbookViewId="0">
      <selection activeCell="C2" sqref="C2:G2"/>
    </sheetView>
  </sheetViews>
  <sheetFormatPr baseColWidth="10" defaultColWidth="11.42578125" defaultRowHeight="12.75" x14ac:dyDescent="0.2"/>
  <cols>
    <col min="1" max="1" width="2.42578125" style="36" customWidth="1"/>
    <col min="2" max="2" width="68.42578125" style="36" customWidth="1"/>
    <col min="3" max="3" width="19.85546875" style="36" customWidth="1"/>
    <col min="4" max="5" width="19.140625" style="36" customWidth="1"/>
    <col min="6" max="6" width="22.7109375" style="36" customWidth="1"/>
    <col min="7" max="7" width="19.140625" style="36" customWidth="1"/>
    <col min="8" max="8" width="9.42578125" style="50" customWidth="1"/>
    <col min="9" max="16384" width="11.42578125" style="36"/>
  </cols>
  <sheetData>
    <row r="1" spans="2:9" ht="13.5" thickBot="1" x14ac:dyDescent="0.25"/>
    <row r="2" spans="2:9" ht="48" thickBot="1" x14ac:dyDescent="0.3">
      <c r="B2" s="308" t="s">
        <v>826</v>
      </c>
      <c r="C2" s="383" t="s">
        <v>1003</v>
      </c>
      <c r="D2" s="383" t="s">
        <v>1002</v>
      </c>
      <c r="E2" s="37" t="s">
        <v>1004</v>
      </c>
      <c r="F2" s="38" t="s">
        <v>756</v>
      </c>
      <c r="G2" s="384" t="s">
        <v>1005</v>
      </c>
    </row>
    <row r="3" spans="2:9" ht="18" customHeight="1" x14ac:dyDescent="0.2">
      <c r="B3" s="308" t="s">
        <v>774</v>
      </c>
      <c r="C3" s="309"/>
      <c r="D3" s="309"/>
      <c r="E3" s="310"/>
      <c r="F3" s="311"/>
      <c r="G3" s="312"/>
    </row>
    <row r="4" spans="2:9" ht="21" customHeight="1" x14ac:dyDescent="0.2">
      <c r="C4" s="3"/>
      <c r="D4" s="3"/>
      <c r="E4" s="313"/>
      <c r="F4" s="314"/>
      <c r="G4" s="313"/>
    </row>
    <row r="5" spans="2:9" s="271" customFormat="1" ht="30" customHeight="1" x14ac:dyDescent="0.2">
      <c r="B5" s="315" t="s">
        <v>730</v>
      </c>
      <c r="C5" s="4">
        <f>'CAP.1'!C52</f>
        <v>0</v>
      </c>
      <c r="D5" s="4" t="str">
        <f>IFERROR(C5/$C$49,"")</f>
        <v/>
      </c>
      <c r="E5" s="316">
        <f>'CAP.1'!G52</f>
        <v>0</v>
      </c>
      <c r="F5" s="316" t="str">
        <f>IFERROR(E5/C5,"")</f>
        <v/>
      </c>
      <c r="G5" s="316" t="str">
        <f>IFERROR(E5/C49,"")</f>
        <v/>
      </c>
      <c r="H5" s="277"/>
    </row>
    <row r="6" spans="2:9" ht="12.95" customHeight="1" x14ac:dyDescent="0.2">
      <c r="B6" s="317" t="s">
        <v>694</v>
      </c>
      <c r="C6" s="5">
        <f>'CAP.1'!C9</f>
        <v>0</v>
      </c>
      <c r="D6" s="40"/>
      <c r="E6" s="318">
        <f>'CAP.1'!G9</f>
        <v>0</v>
      </c>
      <c r="F6" s="316" t="str">
        <f t="shared" ref="F6:F47" si="0">IFERROR(E6/C6,"")</f>
        <v/>
      </c>
      <c r="G6" s="313"/>
    </row>
    <row r="7" spans="2:9" ht="12.95" customHeight="1" x14ac:dyDescent="0.2">
      <c r="B7" s="317" t="s">
        <v>695</v>
      </c>
      <c r="C7" s="5">
        <f>'CAP.1'!C18</f>
        <v>0</v>
      </c>
      <c r="D7" s="40"/>
      <c r="E7" s="318">
        <f>'CAP.1'!G18</f>
        <v>0</v>
      </c>
      <c r="F7" s="316" t="str">
        <f t="shared" si="0"/>
        <v/>
      </c>
      <c r="G7" s="313"/>
    </row>
    <row r="8" spans="2:9" ht="12.75" customHeight="1" x14ac:dyDescent="0.2">
      <c r="B8" s="319" t="s">
        <v>696</v>
      </c>
      <c r="C8" s="5">
        <f>'CAP.1'!C39</f>
        <v>0</v>
      </c>
      <c r="D8" s="40"/>
      <c r="E8" s="318">
        <f>'CAP.1'!G39</f>
        <v>0</v>
      </c>
      <c r="F8" s="316" t="str">
        <f t="shared" si="0"/>
        <v/>
      </c>
      <c r="G8" s="313"/>
    </row>
    <row r="9" spans="2:9" s="271" customFormat="1" ht="30" customHeight="1" x14ac:dyDescent="0.2">
      <c r="B9" s="315" t="s">
        <v>731</v>
      </c>
      <c r="C9" s="4">
        <f>'CAP.2'!C55</f>
        <v>0</v>
      </c>
      <c r="D9" s="4" t="str">
        <f>IFERROR(C9/$C$49,"")</f>
        <v/>
      </c>
      <c r="E9" s="316">
        <f>'CAP.2'!G55</f>
        <v>0</v>
      </c>
      <c r="F9" s="316" t="str">
        <f t="shared" si="0"/>
        <v/>
      </c>
      <c r="G9" s="316" t="str">
        <f>IFERROR(E9/C49,"")</f>
        <v/>
      </c>
      <c r="H9" s="277"/>
    </row>
    <row r="10" spans="2:9" ht="12.95" customHeight="1" x14ac:dyDescent="0.2">
      <c r="B10" s="319" t="s">
        <v>697</v>
      </c>
      <c r="C10" s="5">
        <f>'CAP.2'!C8</f>
        <v>0</v>
      </c>
      <c r="D10" s="40"/>
      <c r="E10" s="318">
        <f>'CAP.2'!G8</f>
        <v>0</v>
      </c>
      <c r="F10" s="316" t="str">
        <f t="shared" si="0"/>
        <v/>
      </c>
      <c r="G10" s="313"/>
    </row>
    <row r="11" spans="2:9" ht="12.95" customHeight="1" x14ac:dyDescent="0.2">
      <c r="B11" s="319" t="s">
        <v>698</v>
      </c>
      <c r="C11" s="5">
        <f>'CAP.2'!C25</f>
        <v>0</v>
      </c>
      <c r="D11" s="40"/>
      <c r="E11" s="318">
        <f>'CAP.2'!G25</f>
        <v>0</v>
      </c>
      <c r="F11" s="316" t="str">
        <f t="shared" si="0"/>
        <v/>
      </c>
      <c r="G11" s="313"/>
    </row>
    <row r="12" spans="2:9" s="271" customFormat="1" ht="30" customHeight="1" x14ac:dyDescent="0.2">
      <c r="B12" s="315" t="s">
        <v>732</v>
      </c>
      <c r="C12" s="4">
        <f>'CAP.3'!D39</f>
        <v>0</v>
      </c>
      <c r="D12" s="4" t="str">
        <f>IFERROR(C12/$C$49,"")</f>
        <v/>
      </c>
      <c r="E12" s="316">
        <f>'CAP.3'!H39</f>
        <v>0</v>
      </c>
      <c r="F12" s="316" t="str">
        <f t="shared" si="0"/>
        <v/>
      </c>
      <c r="G12" s="316" t="str">
        <f>IFERROR(E12/C49,"")</f>
        <v/>
      </c>
      <c r="H12" s="277"/>
    </row>
    <row r="13" spans="2:9" ht="12.95" customHeight="1" x14ac:dyDescent="0.2">
      <c r="B13" s="319" t="s">
        <v>691</v>
      </c>
      <c r="C13" s="5">
        <f>'CAP.3'!D6</f>
        <v>0</v>
      </c>
      <c r="D13" s="41"/>
      <c r="E13" s="318">
        <f>'CAP.3'!H6</f>
        <v>0</v>
      </c>
      <c r="F13" s="316" t="str">
        <f t="shared" si="0"/>
        <v/>
      </c>
      <c r="G13" s="313"/>
    </row>
    <row r="14" spans="2:9" s="34" customFormat="1" ht="12.95" customHeight="1" x14ac:dyDescent="0.2">
      <c r="B14" s="320" t="s">
        <v>783</v>
      </c>
      <c r="C14" s="5">
        <f>'CAP.3'!D15-'CAP.3'!D17</f>
        <v>0</v>
      </c>
      <c r="D14" s="41"/>
      <c r="E14" s="318">
        <f>'CAP.3'!H15-'CAP.3'!H17</f>
        <v>0</v>
      </c>
      <c r="F14" s="316" t="str">
        <f t="shared" si="0"/>
        <v/>
      </c>
      <c r="G14" s="313"/>
      <c r="H14" s="44"/>
    </row>
    <row r="15" spans="2:9" s="34" customFormat="1" ht="12.95" customHeight="1" x14ac:dyDescent="0.2">
      <c r="B15" s="321" t="s">
        <v>784</v>
      </c>
      <c r="C15" s="5">
        <f>'CAP.3'!D17</f>
        <v>0</v>
      </c>
      <c r="D15" s="41"/>
      <c r="E15" s="318">
        <f>'CAP.3'!H17</f>
        <v>0</v>
      </c>
      <c r="F15" s="316" t="str">
        <f t="shared" si="0"/>
        <v/>
      </c>
      <c r="G15" s="313"/>
      <c r="H15" s="679"/>
      <c r="I15" s="680"/>
    </row>
    <row r="16" spans="2:9" s="271" customFormat="1" ht="30" customHeight="1" x14ac:dyDescent="0.2">
      <c r="B16" s="315" t="s">
        <v>733</v>
      </c>
      <c r="C16" s="4">
        <f>'CAP.4 Parte 4'!C20</f>
        <v>0</v>
      </c>
      <c r="D16" s="4" t="str">
        <f>IFERROR(C16/$C$49,"")</f>
        <v/>
      </c>
      <c r="E16" s="316">
        <f>'CAP.4 Parte 4'!G20</f>
        <v>0</v>
      </c>
      <c r="F16" s="316" t="str">
        <f t="shared" si="0"/>
        <v/>
      </c>
      <c r="G16" s="316" t="str">
        <f>IFERROR(E16/C49,"")</f>
        <v/>
      </c>
      <c r="H16" s="277"/>
    </row>
    <row r="17" spans="2:8" ht="12.95" customHeight="1" x14ac:dyDescent="0.2">
      <c r="B17" s="319" t="s">
        <v>699</v>
      </c>
      <c r="C17" s="5">
        <f>'CAP.4'!C6</f>
        <v>0</v>
      </c>
      <c r="D17" s="41"/>
      <c r="E17" s="318">
        <f>'CAP.4'!G6</f>
        <v>0</v>
      </c>
      <c r="F17" s="316" t="str">
        <f t="shared" si="0"/>
        <v/>
      </c>
      <c r="G17" s="313"/>
    </row>
    <row r="18" spans="2:8" ht="12.95" customHeight="1" x14ac:dyDescent="0.2">
      <c r="B18" s="319" t="s">
        <v>700</v>
      </c>
      <c r="C18" s="5">
        <f>'CAP.4 Parte 2'!C8</f>
        <v>0</v>
      </c>
      <c r="D18" s="41"/>
      <c r="E18" s="318">
        <f>'CAP.4 Parte 2'!G8</f>
        <v>0</v>
      </c>
      <c r="F18" s="316" t="str">
        <f t="shared" si="0"/>
        <v/>
      </c>
      <c r="G18" s="313"/>
    </row>
    <row r="19" spans="2:8" ht="16.5" x14ac:dyDescent="0.2">
      <c r="B19" s="319" t="s">
        <v>702</v>
      </c>
      <c r="C19" s="5">
        <f>'CAP.4 Parte 3'!C8</f>
        <v>0</v>
      </c>
      <c r="D19" s="41"/>
      <c r="E19" s="318">
        <f>'CAP.4 Parte 3'!G8</f>
        <v>0</v>
      </c>
      <c r="F19" s="316" t="str">
        <f t="shared" si="0"/>
        <v/>
      </c>
      <c r="G19" s="313"/>
    </row>
    <row r="20" spans="2:8" ht="12.95" customHeight="1" x14ac:dyDescent="0.2">
      <c r="B20" s="319" t="s">
        <v>715</v>
      </c>
      <c r="C20" s="5">
        <f>'CAP.4 Parte 4'!C6</f>
        <v>0</v>
      </c>
      <c r="D20" s="41"/>
      <c r="E20" s="318">
        <f>'CAP.4 Parte 4'!G6</f>
        <v>0</v>
      </c>
      <c r="F20" s="316" t="str">
        <f t="shared" si="0"/>
        <v/>
      </c>
      <c r="G20" s="313"/>
    </row>
    <row r="21" spans="2:8" s="271" customFormat="1" ht="30" customHeight="1" x14ac:dyDescent="0.2">
      <c r="B21" s="315" t="s">
        <v>734</v>
      </c>
      <c r="C21" s="4">
        <f>'CAP.5 Parte 3'!C34</f>
        <v>0</v>
      </c>
      <c r="D21" s="4" t="str">
        <f>IFERROR(C21/$C$49,"")</f>
        <v/>
      </c>
      <c r="E21" s="316">
        <f>'CAP.5 Parte 3'!G34</f>
        <v>0</v>
      </c>
      <c r="F21" s="316" t="str">
        <f t="shared" si="0"/>
        <v/>
      </c>
      <c r="G21" s="316" t="str">
        <f>IFERROR(E21/C49,"")</f>
        <v/>
      </c>
      <c r="H21" s="277"/>
    </row>
    <row r="22" spans="2:8" ht="16.5" x14ac:dyDescent="0.2">
      <c r="B22" s="319" t="s">
        <v>701</v>
      </c>
      <c r="C22" s="5">
        <f>'CAP.5'!C6</f>
        <v>0</v>
      </c>
      <c r="D22" s="41"/>
      <c r="E22" s="318">
        <f>'CAP.5'!G6</f>
        <v>0</v>
      </c>
      <c r="F22" s="316" t="str">
        <f t="shared" si="0"/>
        <v/>
      </c>
      <c r="G22" s="313"/>
    </row>
    <row r="23" spans="2:8" ht="12.95" customHeight="1" x14ac:dyDescent="0.2">
      <c r="B23" s="319" t="s">
        <v>716</v>
      </c>
      <c r="C23" s="5">
        <f>'CAP.5 Parte 2'!C6</f>
        <v>0</v>
      </c>
      <c r="D23" s="41"/>
      <c r="E23" s="318">
        <f>'CAP.5 Parte 2'!G6</f>
        <v>0</v>
      </c>
      <c r="F23" s="316" t="str">
        <f t="shared" si="0"/>
        <v/>
      </c>
      <c r="G23" s="313"/>
    </row>
    <row r="24" spans="2:8" ht="12.95" customHeight="1" x14ac:dyDescent="0.2">
      <c r="B24" s="319" t="s">
        <v>703</v>
      </c>
      <c r="C24" s="5">
        <f>'CAP.5 Parte 2'!C22</f>
        <v>0</v>
      </c>
      <c r="D24" s="41"/>
      <c r="E24" s="318">
        <f>'CAP.5 Parte 2'!G22</f>
        <v>0</v>
      </c>
      <c r="F24" s="316" t="str">
        <f t="shared" si="0"/>
        <v/>
      </c>
      <c r="G24" s="313"/>
    </row>
    <row r="25" spans="2:8" ht="12.95" customHeight="1" x14ac:dyDescent="0.2">
      <c r="B25" s="319" t="s">
        <v>704</v>
      </c>
      <c r="C25" s="5">
        <f>'CAP.5 Parte 3'!C6</f>
        <v>0</v>
      </c>
      <c r="D25" s="41"/>
      <c r="E25" s="318">
        <f>'CAP.5 Parte 3'!G6</f>
        <v>0</v>
      </c>
      <c r="F25" s="316" t="str">
        <f t="shared" si="0"/>
        <v/>
      </c>
      <c r="G25" s="313"/>
    </row>
    <row r="26" spans="2:8" ht="12.95" customHeight="1" x14ac:dyDescent="0.2">
      <c r="B26" s="319" t="s">
        <v>705</v>
      </c>
      <c r="C26" s="5">
        <f>'CAP.5 Parte 3'!C19</f>
        <v>0</v>
      </c>
      <c r="D26" s="41"/>
      <c r="E26" s="318">
        <f>'CAP.5 Parte 3'!G19</f>
        <v>0</v>
      </c>
      <c r="F26" s="316" t="str">
        <f t="shared" si="0"/>
        <v/>
      </c>
      <c r="G26" s="313"/>
    </row>
    <row r="27" spans="2:8" s="271" customFormat="1" ht="30" customHeight="1" x14ac:dyDescent="0.2">
      <c r="B27" s="315" t="s">
        <v>735</v>
      </c>
      <c r="C27" s="4">
        <f>'CAP.6'!C42</f>
        <v>0</v>
      </c>
      <c r="D27" s="4" t="str">
        <f>IFERROR(C27/$C$49,"")</f>
        <v/>
      </c>
      <c r="E27" s="316">
        <f>'CAP.6'!G42</f>
        <v>0</v>
      </c>
      <c r="F27" s="316" t="str">
        <f t="shared" si="0"/>
        <v/>
      </c>
      <c r="G27" s="316" t="str">
        <f>IFERROR(E27/C49,"")</f>
        <v/>
      </c>
      <c r="H27" s="277"/>
    </row>
    <row r="28" spans="2:8" ht="12.95" customHeight="1" x14ac:dyDescent="0.25">
      <c r="B28" s="322" t="s">
        <v>717</v>
      </c>
      <c r="C28" s="5">
        <f>'CAP.6'!C6</f>
        <v>0</v>
      </c>
      <c r="D28" s="41"/>
      <c r="E28" s="318">
        <f>'CAP.6'!G6</f>
        <v>0</v>
      </c>
      <c r="F28" s="316" t="str">
        <f t="shared" si="0"/>
        <v/>
      </c>
      <c r="G28" s="313"/>
    </row>
    <row r="29" spans="2:8" ht="12.95" customHeight="1" x14ac:dyDescent="0.25">
      <c r="B29" s="322" t="s">
        <v>706</v>
      </c>
      <c r="C29" s="5">
        <f>'CAP.6'!C23</f>
        <v>0</v>
      </c>
      <c r="D29" s="41"/>
      <c r="E29" s="318">
        <f>'CAP.6'!G23</f>
        <v>0</v>
      </c>
      <c r="F29" s="316" t="str">
        <f t="shared" si="0"/>
        <v/>
      </c>
      <c r="G29" s="313"/>
    </row>
    <row r="30" spans="2:8" s="271" customFormat="1" ht="30" customHeight="1" x14ac:dyDescent="0.2">
      <c r="B30" s="315" t="s">
        <v>707</v>
      </c>
      <c r="C30" s="4">
        <f>'CAP.7'!C41</f>
        <v>0</v>
      </c>
      <c r="D30" s="4" t="str">
        <f>IFERROR(C30/$C$49,"")</f>
        <v/>
      </c>
      <c r="E30" s="316">
        <f>'CAP.7'!G41</f>
        <v>0</v>
      </c>
      <c r="F30" s="316" t="str">
        <f t="shared" si="0"/>
        <v/>
      </c>
      <c r="G30" s="316" t="str">
        <f>IFERROR(E30/C49,"")</f>
        <v/>
      </c>
      <c r="H30" s="277"/>
    </row>
    <row r="31" spans="2:8" ht="13.5" customHeight="1" x14ac:dyDescent="0.25">
      <c r="B31" s="322" t="s">
        <v>708</v>
      </c>
      <c r="C31" s="5">
        <f>'CAP.7'!C6</f>
        <v>0</v>
      </c>
      <c r="D31" s="41"/>
      <c r="E31" s="318">
        <f>'CAP.7'!G6</f>
        <v>0</v>
      </c>
      <c r="F31" s="316" t="str">
        <f t="shared" si="0"/>
        <v/>
      </c>
      <c r="G31" s="313"/>
    </row>
    <row r="32" spans="2:8" ht="13.5" customHeight="1" x14ac:dyDescent="0.25">
      <c r="B32" s="322" t="s">
        <v>709</v>
      </c>
      <c r="C32" s="5">
        <f>'CAP.7'!C24</f>
        <v>0</v>
      </c>
      <c r="D32" s="41"/>
      <c r="E32" s="318">
        <f>'CAP.7'!G24</f>
        <v>0</v>
      </c>
      <c r="F32" s="316" t="str">
        <f t="shared" si="0"/>
        <v/>
      </c>
      <c r="G32" s="313"/>
    </row>
    <row r="33" spans="2:8" s="271" customFormat="1" ht="30" customHeight="1" x14ac:dyDescent="0.2">
      <c r="B33" s="315" t="s">
        <v>736</v>
      </c>
      <c r="C33" s="6">
        <f>'CAP.8'!C37</f>
        <v>0</v>
      </c>
      <c r="D33" s="4" t="str">
        <f>IFERROR(C33/$C$49,"")</f>
        <v/>
      </c>
      <c r="E33" s="316">
        <f>'CAP.8'!G37</f>
        <v>0</v>
      </c>
      <c r="F33" s="316" t="str">
        <f t="shared" si="0"/>
        <v/>
      </c>
      <c r="G33" s="316" t="str">
        <f>IFERROR(E33/C49,"")</f>
        <v/>
      </c>
      <c r="H33" s="277"/>
    </row>
    <row r="34" spans="2:8" ht="12.95" customHeight="1" x14ac:dyDescent="0.25">
      <c r="B34" s="322" t="s">
        <v>710</v>
      </c>
      <c r="C34" s="5">
        <f>'CAP.8'!C6</f>
        <v>0</v>
      </c>
      <c r="D34" s="41"/>
      <c r="E34" s="318">
        <f>'CAP.8'!G6</f>
        <v>0</v>
      </c>
      <c r="F34" s="316" t="str">
        <f t="shared" si="0"/>
        <v/>
      </c>
      <c r="G34" s="313"/>
    </row>
    <row r="35" spans="2:8" ht="12.95" customHeight="1" x14ac:dyDescent="0.25">
      <c r="B35" s="322" t="s">
        <v>711</v>
      </c>
      <c r="C35" s="5">
        <f>'CAP.8'!C18</f>
        <v>0</v>
      </c>
      <c r="D35" s="41"/>
      <c r="E35" s="318">
        <f>'CAP.8'!G18</f>
        <v>0</v>
      </c>
      <c r="F35" s="316" t="str">
        <f t="shared" si="0"/>
        <v/>
      </c>
      <c r="G35" s="313"/>
    </row>
    <row r="36" spans="2:8" s="271" customFormat="1" ht="30" customHeight="1" x14ac:dyDescent="0.2">
      <c r="B36" s="315" t="s">
        <v>737</v>
      </c>
      <c r="C36" s="4">
        <f>'CAP.9'!C35</f>
        <v>0</v>
      </c>
      <c r="D36" s="4" t="str">
        <f>IFERROR(C36/$C$49,"")</f>
        <v/>
      </c>
      <c r="E36" s="316">
        <f>'CAP.9'!G35</f>
        <v>0</v>
      </c>
      <c r="F36" s="316" t="str">
        <f t="shared" si="0"/>
        <v/>
      </c>
      <c r="G36" s="316" t="str">
        <f>IFERROR(E36/C49,"")</f>
        <v/>
      </c>
      <c r="H36" s="277"/>
    </row>
    <row r="37" spans="2:8" ht="12.95" customHeight="1" x14ac:dyDescent="0.25">
      <c r="B37" s="322" t="s">
        <v>712</v>
      </c>
      <c r="C37" s="5">
        <f>'CAP.9'!C6</f>
        <v>0</v>
      </c>
      <c r="D37" s="41"/>
      <c r="E37" s="318">
        <f>'CAP.9'!G6</f>
        <v>0</v>
      </c>
      <c r="F37" s="316" t="str">
        <f t="shared" si="0"/>
        <v/>
      </c>
      <c r="G37" s="313"/>
    </row>
    <row r="38" spans="2:8" ht="12.95" customHeight="1" x14ac:dyDescent="0.25">
      <c r="B38" s="322" t="s">
        <v>713</v>
      </c>
      <c r="C38" s="5">
        <f>'CAP.9'!C23</f>
        <v>0</v>
      </c>
      <c r="D38" s="41"/>
      <c r="E38" s="318">
        <f>'CAP.9'!G23</f>
        <v>0</v>
      </c>
      <c r="F38" s="316" t="str">
        <f t="shared" si="0"/>
        <v/>
      </c>
      <c r="G38" s="313"/>
    </row>
    <row r="39" spans="2:8" s="271" customFormat="1" ht="30" customHeight="1" x14ac:dyDescent="0.2">
      <c r="B39" s="323" t="s">
        <v>781</v>
      </c>
      <c r="C39" s="4">
        <f>'CAP.10'!C38</f>
        <v>0</v>
      </c>
      <c r="D39" s="4" t="str">
        <f>IFERROR(C39/$C$49,"")</f>
        <v/>
      </c>
      <c r="E39" s="316">
        <f>'CAP.10'!D38</f>
        <v>0</v>
      </c>
      <c r="F39" s="316" t="str">
        <f t="shared" si="0"/>
        <v/>
      </c>
      <c r="G39" s="316" t="str">
        <f>IFERROR(E39/C49,"")</f>
        <v/>
      </c>
      <c r="H39" s="277"/>
    </row>
    <row r="40" spans="2:8" ht="15.75" customHeight="1" x14ac:dyDescent="0.25">
      <c r="B40" s="322" t="s">
        <v>692</v>
      </c>
      <c r="C40" s="5">
        <f>'CAP.10'!C5</f>
        <v>0</v>
      </c>
      <c r="D40" s="41"/>
      <c r="E40" s="318">
        <f>'CAP.10'!D5</f>
        <v>0</v>
      </c>
      <c r="F40" s="316" t="str">
        <f t="shared" si="0"/>
        <v/>
      </c>
      <c r="G40" s="313"/>
    </row>
    <row r="41" spans="2:8" ht="31.5" x14ac:dyDescent="0.25">
      <c r="B41" s="324" t="s">
        <v>782</v>
      </c>
      <c r="C41" s="5">
        <f>'CAP.10'!C23-'CAP.10'!C34</f>
        <v>0</v>
      </c>
      <c r="D41" s="41"/>
      <c r="E41" s="318">
        <f>'CAP.10'!D23-'CAP.10'!D34</f>
        <v>0</v>
      </c>
      <c r="F41" s="316" t="str">
        <f t="shared" si="0"/>
        <v/>
      </c>
      <c r="G41" s="313"/>
    </row>
    <row r="42" spans="2:8" ht="15.75" x14ac:dyDescent="0.25">
      <c r="B42" s="325" t="s">
        <v>785</v>
      </c>
      <c r="C42" s="5">
        <f>'CAP.10'!C34</f>
        <v>0</v>
      </c>
      <c r="D42" s="41"/>
      <c r="E42" s="318">
        <f>'CAP.10'!D34</f>
        <v>0</v>
      </c>
      <c r="F42" s="316"/>
      <c r="G42" s="313"/>
    </row>
    <row r="43" spans="2:8" s="271" customFormat="1" ht="30" customHeight="1" x14ac:dyDescent="0.2">
      <c r="B43" s="326" t="s">
        <v>775</v>
      </c>
      <c r="C43" s="4">
        <f>'CAP.11'!D42</f>
        <v>0</v>
      </c>
      <c r="D43" s="4" t="str">
        <f>IFERROR(C43/$C$49,"")</f>
        <v/>
      </c>
      <c r="E43" s="316">
        <f>'CAP.11'!E42</f>
        <v>0</v>
      </c>
      <c r="F43" s="316" t="str">
        <f t="shared" si="0"/>
        <v/>
      </c>
      <c r="G43" s="316" t="str">
        <f>IFERROR(E43/C49,"")</f>
        <v/>
      </c>
      <c r="H43" s="277"/>
    </row>
    <row r="44" spans="2:8" ht="12.95" customHeight="1" x14ac:dyDescent="0.25">
      <c r="B44" s="327" t="s">
        <v>776</v>
      </c>
      <c r="C44" s="5">
        <f>'CAP.11'!D6</f>
        <v>0</v>
      </c>
      <c r="D44" s="41"/>
      <c r="E44" s="318">
        <f>'CAP.11'!E6</f>
        <v>0</v>
      </c>
      <c r="F44" s="316" t="str">
        <f t="shared" si="0"/>
        <v/>
      </c>
      <c r="G44" s="313"/>
    </row>
    <row r="45" spans="2:8" s="271" customFormat="1" ht="30" customHeight="1" x14ac:dyDescent="0.2">
      <c r="B45" s="326" t="s">
        <v>752</v>
      </c>
      <c r="C45" s="4">
        <f>'CAP.12'!D32</f>
        <v>0</v>
      </c>
      <c r="D45" s="4" t="str">
        <f>IFERROR(C45/$C$49,"")</f>
        <v/>
      </c>
      <c r="E45" s="316">
        <f>'CAP.12'!E32</f>
        <v>0</v>
      </c>
      <c r="F45" s="316" t="str">
        <f t="shared" si="0"/>
        <v/>
      </c>
      <c r="G45" s="316" t="str">
        <f>IFERROR(E45/C49,"")</f>
        <v/>
      </c>
      <c r="H45" s="277"/>
    </row>
    <row r="46" spans="2:8" ht="12.95" customHeight="1" x14ac:dyDescent="0.25">
      <c r="B46" s="328" t="s">
        <v>714</v>
      </c>
      <c r="C46" s="5">
        <f>'CAP.12'!D6</f>
        <v>0</v>
      </c>
      <c r="D46" s="41"/>
      <c r="E46" s="318">
        <f>'CAP.12'!E6</f>
        <v>0</v>
      </c>
      <c r="F46" s="316" t="str">
        <f t="shared" si="0"/>
        <v/>
      </c>
      <c r="G46" s="313"/>
    </row>
    <row r="47" spans="2:8" ht="12.95" customHeight="1" x14ac:dyDescent="0.25">
      <c r="B47" s="329" t="s">
        <v>773</v>
      </c>
      <c r="C47" s="5">
        <f>'CAP.12'!D12</f>
        <v>0</v>
      </c>
      <c r="D47" s="41"/>
      <c r="E47" s="318">
        <f>'CAP.12'!E12</f>
        <v>0</v>
      </c>
      <c r="F47" s="316" t="str">
        <f t="shared" si="0"/>
        <v/>
      </c>
      <c r="G47" s="313"/>
    </row>
    <row r="48" spans="2:8" ht="24" customHeight="1" thickBot="1" x14ac:dyDescent="0.35">
      <c r="B48" s="330"/>
      <c r="C48" s="7"/>
      <c r="D48" s="7"/>
      <c r="E48" s="331"/>
      <c r="F48" s="332"/>
      <c r="G48" s="333"/>
    </row>
    <row r="49" spans="1:9" ht="30" customHeight="1" thickBot="1" x14ac:dyDescent="0.3">
      <c r="A49" s="334"/>
      <c r="B49" s="335" t="s">
        <v>828</v>
      </c>
      <c r="C49" s="8">
        <f>SUM(C5,C9,C12,C16,C21,C27,C30,C33,C36,C39,C43,C45)</f>
        <v>0</v>
      </c>
      <c r="D49" s="42">
        <f>SUM(D5,D9,D12,D16,D21,D27,D30,D33,D36,D39,D43,D45)</f>
        <v>0</v>
      </c>
      <c r="E49" s="9">
        <f>SUM(E5,E9,E12,E16,E21,E27,E30,E33,E36,E39,E43,E45)</f>
        <v>0</v>
      </c>
      <c r="F49" s="336" t="s">
        <v>821</v>
      </c>
      <c r="G49" s="337">
        <f>SUM(G5,G9,G12,G16,G21,G27,G30,G33,G36,G39,G43,G45)</f>
        <v>0</v>
      </c>
    </row>
    <row r="50" spans="1:9" ht="38.1" customHeight="1" x14ac:dyDescent="0.2">
      <c r="B50" s="303" t="s">
        <v>786</v>
      </c>
      <c r="F50" s="338"/>
      <c r="G50" s="338"/>
    </row>
    <row r="51" spans="1:9" x14ac:dyDescent="0.2">
      <c r="F51" s="338"/>
      <c r="G51" s="338"/>
    </row>
    <row r="52" spans="1:9" x14ac:dyDescent="0.2">
      <c r="F52" s="338"/>
      <c r="G52" s="338"/>
    </row>
    <row r="53" spans="1:9" ht="16.5" x14ac:dyDescent="0.3">
      <c r="B53" s="45" t="s">
        <v>823</v>
      </c>
      <c r="C53" s="339"/>
      <c r="D53" s="340" t="s">
        <v>824</v>
      </c>
      <c r="E53" s="681"/>
      <c r="F53" s="681"/>
      <c r="G53" s="681"/>
      <c r="H53" s="681"/>
      <c r="I53" s="681"/>
    </row>
    <row r="54" spans="1:9" x14ac:dyDescent="0.2">
      <c r="B54" s="33"/>
      <c r="C54" s="33"/>
      <c r="D54" s="33"/>
      <c r="E54" s="33"/>
      <c r="F54" s="33"/>
      <c r="G54" s="33"/>
      <c r="H54" s="33"/>
      <c r="I54" s="33"/>
    </row>
    <row r="55" spans="1:9" ht="15.75" x14ac:dyDescent="0.2">
      <c r="B55" s="33"/>
      <c r="C55" s="46" t="s">
        <v>693</v>
      </c>
      <c r="D55" s="33"/>
      <c r="E55" s="33"/>
      <c r="F55" s="33"/>
      <c r="G55" s="33"/>
      <c r="H55" s="33"/>
      <c r="I55" s="33"/>
    </row>
    <row r="56" spans="1:9" x14ac:dyDescent="0.2">
      <c r="B56" s="341"/>
    </row>
    <row r="57" spans="1:9" x14ac:dyDescent="0.2">
      <c r="B57" s="341"/>
    </row>
  </sheetData>
  <sheetProtection password="CD7A" sheet="1" objects="1" scenarios="1"/>
  <mergeCells count="2">
    <mergeCell ref="H15:I15"/>
    <mergeCell ref="E53:I5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9" tint="0.39997558519241921"/>
  </sheetPr>
  <dimension ref="A1:L35"/>
  <sheetViews>
    <sheetView workbookViewId="0">
      <selection activeCell="H29" sqref="H29"/>
    </sheetView>
  </sheetViews>
  <sheetFormatPr baseColWidth="10" defaultColWidth="11.42578125" defaultRowHeight="12.75" x14ac:dyDescent="0.2"/>
  <cols>
    <col min="1" max="1" width="4.85546875" style="342" customWidth="1"/>
    <col min="2" max="2" width="7.85546875" style="342" customWidth="1"/>
    <col min="3" max="3" width="21.140625" style="342" customWidth="1"/>
    <col min="4" max="4" width="54.5703125" style="342" customWidth="1"/>
    <col min="5" max="5" width="23.140625" style="342" customWidth="1"/>
    <col min="6" max="7" width="2.85546875" style="342" customWidth="1"/>
    <col min="8" max="9" width="24" style="342" customWidth="1"/>
    <col min="10" max="10" width="16.5703125" style="362" customWidth="1"/>
    <col min="11" max="11" width="15.7109375" style="342" customWidth="1"/>
    <col min="12" max="12" width="14.7109375" style="342" customWidth="1"/>
    <col min="13" max="16384" width="11.42578125" style="342"/>
  </cols>
  <sheetData>
    <row r="1" spans="1:12" ht="20.25" customHeight="1" x14ac:dyDescent="0.2">
      <c r="A1" s="689" t="s">
        <v>1020</v>
      </c>
      <c r="B1" s="690"/>
      <c r="C1" s="690"/>
      <c r="D1" s="690"/>
      <c r="E1" s="690"/>
      <c r="F1" s="690"/>
      <c r="G1" s="690"/>
      <c r="H1" s="690"/>
      <c r="I1" s="691"/>
      <c r="J1" s="686"/>
      <c r="K1" s="686"/>
      <c r="L1" s="686"/>
    </row>
    <row r="2" spans="1:12" ht="15.75" x14ac:dyDescent="0.25">
      <c r="A2" s="692"/>
      <c r="B2" s="693"/>
      <c r="C2" s="693"/>
      <c r="D2" s="693"/>
      <c r="E2" s="693"/>
      <c r="F2" s="693"/>
      <c r="G2" s="693"/>
      <c r="H2" s="693"/>
      <c r="I2" s="694"/>
      <c r="J2" s="39"/>
      <c r="K2" s="39"/>
      <c r="L2" s="39"/>
    </row>
    <row r="3" spans="1:12" ht="28.5" customHeight="1" thickBot="1" x14ac:dyDescent="0.25">
      <c r="A3" s="695"/>
      <c r="B3" s="696"/>
      <c r="C3" s="696"/>
      <c r="D3" s="696"/>
      <c r="E3" s="696"/>
      <c r="F3" s="696"/>
      <c r="G3" s="696"/>
      <c r="H3" s="696"/>
      <c r="I3" s="697"/>
      <c r="J3" s="686"/>
      <c r="K3" s="686"/>
      <c r="L3" s="686"/>
    </row>
    <row r="4" spans="1:12" s="345" customFormat="1" ht="41.25" thickBot="1" x14ac:dyDescent="0.25">
      <c r="A4" s="343"/>
      <c r="B4" s="344"/>
      <c r="C4" s="344"/>
      <c r="D4" s="344"/>
      <c r="E4" s="344"/>
      <c r="F4" s="344"/>
      <c r="G4" s="344"/>
      <c r="H4" s="561" t="s">
        <v>1003</v>
      </c>
      <c r="I4" s="558" t="s">
        <v>1004</v>
      </c>
      <c r="J4" s="686"/>
      <c r="K4" s="686"/>
      <c r="L4" s="686"/>
    </row>
    <row r="5" spans="1:12" ht="15.75" x14ac:dyDescent="0.25">
      <c r="A5" s="346"/>
      <c r="B5" s="347" t="s">
        <v>787</v>
      </c>
      <c r="C5" s="347" t="s">
        <v>811</v>
      </c>
      <c r="D5" s="348"/>
      <c r="E5" s="348"/>
      <c r="F5" s="348"/>
      <c r="G5" s="348"/>
      <c r="H5" s="20">
        <f>'PTO. PERIODO SUBVENCIONABLE'!C5</f>
        <v>0</v>
      </c>
      <c r="I5" s="551">
        <f>'PTO. PERIODO SUBVENCIONABLE'!E5</f>
        <v>0</v>
      </c>
      <c r="J5" s="349"/>
      <c r="K5" s="348"/>
      <c r="L5" s="348"/>
    </row>
    <row r="6" spans="1:12" ht="15.75" x14ac:dyDescent="0.25">
      <c r="A6" s="346"/>
      <c r="B6" s="347" t="s">
        <v>788</v>
      </c>
      <c r="C6" s="315" t="s">
        <v>809</v>
      </c>
      <c r="D6" s="348"/>
      <c r="E6" s="348"/>
      <c r="F6" s="348"/>
      <c r="G6" s="348"/>
      <c r="H6" s="21">
        <f>'PTO. PERIODO SUBVENCIONABLE'!C9</f>
        <v>0</v>
      </c>
      <c r="I6" s="551">
        <f>'PTO. PERIODO SUBVENCIONABLE'!E9</f>
        <v>0</v>
      </c>
      <c r="J6" s="349"/>
      <c r="K6" s="348"/>
      <c r="L6" s="348"/>
    </row>
    <row r="7" spans="1:12" ht="15.75" x14ac:dyDescent="0.25">
      <c r="A7" s="346"/>
      <c r="B7" s="347" t="s">
        <v>789</v>
      </c>
      <c r="C7" s="315" t="s">
        <v>810</v>
      </c>
      <c r="E7" s="350" t="s">
        <v>790</v>
      </c>
      <c r="F7" s="350"/>
      <c r="G7" s="350"/>
      <c r="H7" s="21">
        <f>'PTO. PERIODO SUBVENCIONABLE'!C12-'PTO. PERIODO SUBVENCIONABLE'!C15</f>
        <v>0</v>
      </c>
      <c r="I7" s="551">
        <f>'PTO. PERIODO SUBVENCIONABLE'!E12-'PTO. PERIODO SUBVENCIONABLE'!E15</f>
        <v>0</v>
      </c>
      <c r="J7" s="349"/>
      <c r="K7" s="348"/>
      <c r="L7" s="348"/>
    </row>
    <row r="8" spans="1:12" ht="15.75" x14ac:dyDescent="0.25">
      <c r="A8" s="346"/>
      <c r="B8" s="347" t="s">
        <v>791</v>
      </c>
      <c r="C8" s="315" t="s">
        <v>812</v>
      </c>
      <c r="D8" s="348"/>
      <c r="E8" s="348"/>
      <c r="F8" s="348"/>
      <c r="G8" s="348"/>
      <c r="H8" s="21">
        <f>'PTO. PERIODO SUBVENCIONABLE'!C16</f>
        <v>0</v>
      </c>
      <c r="I8" s="551">
        <f>'PTO. PERIODO SUBVENCIONABLE'!E16</f>
        <v>0</v>
      </c>
      <c r="J8" s="349"/>
      <c r="K8" s="348"/>
      <c r="L8" s="348"/>
    </row>
    <row r="9" spans="1:12" ht="15.75" x14ac:dyDescent="0.25">
      <c r="A9" s="346"/>
      <c r="B9" s="347" t="s">
        <v>792</v>
      </c>
      <c r="C9" s="315" t="s">
        <v>813</v>
      </c>
      <c r="F9" s="350"/>
      <c r="G9" s="350"/>
      <c r="H9" s="22">
        <f>'PTO. PERIODO SUBVENCIONABLE'!C21</f>
        <v>0</v>
      </c>
      <c r="I9" s="552">
        <f>'PTO. PERIODO SUBVENCIONABLE'!E21</f>
        <v>0</v>
      </c>
      <c r="J9" s="349"/>
      <c r="K9" s="348"/>
      <c r="L9" s="348"/>
    </row>
    <row r="10" spans="1:12" ht="15.75" x14ac:dyDescent="0.25">
      <c r="A10" s="346"/>
      <c r="B10" s="347" t="s">
        <v>793</v>
      </c>
      <c r="C10" s="315" t="s">
        <v>814</v>
      </c>
      <c r="D10" s="348"/>
      <c r="E10" s="348"/>
      <c r="F10" s="348"/>
      <c r="G10" s="348"/>
      <c r="H10" s="21">
        <f>'PTO. PERIODO SUBVENCIONABLE'!C27</f>
        <v>0</v>
      </c>
      <c r="I10" s="551">
        <f>'PTO. PERIODO SUBVENCIONABLE'!E27</f>
        <v>0</v>
      </c>
      <c r="J10" s="349"/>
      <c r="K10" s="348"/>
      <c r="L10" s="348"/>
    </row>
    <row r="11" spans="1:12" ht="15.75" x14ac:dyDescent="0.25">
      <c r="A11" s="346"/>
      <c r="B11" s="347" t="s">
        <v>794</v>
      </c>
      <c r="C11" s="315" t="s">
        <v>815</v>
      </c>
      <c r="D11" s="348"/>
      <c r="E11" s="348"/>
      <c r="F11" s="348"/>
      <c r="G11" s="348"/>
      <c r="H11" s="21">
        <f>'PTO. PERIODO SUBVENCIONABLE'!C30</f>
        <v>0</v>
      </c>
      <c r="I11" s="551">
        <f>'PTO. PERIODO SUBVENCIONABLE'!E30</f>
        <v>0</v>
      </c>
      <c r="J11" s="349"/>
      <c r="K11" s="348"/>
      <c r="L11" s="348"/>
    </row>
    <row r="12" spans="1:12" ht="15.75" x14ac:dyDescent="0.25">
      <c r="A12" s="346"/>
      <c r="B12" s="347" t="s">
        <v>795</v>
      </c>
      <c r="C12" s="315" t="s">
        <v>816</v>
      </c>
      <c r="D12" s="348"/>
      <c r="E12" s="348"/>
      <c r="F12" s="348"/>
      <c r="G12" s="348"/>
      <c r="H12" s="21">
        <f>'PTO. PERIODO SUBVENCIONABLE'!C33</f>
        <v>0</v>
      </c>
      <c r="I12" s="551">
        <f>'PTO. PERIODO SUBVENCIONABLE'!E33</f>
        <v>0</v>
      </c>
      <c r="J12" s="349"/>
      <c r="K12" s="348"/>
      <c r="L12" s="348"/>
    </row>
    <row r="13" spans="1:12" ht="15.75" x14ac:dyDescent="0.25">
      <c r="A13" s="346"/>
      <c r="B13" s="347" t="s">
        <v>796</v>
      </c>
      <c r="C13" s="315" t="s">
        <v>817</v>
      </c>
      <c r="D13" s="348"/>
      <c r="E13" s="348"/>
      <c r="F13" s="348"/>
      <c r="G13" s="348"/>
      <c r="H13" s="21">
        <f>'PTO. PERIODO SUBVENCIONABLE'!C36</f>
        <v>0</v>
      </c>
      <c r="I13" s="551">
        <f>'PTO. PERIODO SUBVENCIONABLE'!E36</f>
        <v>0</v>
      </c>
      <c r="J13" s="349"/>
      <c r="K13" s="348"/>
      <c r="L13" s="348"/>
    </row>
    <row r="14" spans="1:12" ht="16.5" thickBot="1" x14ac:dyDescent="0.3">
      <c r="A14" s="346"/>
      <c r="B14" s="347" t="s">
        <v>797</v>
      </c>
      <c r="C14" s="351" t="s">
        <v>818</v>
      </c>
      <c r="D14" s="348"/>
      <c r="E14" s="350" t="s">
        <v>819</v>
      </c>
      <c r="F14" s="348"/>
      <c r="G14" s="348"/>
      <c r="H14" s="23">
        <f>'PTO. PERIODO SUBVENCIONABLE'!C39-'PTO. PERIODO SUBVENCIONABLE'!C42</f>
        <v>0</v>
      </c>
      <c r="I14" s="553">
        <f>'PTO. PERIODO SUBVENCIONABLE'!E39-'PTO. PERIODO SUBVENCIONABLE'!E42</f>
        <v>0</v>
      </c>
      <c r="J14" s="349"/>
      <c r="K14" s="348"/>
      <c r="L14" s="348"/>
    </row>
    <row r="15" spans="1:12" ht="16.5" thickBot="1" x14ac:dyDescent="0.3">
      <c r="A15" s="352"/>
      <c r="B15" s="687" t="s">
        <v>798</v>
      </c>
      <c r="C15" s="688"/>
      <c r="D15" s="688"/>
      <c r="E15" s="688"/>
      <c r="F15" s="353"/>
      <c r="G15" s="354"/>
      <c r="H15" s="24">
        <f>SUM(H5:H14)</f>
        <v>0</v>
      </c>
      <c r="I15" s="560">
        <f>SUM(I5:I14)</f>
        <v>0</v>
      </c>
      <c r="J15" s="349"/>
      <c r="K15" s="348"/>
      <c r="L15" s="348"/>
    </row>
    <row r="16" spans="1:12" ht="15.75" x14ac:dyDescent="0.25">
      <c r="A16" s="346"/>
      <c r="B16" s="355" t="s">
        <v>799</v>
      </c>
      <c r="C16" s="355"/>
      <c r="D16" s="342" t="s">
        <v>800</v>
      </c>
      <c r="E16" s="356" t="str">
        <f>IF(H16&gt;0.1*$H$15,"Límite superado","")</f>
        <v/>
      </c>
      <c r="F16" s="357">
        <f>IF(E16="",H15+H16,H15+H23)</f>
        <v>0</v>
      </c>
      <c r="G16" s="357">
        <f>IF(I23="",I15+I16,I15+I23)</f>
        <v>0</v>
      </c>
      <c r="H16" s="25">
        <f>'PTO. PERIODO SUBVENCIONABLE'!C15</f>
        <v>0</v>
      </c>
      <c r="I16" s="555">
        <f>'PTO. PERIODO SUBVENCIONABLE'!E15</f>
        <v>0</v>
      </c>
      <c r="J16" s="349"/>
      <c r="K16" s="358"/>
      <c r="L16" s="348"/>
    </row>
    <row r="17" spans="1:12" ht="15.75" x14ac:dyDescent="0.25">
      <c r="A17" s="346"/>
      <c r="B17" s="355" t="s">
        <v>801</v>
      </c>
      <c r="C17" s="355"/>
      <c r="D17" s="342" t="s">
        <v>1010</v>
      </c>
      <c r="E17" s="356" t="str">
        <f>IF(H17&gt;0.25*$H$15,"Límite superado","")</f>
        <v/>
      </c>
      <c r="F17" s="357">
        <f>IF(E17="",F16+H17,F16+H24)</f>
        <v>0</v>
      </c>
      <c r="G17" s="357">
        <f>IF(I24="",G16+I17,G16+I24)</f>
        <v>0</v>
      </c>
      <c r="H17" s="21">
        <f>'PTO. PERIODO SUBVENCIONABLE'!C43</f>
        <v>0</v>
      </c>
      <c r="I17" s="551">
        <f>'PTO. PERIODO SUBVENCIONABLE'!E43</f>
        <v>0</v>
      </c>
      <c r="J17" s="349"/>
      <c r="K17" s="358"/>
      <c r="L17" s="348"/>
    </row>
    <row r="18" spans="1:12" ht="15.75" x14ac:dyDescent="0.25">
      <c r="A18" s="346"/>
      <c r="B18" s="355" t="s">
        <v>802</v>
      </c>
      <c r="C18" s="355"/>
      <c r="D18" s="342" t="s">
        <v>803</v>
      </c>
      <c r="E18" s="356" t="str">
        <f>IF(H18&gt;0.4*$H$15,"Límite superado","")</f>
        <v/>
      </c>
      <c r="F18" s="357">
        <f>IF(E18="",F17+H18,F17+H25)</f>
        <v>0</v>
      </c>
      <c r="G18" s="357">
        <f>IF(I25="",G17+I18,G17+I25)</f>
        <v>0</v>
      </c>
      <c r="H18" s="21">
        <f>'PTO. PERIODO SUBVENCIONABLE'!C47</f>
        <v>0</v>
      </c>
      <c r="I18" s="551">
        <f>'PTO. PERIODO SUBVENCIONABLE'!E47</f>
        <v>0</v>
      </c>
      <c r="J18" s="349"/>
      <c r="K18" s="358"/>
      <c r="L18" s="348"/>
    </row>
    <row r="19" spans="1:12" ht="16.5" thickBot="1" x14ac:dyDescent="0.3">
      <c r="A19" s="346"/>
      <c r="B19" s="359" t="s">
        <v>820</v>
      </c>
      <c r="C19" s="355"/>
      <c r="D19" s="342" t="s">
        <v>804</v>
      </c>
      <c r="E19" s="356" t="str">
        <f>IF(H19&gt;0.2*$H$15,"Límite superado","")</f>
        <v/>
      </c>
      <c r="F19" s="357">
        <f>IF(E19="",F18+H19,F18+H26)</f>
        <v>0</v>
      </c>
      <c r="G19" s="357">
        <f>IF(I26="",G18+I19,G18+I26)</f>
        <v>0</v>
      </c>
      <c r="H19" s="21">
        <f>'PTO. PERIODO SUBVENCIONABLE'!C42</f>
        <v>0</v>
      </c>
      <c r="I19" s="556">
        <f>'PTO. PERIODO SUBVENCIONABLE'!E42</f>
        <v>0</v>
      </c>
      <c r="J19" s="348"/>
      <c r="K19" s="358"/>
      <c r="L19" s="348"/>
    </row>
    <row r="20" spans="1:12" ht="16.5" thickBot="1" x14ac:dyDescent="0.3">
      <c r="A20" s="360"/>
      <c r="B20" s="355" t="s">
        <v>805</v>
      </c>
      <c r="C20" s="355"/>
      <c r="D20" s="342" t="s">
        <v>806</v>
      </c>
      <c r="H20" s="26">
        <f>'PTO. PERIODO SUBVENCIONABLE'!C46</f>
        <v>0</v>
      </c>
      <c r="I20" s="554">
        <f>'PTO. PERIODO SUBVENCIONABLE'!E46</f>
        <v>0</v>
      </c>
      <c r="J20" s="349"/>
      <c r="K20" s="358"/>
      <c r="L20" s="348"/>
    </row>
    <row r="21" spans="1:12" ht="13.5" thickBot="1" x14ac:dyDescent="0.25">
      <c r="A21" s="361"/>
      <c r="B21" s="362"/>
      <c r="C21" s="362"/>
    </row>
    <row r="22" spans="1:12" ht="16.5" thickBot="1" x14ac:dyDescent="0.3">
      <c r="A22" s="363"/>
      <c r="B22" s="364" t="s">
        <v>807</v>
      </c>
      <c r="C22" s="364"/>
      <c r="D22" s="364"/>
      <c r="E22" s="365"/>
      <c r="F22" s="365"/>
      <c r="G22" s="365"/>
      <c r="H22" s="365"/>
      <c r="I22" s="366"/>
    </row>
    <row r="23" spans="1:12" ht="15.75" x14ac:dyDescent="0.25">
      <c r="A23" s="367"/>
      <c r="B23" s="368" t="s">
        <v>799</v>
      </c>
      <c r="C23" s="368"/>
      <c r="D23" s="369" t="str">
        <f>IF(E16="","","Importe máximo aceptado")</f>
        <v/>
      </c>
      <c r="E23" s="370"/>
      <c r="F23" s="370"/>
      <c r="G23" s="370"/>
      <c r="H23" s="29" t="str">
        <f>IF(E16="","",D31)</f>
        <v/>
      </c>
      <c r="I23" s="557" t="str">
        <f>IF(I16&gt;H23,H23,"")</f>
        <v/>
      </c>
    </row>
    <row r="24" spans="1:12" ht="15.75" x14ac:dyDescent="0.25">
      <c r="A24" s="371"/>
      <c r="B24" s="368" t="s">
        <v>801</v>
      </c>
      <c r="C24" s="368"/>
      <c r="D24" s="369" t="str">
        <f>IF(E17="","","Importe máximo aceptado")</f>
        <v/>
      </c>
      <c r="E24" s="370"/>
      <c r="F24" s="370"/>
      <c r="G24" s="370"/>
      <c r="H24" s="28" t="str">
        <f>IF(E17="","",0.25*H15)</f>
        <v/>
      </c>
      <c r="I24" s="556" t="str">
        <f>IF(I17&gt;H24,H24,"")</f>
        <v/>
      </c>
    </row>
    <row r="25" spans="1:12" ht="15.75" x14ac:dyDescent="0.25">
      <c r="A25" s="371"/>
      <c r="B25" s="368" t="s">
        <v>802</v>
      </c>
      <c r="C25" s="368"/>
      <c r="D25" s="369" t="str">
        <f>IF(E18="","","Importe máximo aceptado")</f>
        <v/>
      </c>
      <c r="E25" s="370"/>
      <c r="F25" s="370"/>
      <c r="G25" s="370"/>
      <c r="H25" s="28" t="str">
        <f>IF(E18="","",0.4*H15)</f>
        <v/>
      </c>
      <c r="I25" s="556" t="str">
        <f>IF(I18&gt;H25,H25,"")</f>
        <v/>
      </c>
    </row>
    <row r="26" spans="1:12" ht="16.5" thickBot="1" x14ac:dyDescent="0.3">
      <c r="A26" s="372"/>
      <c r="B26" s="373" t="s">
        <v>820</v>
      </c>
      <c r="C26" s="374"/>
      <c r="D26" s="375" t="str">
        <f>IF(E19="","","Importe máximo aceptado")</f>
        <v/>
      </c>
      <c r="E26" s="376"/>
      <c r="F26" s="376"/>
      <c r="G26" s="376"/>
      <c r="H26" s="23" t="str">
        <f>IF(E19="","",0.2*H15)</f>
        <v/>
      </c>
      <c r="I26" s="553" t="str">
        <f>IF(I19&gt;H26,H26,"")</f>
        <v/>
      </c>
    </row>
    <row r="27" spans="1:12" ht="16.5" thickBot="1" x14ac:dyDescent="0.3">
      <c r="A27" s="682" t="s">
        <v>808</v>
      </c>
      <c r="B27" s="683"/>
      <c r="C27" s="683"/>
      <c r="D27" s="683"/>
      <c r="E27" s="683"/>
      <c r="F27" s="377"/>
      <c r="G27" s="378"/>
      <c r="H27" s="27">
        <f>F19+H20</f>
        <v>0</v>
      </c>
      <c r="I27" s="559">
        <f>G19+I20</f>
        <v>0</v>
      </c>
    </row>
    <row r="28" spans="1:12" ht="13.5" thickBot="1" x14ac:dyDescent="0.25">
      <c r="A28" s="379"/>
    </row>
    <row r="29" spans="1:12" ht="13.5" thickBot="1" x14ac:dyDescent="0.25">
      <c r="A29" s="684" t="s">
        <v>822</v>
      </c>
      <c r="B29" s="685"/>
      <c r="C29" s="685"/>
      <c r="D29" s="685"/>
      <c r="E29" s="685"/>
      <c r="F29" s="380"/>
      <c r="G29" s="381"/>
      <c r="H29" s="418" t="str">
        <f>IFERROR(I27/H27,"")</f>
        <v/>
      </c>
    </row>
    <row r="31" spans="1:12" x14ac:dyDescent="0.2">
      <c r="A31" s="357"/>
      <c r="B31" s="357"/>
      <c r="C31" s="357"/>
      <c r="D31" s="357">
        <f>MAX(E31:E32)</f>
        <v>100000</v>
      </c>
      <c r="E31" s="357">
        <f>100000</f>
        <v>100000</v>
      </c>
    </row>
    <row r="32" spans="1:12" x14ac:dyDescent="0.2">
      <c r="A32" s="357"/>
      <c r="B32" s="357"/>
      <c r="C32" s="357"/>
      <c r="D32" s="357"/>
      <c r="E32" s="357">
        <f>0.1*H15</f>
        <v>0</v>
      </c>
    </row>
    <row r="35" spans="5:7" x14ac:dyDescent="0.2">
      <c r="E35" s="382"/>
      <c r="F35" s="382"/>
      <c r="G35" s="382"/>
    </row>
  </sheetData>
  <sheetProtection password="CD7A" sheet="1" objects="1" scenarios="1"/>
  <mergeCells count="8">
    <mergeCell ref="A27:E27"/>
    <mergeCell ref="A29:E29"/>
    <mergeCell ref="J1:L1"/>
    <mergeCell ref="J3:J4"/>
    <mergeCell ref="K3:K4"/>
    <mergeCell ref="L3:L4"/>
    <mergeCell ref="B15:E15"/>
    <mergeCell ref="A1: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N60"/>
  <sheetViews>
    <sheetView showGridLines="0" zoomScaleNormal="100" workbookViewId="0">
      <selection activeCell="C10" sqref="C10"/>
    </sheetView>
  </sheetViews>
  <sheetFormatPr baseColWidth="10" defaultColWidth="11.42578125" defaultRowHeight="12.75" x14ac:dyDescent="0.2"/>
  <cols>
    <col min="1" max="1" width="9.7109375" style="35" customWidth="1"/>
    <col min="2" max="2" width="43" style="35" customWidth="1"/>
    <col min="3" max="3" width="16.7109375" style="35" customWidth="1"/>
    <col min="4" max="4" width="14.42578125" style="35" customWidth="1"/>
    <col min="5" max="5" width="14.5703125" style="35" customWidth="1"/>
    <col min="6" max="6" width="13.5703125" style="35" customWidth="1"/>
    <col min="7" max="7" width="17.85546875" style="35" customWidth="1"/>
    <col min="8" max="8" width="12.7109375" style="35" customWidth="1"/>
    <col min="9" max="9" width="11.7109375" style="35" customWidth="1"/>
    <col min="10" max="10" width="13.5703125" style="35" customWidth="1"/>
    <col min="11" max="11" width="11.42578125" style="36"/>
    <col min="12" max="16384" width="11.42578125" style="35"/>
  </cols>
  <sheetData>
    <row r="1" spans="1:11" s="36" customFormat="1" ht="13.5" thickBot="1" x14ac:dyDescent="0.25">
      <c r="C1" s="589" t="s">
        <v>1003</v>
      </c>
      <c r="D1" s="590"/>
      <c r="E1" s="590"/>
      <c r="F1" s="590"/>
      <c r="G1" s="591" t="s">
        <v>1009</v>
      </c>
      <c r="H1" s="592"/>
      <c r="I1" s="592"/>
      <c r="J1" s="593"/>
    </row>
    <row r="2" spans="1:11" s="36" customFormat="1" ht="13.5" customHeight="1" thickBot="1" x14ac:dyDescent="0.25">
      <c r="A2" s="47"/>
      <c r="B2" s="48"/>
      <c r="C2" s="49" t="s">
        <v>0</v>
      </c>
      <c r="D2" s="602" t="s">
        <v>2</v>
      </c>
      <c r="E2" s="602"/>
      <c r="F2" s="600" t="s">
        <v>3</v>
      </c>
      <c r="G2" s="594" t="s">
        <v>742</v>
      </c>
      <c r="H2" s="596" t="s">
        <v>2</v>
      </c>
      <c r="I2" s="597"/>
      <c r="J2" s="598" t="s">
        <v>3</v>
      </c>
      <c r="K2" s="50"/>
    </row>
    <row r="3" spans="1:11" s="36" customFormat="1" ht="16.5" thickBot="1" x14ac:dyDescent="0.3">
      <c r="A3" s="603" t="s">
        <v>144</v>
      </c>
      <c r="B3" s="603"/>
      <c r="C3" s="51" t="s">
        <v>1</v>
      </c>
      <c r="D3" s="52" t="s">
        <v>4</v>
      </c>
      <c r="E3" s="53" t="s">
        <v>5</v>
      </c>
      <c r="F3" s="601"/>
      <c r="G3" s="595"/>
      <c r="H3" s="419" t="s">
        <v>743</v>
      </c>
      <c r="I3" s="419" t="s">
        <v>5</v>
      </c>
      <c r="J3" s="599"/>
      <c r="K3" s="50"/>
    </row>
    <row r="4" spans="1:11" s="36" customFormat="1" ht="13.5" x14ac:dyDescent="0.2">
      <c r="A4" s="47"/>
      <c r="B4" s="54"/>
      <c r="C4" s="55"/>
      <c r="D4" s="56"/>
      <c r="E4" s="56"/>
      <c r="F4" s="57"/>
      <c r="G4" s="420"/>
      <c r="H4" s="421"/>
      <c r="I4" s="422"/>
      <c r="J4" s="423"/>
      <c r="K4" s="50"/>
    </row>
    <row r="5" spans="1:11" s="36" customFormat="1" x14ac:dyDescent="0.2">
      <c r="A5" s="604"/>
      <c r="B5" s="605"/>
      <c r="C5" s="58"/>
      <c r="D5" s="59"/>
      <c r="E5" s="59"/>
      <c r="F5" s="60"/>
      <c r="G5" s="424"/>
      <c r="H5" s="425"/>
      <c r="I5" s="426"/>
      <c r="J5" s="427"/>
      <c r="K5" s="50"/>
    </row>
    <row r="6" spans="1:11" s="36" customFormat="1" x14ac:dyDescent="0.2">
      <c r="A6" s="604"/>
      <c r="B6" s="605"/>
      <c r="C6" s="58"/>
      <c r="D6" s="59"/>
      <c r="E6" s="59"/>
      <c r="F6" s="60"/>
      <c r="G6" s="428"/>
      <c r="H6" s="429"/>
      <c r="I6" s="429"/>
      <c r="J6" s="427"/>
      <c r="K6" s="50"/>
    </row>
    <row r="7" spans="1:11" s="36" customFormat="1" x14ac:dyDescent="0.2">
      <c r="A7" s="604"/>
      <c r="B7" s="605"/>
      <c r="C7" s="58"/>
      <c r="D7" s="59"/>
      <c r="E7" s="59"/>
      <c r="F7" s="60"/>
      <c r="G7" s="428"/>
      <c r="H7" s="430"/>
      <c r="I7" s="430"/>
      <c r="J7" s="431"/>
      <c r="K7" s="50"/>
    </row>
    <row r="8" spans="1:11" s="36" customFormat="1" x14ac:dyDescent="0.2">
      <c r="A8" s="608" t="s">
        <v>6</v>
      </c>
      <c r="B8" s="609" t="s">
        <v>138</v>
      </c>
      <c r="C8" s="58"/>
      <c r="D8" s="59"/>
      <c r="E8" s="59"/>
      <c r="F8" s="60"/>
      <c r="G8" s="428"/>
      <c r="H8" s="426"/>
      <c r="I8" s="426"/>
      <c r="J8" s="427"/>
      <c r="K8" s="50"/>
    </row>
    <row r="9" spans="1:11" s="36" customFormat="1" ht="21.75" customHeight="1" x14ac:dyDescent="0.2">
      <c r="A9" s="608"/>
      <c r="B9" s="609"/>
      <c r="C9" s="58">
        <f>SUM(C10:C16)</f>
        <v>0</v>
      </c>
      <c r="D9" s="59">
        <f t="shared" ref="D9:J9" si="0">SUM(D10:D16)</f>
        <v>0</v>
      </c>
      <c r="E9" s="59">
        <f t="shared" si="0"/>
        <v>0</v>
      </c>
      <c r="F9" s="60">
        <f t="shared" si="0"/>
        <v>0</v>
      </c>
      <c r="G9" s="438">
        <f t="shared" si="0"/>
        <v>0</v>
      </c>
      <c r="H9" s="439">
        <f t="shared" si="0"/>
        <v>0</v>
      </c>
      <c r="I9" s="439">
        <f t="shared" si="0"/>
        <v>0</v>
      </c>
      <c r="J9" s="440">
        <f t="shared" si="0"/>
        <v>0</v>
      </c>
      <c r="K9" s="50"/>
    </row>
    <row r="10" spans="1:11" x14ac:dyDescent="0.2">
      <c r="A10" s="61" t="s">
        <v>341</v>
      </c>
      <c r="B10" s="62" t="s">
        <v>870</v>
      </c>
      <c r="C10" s="63"/>
      <c r="D10" s="64"/>
      <c r="E10" s="64"/>
      <c r="F10" s="65"/>
      <c r="G10" s="432"/>
      <c r="H10" s="433"/>
      <c r="I10" s="433"/>
      <c r="J10" s="434"/>
      <c r="K10" s="50" t="str">
        <f t="shared" ref="K10:K16" si="1">IF(G10&gt;C10,"ERROR","")</f>
        <v/>
      </c>
    </row>
    <row r="11" spans="1:11" x14ac:dyDescent="0.2">
      <c r="A11" s="61" t="s">
        <v>342</v>
      </c>
      <c r="B11" s="62" t="s">
        <v>871</v>
      </c>
      <c r="C11" s="63"/>
      <c r="D11" s="64"/>
      <c r="E11" s="64"/>
      <c r="F11" s="65"/>
      <c r="G11" s="432"/>
      <c r="H11" s="433"/>
      <c r="I11" s="433"/>
      <c r="J11" s="434"/>
      <c r="K11" s="50" t="str">
        <f t="shared" si="1"/>
        <v/>
      </c>
    </row>
    <row r="12" spans="1:11" x14ac:dyDescent="0.2">
      <c r="A12" s="61" t="s">
        <v>343</v>
      </c>
      <c r="B12" s="62" t="s">
        <v>872</v>
      </c>
      <c r="C12" s="63"/>
      <c r="D12" s="64"/>
      <c r="E12" s="64"/>
      <c r="F12" s="65"/>
      <c r="G12" s="432"/>
      <c r="H12" s="433"/>
      <c r="I12" s="433"/>
      <c r="J12" s="434"/>
      <c r="K12" s="50" t="str">
        <f t="shared" si="1"/>
        <v/>
      </c>
    </row>
    <row r="13" spans="1:11" x14ac:dyDescent="0.2">
      <c r="A13" s="61" t="s">
        <v>344</v>
      </c>
      <c r="B13" s="62" t="s">
        <v>834</v>
      </c>
      <c r="C13" s="63"/>
      <c r="D13" s="64"/>
      <c r="E13" s="64"/>
      <c r="F13" s="65"/>
      <c r="G13" s="432"/>
      <c r="H13" s="433"/>
      <c r="I13" s="433"/>
      <c r="J13" s="434"/>
      <c r="K13" s="50" t="str">
        <f t="shared" si="1"/>
        <v/>
      </c>
    </row>
    <row r="14" spans="1:11" x14ac:dyDescent="0.2">
      <c r="A14" s="61" t="s">
        <v>345</v>
      </c>
      <c r="B14" s="62" t="s">
        <v>873</v>
      </c>
      <c r="C14" s="63"/>
      <c r="D14" s="64"/>
      <c r="E14" s="64"/>
      <c r="F14" s="65"/>
      <c r="G14" s="432"/>
      <c r="H14" s="433"/>
      <c r="I14" s="433"/>
      <c r="J14" s="434"/>
      <c r="K14" s="50" t="str">
        <f t="shared" si="1"/>
        <v/>
      </c>
    </row>
    <row r="15" spans="1:11" x14ac:dyDescent="0.2">
      <c r="A15" s="66" t="s">
        <v>346</v>
      </c>
      <c r="B15" s="67" t="s">
        <v>115</v>
      </c>
      <c r="C15" s="63"/>
      <c r="D15" s="64"/>
      <c r="E15" s="64"/>
      <c r="F15" s="65"/>
      <c r="G15" s="432"/>
      <c r="H15" s="433"/>
      <c r="I15" s="433"/>
      <c r="J15" s="434"/>
      <c r="K15" s="50" t="str">
        <f t="shared" si="1"/>
        <v/>
      </c>
    </row>
    <row r="16" spans="1:11" x14ac:dyDescent="0.2">
      <c r="A16" s="66" t="s">
        <v>347</v>
      </c>
      <c r="B16" s="67" t="s">
        <v>115</v>
      </c>
      <c r="C16" s="63"/>
      <c r="D16" s="64"/>
      <c r="E16" s="64"/>
      <c r="F16" s="65"/>
      <c r="G16" s="432"/>
      <c r="H16" s="433"/>
      <c r="I16" s="433"/>
      <c r="J16" s="434"/>
      <c r="K16" s="50" t="str">
        <f t="shared" si="1"/>
        <v/>
      </c>
    </row>
    <row r="17" spans="1:11" x14ac:dyDescent="0.2">
      <c r="A17" s="61"/>
      <c r="B17" s="62"/>
      <c r="C17" s="58"/>
      <c r="D17" s="59"/>
      <c r="E17" s="59"/>
      <c r="F17" s="60"/>
      <c r="G17" s="428"/>
      <c r="H17" s="426"/>
      <c r="I17" s="426"/>
      <c r="J17" s="427"/>
      <c r="K17" s="50"/>
    </row>
    <row r="18" spans="1:11" s="36" customFormat="1" ht="21" customHeight="1" x14ac:dyDescent="0.2">
      <c r="A18" s="68" t="s">
        <v>348</v>
      </c>
      <c r="B18" s="69" t="s">
        <v>665</v>
      </c>
      <c r="C18" s="58">
        <f>SUM(C19:C37)</f>
        <v>0</v>
      </c>
      <c r="D18" s="59">
        <f t="shared" ref="D18:J18" si="2">SUM(D19:D37)</f>
        <v>0</v>
      </c>
      <c r="E18" s="59">
        <f t="shared" si="2"/>
        <v>0</v>
      </c>
      <c r="F18" s="60">
        <f t="shared" si="2"/>
        <v>0</v>
      </c>
      <c r="G18" s="438">
        <f t="shared" si="2"/>
        <v>0</v>
      </c>
      <c r="H18" s="439">
        <f t="shared" si="2"/>
        <v>0</v>
      </c>
      <c r="I18" s="439">
        <f t="shared" si="2"/>
        <v>0</v>
      </c>
      <c r="J18" s="440">
        <f t="shared" si="2"/>
        <v>0</v>
      </c>
      <c r="K18" s="50"/>
    </row>
    <row r="19" spans="1:11" x14ac:dyDescent="0.2">
      <c r="A19" s="61" t="s">
        <v>150</v>
      </c>
      <c r="B19" s="70" t="s">
        <v>598</v>
      </c>
      <c r="C19" s="63"/>
      <c r="D19" s="64"/>
      <c r="E19" s="64"/>
      <c r="F19" s="65"/>
      <c r="G19" s="432"/>
      <c r="H19" s="433"/>
      <c r="I19" s="433"/>
      <c r="J19" s="434"/>
      <c r="K19" s="50" t="str">
        <f t="shared" ref="K19:K37" si="3">IF(G19&gt;C19,"ERROR","")</f>
        <v/>
      </c>
    </row>
    <row r="20" spans="1:11" x14ac:dyDescent="0.2">
      <c r="A20" s="61" t="s">
        <v>151</v>
      </c>
      <c r="B20" s="70" t="s">
        <v>599</v>
      </c>
      <c r="C20" s="63"/>
      <c r="D20" s="64"/>
      <c r="E20" s="64"/>
      <c r="F20" s="65"/>
      <c r="G20" s="432"/>
      <c r="H20" s="433"/>
      <c r="I20" s="433"/>
      <c r="J20" s="434"/>
      <c r="K20" s="50" t="str">
        <f t="shared" si="3"/>
        <v/>
      </c>
    </row>
    <row r="21" spans="1:11" x14ac:dyDescent="0.2">
      <c r="A21" s="61" t="s">
        <v>152</v>
      </c>
      <c r="B21" s="70" t="s">
        <v>600</v>
      </c>
      <c r="C21" s="63"/>
      <c r="D21" s="64"/>
      <c r="E21" s="64"/>
      <c r="F21" s="65"/>
      <c r="G21" s="432"/>
      <c r="H21" s="433"/>
      <c r="I21" s="433"/>
      <c r="J21" s="434"/>
      <c r="K21" s="50" t="str">
        <f t="shared" si="3"/>
        <v/>
      </c>
    </row>
    <row r="22" spans="1:11" x14ac:dyDescent="0.2">
      <c r="A22" s="61" t="s">
        <v>153</v>
      </c>
      <c r="B22" s="70" t="s">
        <v>604</v>
      </c>
      <c r="C22" s="63"/>
      <c r="D22" s="64"/>
      <c r="E22" s="64"/>
      <c r="F22" s="65"/>
      <c r="G22" s="432"/>
      <c r="H22" s="433"/>
      <c r="I22" s="433"/>
      <c r="J22" s="434"/>
      <c r="K22" s="50" t="str">
        <f t="shared" si="3"/>
        <v/>
      </c>
    </row>
    <row r="23" spans="1:11" x14ac:dyDescent="0.2">
      <c r="A23" s="61" t="s">
        <v>154</v>
      </c>
      <c r="B23" s="70" t="s">
        <v>601</v>
      </c>
      <c r="C23" s="63"/>
      <c r="D23" s="64"/>
      <c r="E23" s="64"/>
      <c r="F23" s="65"/>
      <c r="G23" s="432"/>
      <c r="H23" s="433"/>
      <c r="I23" s="433"/>
      <c r="J23" s="434"/>
      <c r="K23" s="50" t="str">
        <f t="shared" si="3"/>
        <v/>
      </c>
    </row>
    <row r="24" spans="1:11" x14ac:dyDescent="0.2">
      <c r="A24" s="61" t="s">
        <v>155</v>
      </c>
      <c r="B24" s="70" t="s">
        <v>602</v>
      </c>
      <c r="C24" s="63"/>
      <c r="D24" s="64"/>
      <c r="E24" s="64"/>
      <c r="F24" s="65"/>
      <c r="G24" s="432"/>
      <c r="H24" s="433"/>
      <c r="I24" s="433"/>
      <c r="J24" s="434"/>
      <c r="K24" s="50" t="str">
        <f t="shared" si="3"/>
        <v/>
      </c>
    </row>
    <row r="25" spans="1:11" x14ac:dyDescent="0.2">
      <c r="A25" s="61" t="s">
        <v>156</v>
      </c>
      <c r="B25" s="70" t="s">
        <v>146</v>
      </c>
      <c r="C25" s="63"/>
      <c r="D25" s="64"/>
      <c r="E25" s="64"/>
      <c r="F25" s="65"/>
      <c r="G25" s="432"/>
      <c r="H25" s="433"/>
      <c r="I25" s="433"/>
      <c r="J25" s="434"/>
      <c r="K25" s="50" t="str">
        <f t="shared" si="3"/>
        <v/>
      </c>
    </row>
    <row r="26" spans="1:11" x14ac:dyDescent="0.2">
      <c r="A26" s="61" t="s">
        <v>157</v>
      </c>
      <c r="B26" s="70" t="s">
        <v>605</v>
      </c>
      <c r="C26" s="63"/>
      <c r="D26" s="64"/>
      <c r="E26" s="64"/>
      <c r="F26" s="65"/>
      <c r="G26" s="432"/>
      <c r="H26" s="433"/>
      <c r="I26" s="433"/>
      <c r="J26" s="434"/>
      <c r="K26" s="50" t="str">
        <f t="shared" si="3"/>
        <v/>
      </c>
    </row>
    <row r="27" spans="1:11" x14ac:dyDescent="0.2">
      <c r="A27" s="61" t="s">
        <v>158</v>
      </c>
      <c r="B27" s="70" t="s">
        <v>718</v>
      </c>
      <c r="C27" s="63"/>
      <c r="D27" s="64"/>
      <c r="E27" s="64"/>
      <c r="F27" s="65"/>
      <c r="G27" s="432"/>
      <c r="H27" s="433"/>
      <c r="I27" s="433"/>
      <c r="J27" s="434"/>
      <c r="K27" s="50" t="str">
        <f t="shared" si="3"/>
        <v/>
      </c>
    </row>
    <row r="28" spans="1:11" x14ac:dyDescent="0.2">
      <c r="A28" s="61" t="s">
        <v>159</v>
      </c>
      <c r="B28" s="71" t="s">
        <v>139</v>
      </c>
      <c r="C28" s="63"/>
      <c r="D28" s="64"/>
      <c r="E28" s="64"/>
      <c r="F28" s="65"/>
      <c r="G28" s="432"/>
      <c r="H28" s="433"/>
      <c r="I28" s="433"/>
      <c r="J28" s="434"/>
      <c r="K28" s="50" t="str">
        <f t="shared" si="3"/>
        <v/>
      </c>
    </row>
    <row r="29" spans="1:11" x14ac:dyDescent="0.2">
      <c r="A29" s="61" t="s">
        <v>160</v>
      </c>
      <c r="B29" s="70" t="s">
        <v>142</v>
      </c>
      <c r="C29" s="63"/>
      <c r="D29" s="64"/>
      <c r="E29" s="64"/>
      <c r="F29" s="65"/>
      <c r="G29" s="432"/>
      <c r="H29" s="433"/>
      <c r="I29" s="433"/>
      <c r="J29" s="434"/>
      <c r="K29" s="50" t="str">
        <f t="shared" si="3"/>
        <v/>
      </c>
    </row>
    <row r="30" spans="1:11" x14ac:dyDescent="0.2">
      <c r="A30" s="61" t="s">
        <v>161</v>
      </c>
      <c r="B30" s="70" t="s">
        <v>603</v>
      </c>
      <c r="C30" s="63"/>
      <c r="D30" s="64"/>
      <c r="E30" s="64"/>
      <c r="F30" s="65"/>
      <c r="G30" s="432"/>
      <c r="H30" s="433"/>
      <c r="I30" s="433"/>
      <c r="J30" s="434"/>
      <c r="K30" s="50" t="str">
        <f t="shared" si="3"/>
        <v/>
      </c>
    </row>
    <row r="31" spans="1:11" x14ac:dyDescent="0.2">
      <c r="A31" s="61" t="s">
        <v>162</v>
      </c>
      <c r="B31" s="70" t="s">
        <v>147</v>
      </c>
      <c r="C31" s="63"/>
      <c r="D31" s="64"/>
      <c r="E31" s="64"/>
      <c r="F31" s="65"/>
      <c r="G31" s="432"/>
      <c r="H31" s="433"/>
      <c r="I31" s="433"/>
      <c r="J31" s="434"/>
      <c r="K31" s="50" t="str">
        <f t="shared" si="3"/>
        <v/>
      </c>
    </row>
    <row r="32" spans="1:11" x14ac:dyDescent="0.2">
      <c r="A32" s="61" t="s">
        <v>163</v>
      </c>
      <c r="B32" s="70" t="s">
        <v>143</v>
      </c>
      <c r="C32" s="63"/>
      <c r="D32" s="64"/>
      <c r="E32" s="64"/>
      <c r="F32" s="65"/>
      <c r="G32" s="432"/>
      <c r="H32" s="433"/>
      <c r="I32" s="433"/>
      <c r="J32" s="434"/>
      <c r="K32" s="50" t="str">
        <f t="shared" si="3"/>
        <v/>
      </c>
    </row>
    <row r="33" spans="1:11" x14ac:dyDescent="0.2">
      <c r="A33" s="61" t="s">
        <v>164</v>
      </c>
      <c r="B33" s="70" t="s">
        <v>140</v>
      </c>
      <c r="C33" s="63"/>
      <c r="D33" s="64"/>
      <c r="E33" s="64"/>
      <c r="F33" s="65"/>
      <c r="G33" s="432"/>
      <c r="H33" s="433"/>
      <c r="I33" s="433"/>
      <c r="J33" s="434"/>
      <c r="K33" s="50" t="str">
        <f t="shared" si="3"/>
        <v/>
      </c>
    </row>
    <row r="34" spans="1:11" x14ac:dyDescent="0.2">
      <c r="A34" s="61" t="s">
        <v>165</v>
      </c>
      <c r="B34" s="70" t="s">
        <v>874</v>
      </c>
      <c r="C34" s="63"/>
      <c r="D34" s="64"/>
      <c r="E34" s="64"/>
      <c r="F34" s="65"/>
      <c r="G34" s="432"/>
      <c r="H34" s="433"/>
      <c r="I34" s="433"/>
      <c r="J34" s="434"/>
      <c r="K34" s="50" t="str">
        <f t="shared" si="3"/>
        <v/>
      </c>
    </row>
    <row r="35" spans="1:11" x14ac:dyDescent="0.2">
      <c r="A35" s="61" t="s">
        <v>166</v>
      </c>
      <c r="B35" s="70" t="s">
        <v>991</v>
      </c>
      <c r="C35" s="63"/>
      <c r="D35" s="64"/>
      <c r="E35" s="64"/>
      <c r="F35" s="65"/>
      <c r="G35" s="432"/>
      <c r="H35" s="433"/>
      <c r="I35" s="433"/>
      <c r="J35" s="434"/>
      <c r="K35" s="50" t="str">
        <f t="shared" si="3"/>
        <v/>
      </c>
    </row>
    <row r="36" spans="1:11" x14ac:dyDescent="0.2">
      <c r="A36" s="61" t="s">
        <v>167</v>
      </c>
      <c r="B36" s="70" t="s">
        <v>992</v>
      </c>
      <c r="C36" s="63"/>
      <c r="D36" s="64"/>
      <c r="E36" s="64"/>
      <c r="F36" s="65"/>
      <c r="G36" s="432"/>
      <c r="H36" s="433"/>
      <c r="I36" s="433"/>
      <c r="J36" s="434"/>
      <c r="K36" s="50" t="str">
        <f t="shared" si="3"/>
        <v/>
      </c>
    </row>
    <row r="37" spans="1:11" x14ac:dyDescent="0.2">
      <c r="A37" s="61" t="s">
        <v>168</v>
      </c>
      <c r="B37" s="71" t="s">
        <v>149</v>
      </c>
      <c r="C37" s="63"/>
      <c r="D37" s="64"/>
      <c r="E37" s="64"/>
      <c r="F37" s="65"/>
      <c r="G37" s="432"/>
      <c r="H37" s="433"/>
      <c r="I37" s="433"/>
      <c r="J37" s="434"/>
      <c r="K37" s="50" t="str">
        <f t="shared" si="3"/>
        <v/>
      </c>
    </row>
    <row r="38" spans="1:11" x14ac:dyDescent="0.2">
      <c r="A38" s="61"/>
      <c r="B38" s="71"/>
      <c r="C38" s="58"/>
      <c r="D38" s="59"/>
      <c r="E38" s="59"/>
      <c r="F38" s="60"/>
      <c r="G38" s="428"/>
      <c r="H38" s="426"/>
      <c r="I38" s="426"/>
      <c r="J38" s="427"/>
      <c r="K38" s="50"/>
    </row>
    <row r="39" spans="1:11" ht="21.75" customHeight="1" x14ac:dyDescent="0.2">
      <c r="A39" s="68" t="s">
        <v>666</v>
      </c>
      <c r="B39" s="69" t="s">
        <v>664</v>
      </c>
      <c r="C39" s="58">
        <f>SUM(C40:C49)</f>
        <v>0</v>
      </c>
      <c r="D39" s="59">
        <f t="shared" ref="D39:J39" si="4">SUM(D40:D49)</f>
        <v>0</v>
      </c>
      <c r="E39" s="59">
        <f t="shared" si="4"/>
        <v>0</v>
      </c>
      <c r="F39" s="60">
        <f t="shared" si="4"/>
        <v>0</v>
      </c>
      <c r="G39" s="438">
        <f t="shared" si="4"/>
        <v>0</v>
      </c>
      <c r="H39" s="439">
        <f t="shared" si="4"/>
        <v>0</v>
      </c>
      <c r="I39" s="439">
        <f t="shared" si="4"/>
        <v>0</v>
      </c>
      <c r="J39" s="440">
        <f t="shared" si="4"/>
        <v>0</v>
      </c>
      <c r="K39" s="50"/>
    </row>
    <row r="40" spans="1:11" ht="25.5" x14ac:dyDescent="0.2">
      <c r="A40" s="61" t="s">
        <v>667</v>
      </c>
      <c r="B40" s="71" t="s">
        <v>843</v>
      </c>
      <c r="C40" s="63"/>
      <c r="D40" s="64"/>
      <c r="E40" s="64"/>
      <c r="F40" s="65"/>
      <c r="G40" s="432"/>
      <c r="H40" s="433"/>
      <c r="I40" s="433"/>
      <c r="J40" s="434"/>
      <c r="K40" s="50" t="str">
        <f t="shared" ref="K40:K49" si="5">IF(G40&gt;C40,"ERROR","")</f>
        <v/>
      </c>
    </row>
    <row r="41" spans="1:11" x14ac:dyDescent="0.2">
      <c r="A41" s="61" t="s">
        <v>668</v>
      </c>
      <c r="B41" s="71" t="s">
        <v>719</v>
      </c>
      <c r="C41" s="63"/>
      <c r="D41" s="64"/>
      <c r="E41" s="64"/>
      <c r="F41" s="65"/>
      <c r="G41" s="432"/>
      <c r="H41" s="433"/>
      <c r="I41" s="433"/>
      <c r="J41" s="434"/>
      <c r="K41" s="50" t="str">
        <f t="shared" si="5"/>
        <v/>
      </c>
    </row>
    <row r="42" spans="1:11" x14ac:dyDescent="0.2">
      <c r="A42" s="61" t="s">
        <v>669</v>
      </c>
      <c r="B42" s="71" t="s">
        <v>638</v>
      </c>
      <c r="C42" s="63"/>
      <c r="D42" s="64"/>
      <c r="E42" s="64"/>
      <c r="F42" s="65"/>
      <c r="G42" s="432"/>
      <c r="H42" s="433"/>
      <c r="I42" s="433"/>
      <c r="J42" s="434"/>
      <c r="K42" s="50" t="str">
        <f t="shared" si="5"/>
        <v/>
      </c>
    </row>
    <row r="43" spans="1:11" x14ac:dyDescent="0.2">
      <c r="A43" s="61" t="s">
        <v>670</v>
      </c>
      <c r="B43" s="71" t="s">
        <v>662</v>
      </c>
      <c r="C43" s="63"/>
      <c r="D43" s="64"/>
      <c r="E43" s="64"/>
      <c r="F43" s="65"/>
      <c r="G43" s="432"/>
      <c r="H43" s="433"/>
      <c r="I43" s="433"/>
      <c r="J43" s="434"/>
      <c r="K43" s="50" t="str">
        <f t="shared" si="5"/>
        <v/>
      </c>
    </row>
    <row r="44" spans="1:11" x14ac:dyDescent="0.2">
      <c r="A44" s="61" t="s">
        <v>671</v>
      </c>
      <c r="B44" s="71" t="s">
        <v>663</v>
      </c>
      <c r="C44" s="63"/>
      <c r="D44" s="64"/>
      <c r="E44" s="64"/>
      <c r="F44" s="65"/>
      <c r="G44" s="432"/>
      <c r="H44" s="433"/>
      <c r="I44" s="433"/>
      <c r="J44" s="434"/>
      <c r="K44" s="50" t="str">
        <f t="shared" si="5"/>
        <v/>
      </c>
    </row>
    <row r="45" spans="1:11" x14ac:dyDescent="0.2">
      <c r="A45" s="61" t="s">
        <v>672</v>
      </c>
      <c r="B45" s="71" t="s">
        <v>769</v>
      </c>
      <c r="C45" s="63"/>
      <c r="D45" s="64"/>
      <c r="E45" s="64"/>
      <c r="F45" s="65"/>
      <c r="G45" s="432"/>
      <c r="H45" s="433"/>
      <c r="I45" s="433"/>
      <c r="J45" s="434"/>
      <c r="K45" s="50" t="str">
        <f t="shared" si="5"/>
        <v/>
      </c>
    </row>
    <row r="46" spans="1:11" x14ac:dyDescent="0.2">
      <c r="A46" s="61" t="s">
        <v>673</v>
      </c>
      <c r="B46" s="70" t="s">
        <v>121</v>
      </c>
      <c r="C46" s="63"/>
      <c r="D46" s="64"/>
      <c r="E46" s="64"/>
      <c r="F46" s="65"/>
      <c r="G46" s="432"/>
      <c r="H46" s="433"/>
      <c r="I46" s="433"/>
      <c r="J46" s="434"/>
      <c r="K46" s="50" t="str">
        <f t="shared" si="5"/>
        <v/>
      </c>
    </row>
    <row r="47" spans="1:11" x14ac:dyDescent="0.2">
      <c r="A47" s="61" t="s">
        <v>674</v>
      </c>
      <c r="B47" s="70" t="s">
        <v>622</v>
      </c>
      <c r="C47" s="63"/>
      <c r="D47" s="64"/>
      <c r="E47" s="64"/>
      <c r="F47" s="65"/>
      <c r="G47" s="432"/>
      <c r="H47" s="433"/>
      <c r="I47" s="433"/>
      <c r="J47" s="434"/>
      <c r="K47" s="50" t="str">
        <f t="shared" si="5"/>
        <v/>
      </c>
    </row>
    <row r="48" spans="1:11" x14ac:dyDescent="0.2">
      <c r="A48" s="61" t="s">
        <v>675</v>
      </c>
      <c r="B48" s="70" t="s">
        <v>368</v>
      </c>
      <c r="C48" s="63"/>
      <c r="D48" s="64"/>
      <c r="E48" s="64"/>
      <c r="F48" s="65"/>
      <c r="G48" s="432"/>
      <c r="H48" s="433"/>
      <c r="I48" s="433"/>
      <c r="J48" s="434"/>
      <c r="K48" s="50" t="str">
        <f t="shared" si="5"/>
        <v/>
      </c>
    </row>
    <row r="49" spans="1:14" ht="13.5" thickBot="1" x14ac:dyDescent="0.25">
      <c r="A49" s="66" t="s">
        <v>676</v>
      </c>
      <c r="B49" s="72" t="s">
        <v>993</v>
      </c>
      <c r="C49" s="73"/>
      <c r="D49" s="74"/>
      <c r="E49" s="74"/>
      <c r="F49" s="75"/>
      <c r="G49" s="435"/>
      <c r="H49" s="436"/>
      <c r="I49" s="436"/>
      <c r="J49" s="437"/>
      <c r="K49" s="50" t="str">
        <f t="shared" si="5"/>
        <v/>
      </c>
    </row>
    <row r="50" spans="1:14" s="36" customFormat="1" x14ac:dyDescent="0.2">
      <c r="A50" s="61"/>
    </row>
    <row r="51" spans="1:14" s="36" customFormat="1" ht="13.5" thickBot="1" x14ac:dyDescent="0.25"/>
    <row r="52" spans="1:14" s="36" customFormat="1" ht="16.5" customHeight="1" thickBot="1" x14ac:dyDescent="0.25">
      <c r="A52" s="606" t="s">
        <v>606</v>
      </c>
      <c r="B52" s="607"/>
      <c r="C52" s="545">
        <f>SUM(C39,C18,C9)</f>
        <v>0</v>
      </c>
      <c r="D52" s="545">
        <f t="shared" ref="D52:J52" si="6">SUM(D39,D18,D9)</f>
        <v>0</v>
      </c>
      <c r="E52" s="545">
        <f t="shared" si="6"/>
        <v>0</v>
      </c>
      <c r="F52" s="545">
        <f t="shared" si="6"/>
        <v>0</v>
      </c>
      <c r="G52" s="546">
        <f t="shared" si="6"/>
        <v>0</v>
      </c>
      <c r="H52" s="546">
        <f t="shared" si="6"/>
        <v>0</v>
      </c>
      <c r="I52" s="546">
        <f t="shared" si="6"/>
        <v>0</v>
      </c>
      <c r="J52" s="546">
        <f t="shared" si="6"/>
        <v>0</v>
      </c>
    </row>
    <row r="53" spans="1:14" s="36" customFormat="1" x14ac:dyDescent="0.2">
      <c r="J53" s="76">
        <f>COUNTIFS(K10:K50,"ERROR")</f>
        <v>0</v>
      </c>
    </row>
    <row r="54" spans="1:14" s="36" customFormat="1" ht="15.75" x14ac:dyDescent="0.2">
      <c r="A54" s="77" t="str">
        <f>IF(J53=0,"","    ERROR: Gasto en Navarra no puede ser superior a Gasto en España")</f>
        <v/>
      </c>
    </row>
    <row r="55" spans="1:14" s="36" customFormat="1" x14ac:dyDescent="0.2">
      <c r="G55" s="78" t="s">
        <v>763</v>
      </c>
      <c r="L55" s="79"/>
      <c r="M55" s="80"/>
      <c r="N55" s="80"/>
    </row>
    <row r="56" spans="1:14" s="36" customFormat="1" x14ac:dyDescent="0.2">
      <c r="C56" s="81"/>
      <c r="D56" s="78"/>
      <c r="E56" s="79"/>
      <c r="F56" s="80"/>
      <c r="G56" s="79" t="s">
        <v>741</v>
      </c>
      <c r="H56" s="80"/>
      <c r="I56" s="80"/>
      <c r="J56" s="80"/>
      <c r="K56" s="79"/>
      <c r="L56" s="79"/>
      <c r="M56" s="80"/>
      <c r="N56" s="80"/>
    </row>
    <row r="57" spans="1:14" s="36" customFormat="1" x14ac:dyDescent="0.2">
      <c r="A57" s="82" t="s">
        <v>738</v>
      </c>
      <c r="B57" s="81" t="s">
        <v>762</v>
      </c>
      <c r="C57" s="81"/>
      <c r="D57" s="78"/>
      <c r="E57" s="79"/>
      <c r="F57" s="80"/>
      <c r="G57" s="79" t="s">
        <v>831</v>
      </c>
      <c r="H57" s="80"/>
      <c r="I57" s="80"/>
      <c r="J57" s="80"/>
      <c r="K57" s="79"/>
      <c r="L57" s="79"/>
      <c r="M57" s="80"/>
      <c r="N57" s="80"/>
    </row>
    <row r="58" spans="1:14" s="36" customFormat="1" x14ac:dyDescent="0.2">
      <c r="A58" s="82" t="s">
        <v>739</v>
      </c>
      <c r="B58" s="83" t="s">
        <v>740</v>
      </c>
      <c r="C58" s="84"/>
      <c r="D58" s="85"/>
      <c r="E58" s="79"/>
      <c r="F58" s="80"/>
      <c r="H58" s="80"/>
      <c r="I58" s="80"/>
      <c r="J58" s="80"/>
      <c r="K58" s="79"/>
      <c r="L58" s="79"/>
      <c r="M58" s="80"/>
      <c r="N58" s="80"/>
    </row>
    <row r="59" spans="1:14" s="36" customFormat="1" ht="16.5" x14ac:dyDescent="0.3">
      <c r="A59" s="82"/>
      <c r="B59" s="86"/>
      <c r="C59" s="87"/>
      <c r="D59" s="87"/>
      <c r="E59" s="79"/>
      <c r="F59" s="80"/>
      <c r="H59" s="80"/>
      <c r="I59" s="80"/>
      <c r="J59" s="80"/>
      <c r="K59" s="79"/>
    </row>
    <row r="60" spans="1:14" x14ac:dyDescent="0.2">
      <c r="A60" s="36"/>
      <c r="B60" s="36" t="s">
        <v>758</v>
      </c>
      <c r="C60" s="36"/>
      <c r="D60" s="36"/>
      <c r="E60" s="36"/>
      <c r="F60" s="36"/>
      <c r="G60" s="36"/>
      <c r="H60" s="36"/>
      <c r="I60" s="36"/>
      <c r="J60" s="36"/>
    </row>
  </sheetData>
  <sheetProtection password="CD7A" sheet="1" objects="1" scenarios="1"/>
  <mergeCells count="14">
    <mergeCell ref="A3:B3"/>
    <mergeCell ref="A5:B5"/>
    <mergeCell ref="A52:B52"/>
    <mergeCell ref="A6:B6"/>
    <mergeCell ref="A7:B7"/>
    <mergeCell ref="A8:A9"/>
    <mergeCell ref="B8:B9"/>
    <mergeCell ref="C1:F1"/>
    <mergeCell ref="G1:J1"/>
    <mergeCell ref="G2:G3"/>
    <mergeCell ref="H2:I2"/>
    <mergeCell ref="J2:J3"/>
    <mergeCell ref="F2:F3"/>
    <mergeCell ref="D2:E2"/>
  </mergeCells>
  <phoneticPr fontId="2" type="noConversion"/>
  <pageMargins left="0.59055118110236227" right="0.59055118110236227" top="0.78740157480314965" bottom="0.78740157480314965" header="0" footer="0"/>
  <pageSetup paperSize="9" scale="81" fitToHeight="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K64"/>
  <sheetViews>
    <sheetView showGridLines="0" zoomScaleNormal="100" workbookViewId="0">
      <selection activeCell="G55" sqref="G55"/>
    </sheetView>
  </sheetViews>
  <sheetFormatPr baseColWidth="10" defaultColWidth="11.42578125" defaultRowHeight="12.75" x14ac:dyDescent="0.2"/>
  <cols>
    <col min="1" max="1" width="9.5703125" style="35" customWidth="1"/>
    <col min="2" max="2" width="35.28515625" style="35" customWidth="1"/>
    <col min="3" max="5" width="16.7109375" style="35" customWidth="1"/>
    <col min="6" max="6" width="12.5703125" style="35" customWidth="1"/>
    <col min="7" max="7" width="17" style="35" customWidth="1"/>
    <col min="8" max="8" width="14" style="35" customWidth="1"/>
    <col min="9" max="9" width="13.28515625" style="35" customWidth="1"/>
    <col min="10" max="10" width="16.7109375" style="35" customWidth="1"/>
    <col min="11" max="11" width="11.42578125" style="50"/>
    <col min="12" max="16384" width="11.42578125" style="35"/>
  </cols>
  <sheetData>
    <row r="1" spans="1:11" ht="13.5" thickBot="1" x14ac:dyDescent="0.25">
      <c r="A1" s="36"/>
      <c r="B1" s="36"/>
      <c r="C1" s="589" t="s">
        <v>1003</v>
      </c>
      <c r="D1" s="590"/>
      <c r="E1" s="590"/>
      <c r="F1" s="590"/>
      <c r="G1" s="591" t="s">
        <v>1009</v>
      </c>
      <c r="H1" s="592"/>
      <c r="I1" s="592"/>
      <c r="J1" s="593"/>
    </row>
    <row r="2" spans="1:11" ht="14.25" customHeight="1" thickBot="1" x14ac:dyDescent="0.3">
      <c r="A2" s="47"/>
      <c r="B2" s="88"/>
      <c r="C2" s="89" t="s">
        <v>0</v>
      </c>
      <c r="D2" s="610" t="s">
        <v>2</v>
      </c>
      <c r="E2" s="610"/>
      <c r="F2" s="611" t="s">
        <v>3</v>
      </c>
      <c r="G2" s="594" t="s">
        <v>742</v>
      </c>
      <c r="H2" s="596" t="s">
        <v>2</v>
      </c>
      <c r="I2" s="597"/>
      <c r="J2" s="598" t="s">
        <v>3</v>
      </c>
    </row>
    <row r="3" spans="1:11" ht="16.5" thickBot="1" x14ac:dyDescent="0.3">
      <c r="A3" s="603" t="s">
        <v>720</v>
      </c>
      <c r="B3" s="603"/>
      <c r="C3" s="90" t="s">
        <v>1</v>
      </c>
      <c r="D3" s="91" t="s">
        <v>4</v>
      </c>
      <c r="E3" s="92" t="s">
        <v>5</v>
      </c>
      <c r="F3" s="612"/>
      <c r="G3" s="595"/>
      <c r="H3" s="419" t="s">
        <v>743</v>
      </c>
      <c r="I3" s="419" t="s">
        <v>5</v>
      </c>
      <c r="J3" s="599"/>
    </row>
    <row r="4" spans="1:11" x14ac:dyDescent="0.2">
      <c r="A4" s="93"/>
      <c r="B4" s="94"/>
      <c r="C4" s="55"/>
      <c r="D4" s="56"/>
      <c r="E4" s="56"/>
      <c r="F4" s="95"/>
      <c r="G4" s="441"/>
      <c r="H4" s="442"/>
      <c r="I4" s="443"/>
      <c r="J4" s="444"/>
    </row>
    <row r="5" spans="1:11" x14ac:dyDescent="0.2">
      <c r="A5" s="613"/>
      <c r="B5" s="614"/>
      <c r="C5" s="58"/>
      <c r="D5" s="59"/>
      <c r="E5" s="59"/>
      <c r="F5" s="96"/>
      <c r="G5" s="424"/>
      <c r="H5" s="425"/>
      <c r="I5" s="426"/>
      <c r="J5" s="427"/>
    </row>
    <row r="6" spans="1:11" x14ac:dyDescent="0.2">
      <c r="A6" s="613"/>
      <c r="B6" s="614"/>
      <c r="C6" s="58"/>
      <c r="D6" s="59"/>
      <c r="E6" s="59"/>
      <c r="F6" s="96"/>
      <c r="G6" s="428"/>
      <c r="H6" s="429"/>
      <c r="I6" s="429"/>
      <c r="J6" s="427"/>
    </row>
    <row r="7" spans="1:11" x14ac:dyDescent="0.2">
      <c r="A7" s="613"/>
      <c r="B7" s="614"/>
      <c r="C7" s="58"/>
      <c r="D7" s="59"/>
      <c r="E7" s="59"/>
      <c r="F7" s="96"/>
      <c r="G7" s="424"/>
      <c r="H7" s="430"/>
      <c r="I7" s="430"/>
      <c r="J7" s="431"/>
    </row>
    <row r="8" spans="1:11" x14ac:dyDescent="0.2">
      <c r="A8" s="608" t="s">
        <v>8</v>
      </c>
      <c r="B8" s="609" t="s">
        <v>721</v>
      </c>
      <c r="C8" s="58">
        <f>SUM(C10:C24)</f>
        <v>0</v>
      </c>
      <c r="D8" s="59">
        <f t="shared" ref="D8:J8" si="0">SUM(D10:D24)</f>
        <v>0</v>
      </c>
      <c r="E8" s="59">
        <f t="shared" si="0"/>
        <v>0</v>
      </c>
      <c r="F8" s="96">
        <f t="shared" si="0"/>
        <v>0</v>
      </c>
      <c r="G8" s="438">
        <f t="shared" si="0"/>
        <v>0</v>
      </c>
      <c r="H8" s="439">
        <f t="shared" si="0"/>
        <v>0</v>
      </c>
      <c r="I8" s="439">
        <f t="shared" si="0"/>
        <v>0</v>
      </c>
      <c r="J8" s="440">
        <f t="shared" si="0"/>
        <v>0</v>
      </c>
    </row>
    <row r="9" spans="1:11" x14ac:dyDescent="0.2">
      <c r="A9" s="608"/>
      <c r="B9" s="609"/>
      <c r="C9" s="58"/>
      <c r="D9" s="59"/>
      <c r="E9" s="59"/>
      <c r="F9" s="96"/>
      <c r="G9" s="424"/>
      <c r="H9" s="429"/>
      <c r="I9" s="429"/>
      <c r="J9" s="427"/>
    </row>
    <row r="10" spans="1:11" x14ac:dyDescent="0.2">
      <c r="A10" s="61" t="s">
        <v>303</v>
      </c>
      <c r="B10" s="70" t="s">
        <v>893</v>
      </c>
      <c r="C10" s="63"/>
      <c r="D10" s="64"/>
      <c r="E10" s="64"/>
      <c r="F10" s="97"/>
      <c r="G10" s="432"/>
      <c r="H10" s="433"/>
      <c r="I10" s="433"/>
      <c r="J10" s="434"/>
      <c r="K10" s="50" t="str">
        <f t="shared" ref="K10:K52" si="1">IF(G10&gt;C10,"ERROR","")</f>
        <v/>
      </c>
    </row>
    <row r="11" spans="1:11" x14ac:dyDescent="0.2">
      <c r="A11" s="61" t="s">
        <v>304</v>
      </c>
      <c r="B11" s="70" t="s">
        <v>835</v>
      </c>
      <c r="C11" s="63"/>
      <c r="D11" s="64"/>
      <c r="E11" s="64"/>
      <c r="F11" s="97"/>
      <c r="G11" s="432"/>
      <c r="H11" s="433"/>
      <c r="I11" s="433"/>
      <c r="J11" s="434"/>
      <c r="K11" s="50" t="str">
        <f t="shared" si="1"/>
        <v/>
      </c>
    </row>
    <row r="12" spans="1:11" x14ac:dyDescent="0.2">
      <c r="A12" s="61" t="s">
        <v>305</v>
      </c>
      <c r="B12" s="70" t="s">
        <v>894</v>
      </c>
      <c r="C12" s="63"/>
      <c r="D12" s="64"/>
      <c r="E12" s="64"/>
      <c r="F12" s="97"/>
      <c r="G12" s="432"/>
      <c r="H12" s="433"/>
      <c r="I12" s="433"/>
      <c r="J12" s="434"/>
      <c r="K12" s="50" t="str">
        <f t="shared" si="1"/>
        <v/>
      </c>
    </row>
    <row r="13" spans="1:11" x14ac:dyDescent="0.2">
      <c r="A13" s="61" t="s">
        <v>306</v>
      </c>
      <c r="B13" s="70" t="s">
        <v>836</v>
      </c>
      <c r="C13" s="63"/>
      <c r="D13" s="64"/>
      <c r="E13" s="64"/>
      <c r="F13" s="97"/>
      <c r="G13" s="432"/>
      <c r="H13" s="433"/>
      <c r="I13" s="433"/>
      <c r="J13" s="434"/>
      <c r="K13" s="50" t="str">
        <f t="shared" si="1"/>
        <v/>
      </c>
    </row>
    <row r="14" spans="1:11" x14ac:dyDescent="0.2">
      <c r="A14" s="61" t="s">
        <v>307</v>
      </c>
      <c r="B14" s="70" t="s">
        <v>836</v>
      </c>
      <c r="C14" s="63"/>
      <c r="D14" s="64"/>
      <c r="E14" s="64"/>
      <c r="F14" s="97"/>
      <c r="G14" s="432"/>
      <c r="H14" s="433"/>
      <c r="I14" s="433"/>
      <c r="J14" s="434"/>
      <c r="K14" s="50" t="str">
        <f t="shared" si="1"/>
        <v/>
      </c>
    </row>
    <row r="15" spans="1:11" x14ac:dyDescent="0.2">
      <c r="A15" s="61" t="s">
        <v>308</v>
      </c>
      <c r="B15" s="70" t="s">
        <v>836</v>
      </c>
      <c r="C15" s="63"/>
      <c r="D15" s="64"/>
      <c r="E15" s="64"/>
      <c r="F15" s="97"/>
      <c r="G15" s="432"/>
      <c r="H15" s="433"/>
      <c r="I15" s="433"/>
      <c r="J15" s="434"/>
      <c r="K15" s="50" t="str">
        <f t="shared" si="1"/>
        <v/>
      </c>
    </row>
    <row r="16" spans="1:11" x14ac:dyDescent="0.2">
      <c r="A16" s="61" t="s">
        <v>309</v>
      </c>
      <c r="B16" s="70" t="s">
        <v>837</v>
      </c>
      <c r="C16" s="63"/>
      <c r="D16" s="64"/>
      <c r="E16" s="64"/>
      <c r="F16" s="97"/>
      <c r="G16" s="432"/>
      <c r="H16" s="433"/>
      <c r="I16" s="433"/>
      <c r="J16" s="434"/>
      <c r="K16" s="50" t="str">
        <f t="shared" si="1"/>
        <v/>
      </c>
    </row>
    <row r="17" spans="1:11" x14ac:dyDescent="0.2">
      <c r="A17" s="61" t="s">
        <v>310</v>
      </c>
      <c r="B17" s="70" t="s">
        <v>838</v>
      </c>
      <c r="C17" s="63"/>
      <c r="D17" s="64"/>
      <c r="E17" s="64"/>
      <c r="F17" s="97"/>
      <c r="G17" s="432"/>
      <c r="H17" s="433"/>
      <c r="I17" s="433"/>
      <c r="J17" s="434"/>
      <c r="K17" s="50" t="str">
        <f t="shared" si="1"/>
        <v/>
      </c>
    </row>
    <row r="18" spans="1:11" x14ac:dyDescent="0.2">
      <c r="A18" s="61" t="s">
        <v>311</v>
      </c>
      <c r="B18" s="70" t="s">
        <v>865</v>
      </c>
      <c r="C18" s="63"/>
      <c r="D18" s="64"/>
      <c r="E18" s="64"/>
      <c r="F18" s="97"/>
      <c r="G18" s="432"/>
      <c r="H18" s="433"/>
      <c r="I18" s="433"/>
      <c r="J18" s="434"/>
      <c r="K18" s="50" t="str">
        <f t="shared" si="1"/>
        <v/>
      </c>
    </row>
    <row r="19" spans="1:11" x14ac:dyDescent="0.2">
      <c r="A19" s="61" t="s">
        <v>312</v>
      </c>
      <c r="B19" s="70" t="s">
        <v>832</v>
      </c>
      <c r="C19" s="63"/>
      <c r="D19" s="64"/>
      <c r="E19" s="64"/>
      <c r="F19" s="97"/>
      <c r="G19" s="432"/>
      <c r="H19" s="433"/>
      <c r="I19" s="433"/>
      <c r="J19" s="434"/>
      <c r="K19" s="50" t="str">
        <f t="shared" si="1"/>
        <v/>
      </c>
    </row>
    <row r="20" spans="1:11" x14ac:dyDescent="0.2">
      <c r="A20" s="61" t="s">
        <v>313</v>
      </c>
      <c r="B20" s="70" t="s">
        <v>839</v>
      </c>
      <c r="C20" s="63"/>
      <c r="D20" s="64"/>
      <c r="E20" s="64"/>
      <c r="F20" s="97"/>
      <c r="G20" s="432"/>
      <c r="H20" s="433"/>
      <c r="I20" s="433"/>
      <c r="J20" s="434"/>
      <c r="K20" s="50" t="str">
        <f t="shared" si="1"/>
        <v/>
      </c>
    </row>
    <row r="21" spans="1:11" x14ac:dyDescent="0.2">
      <c r="A21" s="61" t="s">
        <v>314</v>
      </c>
      <c r="B21" s="70" t="s">
        <v>141</v>
      </c>
      <c r="C21" s="63"/>
      <c r="D21" s="64"/>
      <c r="E21" s="64"/>
      <c r="F21" s="97"/>
      <c r="G21" s="432"/>
      <c r="H21" s="433"/>
      <c r="I21" s="433"/>
      <c r="J21" s="434"/>
      <c r="K21" s="50" t="str">
        <f t="shared" si="1"/>
        <v/>
      </c>
    </row>
    <row r="22" spans="1:11" x14ac:dyDescent="0.2">
      <c r="A22" s="61" t="s">
        <v>315</v>
      </c>
      <c r="B22" s="70" t="s">
        <v>133</v>
      </c>
      <c r="C22" s="63"/>
      <c r="D22" s="64"/>
      <c r="E22" s="64"/>
      <c r="F22" s="97"/>
      <c r="G22" s="432"/>
      <c r="H22" s="433"/>
      <c r="I22" s="433"/>
      <c r="J22" s="434"/>
      <c r="K22" s="50" t="str">
        <f t="shared" si="1"/>
        <v/>
      </c>
    </row>
    <row r="23" spans="1:11" x14ac:dyDescent="0.2">
      <c r="A23" s="61" t="s">
        <v>316</v>
      </c>
      <c r="B23" s="70" t="s">
        <v>169</v>
      </c>
      <c r="C23" s="63"/>
      <c r="D23" s="64"/>
      <c r="E23" s="64"/>
      <c r="F23" s="97"/>
      <c r="G23" s="432"/>
      <c r="H23" s="433"/>
      <c r="I23" s="433"/>
      <c r="J23" s="434"/>
      <c r="K23" s="50" t="str">
        <f t="shared" si="1"/>
        <v/>
      </c>
    </row>
    <row r="24" spans="1:11" x14ac:dyDescent="0.2">
      <c r="A24" s="66" t="s">
        <v>613</v>
      </c>
      <c r="B24" s="72" t="s">
        <v>614</v>
      </c>
      <c r="C24" s="98"/>
      <c r="D24" s="99"/>
      <c r="E24" s="99"/>
      <c r="F24" s="100"/>
      <c r="G24" s="445"/>
      <c r="H24" s="446"/>
      <c r="I24" s="446"/>
      <c r="J24" s="447"/>
      <c r="K24" s="50" t="str">
        <f t="shared" si="1"/>
        <v/>
      </c>
    </row>
    <row r="25" spans="1:11" x14ac:dyDescent="0.2">
      <c r="A25" s="608" t="s">
        <v>10</v>
      </c>
      <c r="B25" s="609" t="s">
        <v>722</v>
      </c>
      <c r="C25" s="58">
        <f>SUM(C27:C52)</f>
        <v>0</v>
      </c>
      <c r="D25" s="59">
        <f t="shared" ref="D25:J25" si="2">SUM(D27:D52)</f>
        <v>0</v>
      </c>
      <c r="E25" s="59">
        <f t="shared" si="2"/>
        <v>0</v>
      </c>
      <c r="F25" s="96">
        <f t="shared" si="2"/>
        <v>0</v>
      </c>
      <c r="G25" s="438">
        <f t="shared" si="2"/>
        <v>0</v>
      </c>
      <c r="H25" s="439">
        <f t="shared" si="2"/>
        <v>0</v>
      </c>
      <c r="I25" s="439">
        <f t="shared" si="2"/>
        <v>0</v>
      </c>
      <c r="J25" s="440">
        <f t="shared" si="2"/>
        <v>0</v>
      </c>
    </row>
    <row r="26" spans="1:11" x14ac:dyDescent="0.2">
      <c r="A26" s="608"/>
      <c r="B26" s="609"/>
      <c r="C26" s="101"/>
      <c r="D26" s="102"/>
      <c r="E26" s="102"/>
      <c r="F26" s="103"/>
      <c r="G26" s="448"/>
      <c r="H26" s="449"/>
      <c r="I26" s="449"/>
      <c r="J26" s="450"/>
      <c r="K26" s="50" t="str">
        <f t="shared" si="1"/>
        <v/>
      </c>
    </row>
    <row r="27" spans="1:11" x14ac:dyDescent="0.2">
      <c r="A27" s="61" t="s">
        <v>317</v>
      </c>
      <c r="B27" s="70" t="s">
        <v>995</v>
      </c>
      <c r="C27" s="63"/>
      <c r="D27" s="64"/>
      <c r="E27" s="64"/>
      <c r="F27" s="97"/>
      <c r="G27" s="432"/>
      <c r="H27" s="433"/>
      <c r="I27" s="433"/>
      <c r="J27" s="434"/>
      <c r="K27" s="50" t="str">
        <f t="shared" si="1"/>
        <v/>
      </c>
    </row>
    <row r="28" spans="1:11" x14ac:dyDescent="0.2">
      <c r="A28" s="61" t="s">
        <v>318</v>
      </c>
      <c r="B28" s="70" t="s">
        <v>996</v>
      </c>
      <c r="C28" s="63"/>
      <c r="D28" s="64"/>
      <c r="E28" s="64"/>
      <c r="F28" s="97"/>
      <c r="G28" s="432"/>
      <c r="H28" s="433"/>
      <c r="I28" s="433"/>
      <c r="J28" s="434"/>
      <c r="K28" s="50" t="str">
        <f t="shared" si="1"/>
        <v/>
      </c>
    </row>
    <row r="29" spans="1:11" ht="25.5" x14ac:dyDescent="0.2">
      <c r="A29" s="61" t="s">
        <v>319</v>
      </c>
      <c r="B29" s="70" t="s">
        <v>611</v>
      </c>
      <c r="C29" s="63"/>
      <c r="D29" s="64"/>
      <c r="E29" s="64"/>
      <c r="F29" s="97"/>
      <c r="G29" s="432"/>
      <c r="H29" s="433"/>
      <c r="I29" s="433"/>
      <c r="J29" s="434"/>
      <c r="K29" s="50" t="str">
        <f t="shared" si="1"/>
        <v/>
      </c>
    </row>
    <row r="30" spans="1:11" x14ac:dyDescent="0.2">
      <c r="A30" s="61" t="s">
        <v>320</v>
      </c>
      <c r="B30" s="70" t="s">
        <v>607</v>
      </c>
      <c r="C30" s="63"/>
      <c r="D30" s="64"/>
      <c r="E30" s="64"/>
      <c r="F30" s="97"/>
      <c r="G30" s="432"/>
      <c r="H30" s="433"/>
      <c r="I30" s="433"/>
      <c r="J30" s="434"/>
      <c r="K30" s="50" t="str">
        <f t="shared" si="1"/>
        <v/>
      </c>
    </row>
    <row r="31" spans="1:11" x14ac:dyDescent="0.2">
      <c r="A31" s="61" t="s">
        <v>321</v>
      </c>
      <c r="B31" s="71" t="s">
        <v>866</v>
      </c>
      <c r="C31" s="63"/>
      <c r="D31" s="64"/>
      <c r="E31" s="64"/>
      <c r="F31" s="97"/>
      <c r="G31" s="432"/>
      <c r="H31" s="433"/>
      <c r="I31" s="433"/>
      <c r="J31" s="434"/>
      <c r="K31" s="50" t="str">
        <f t="shared" si="1"/>
        <v/>
      </c>
    </row>
    <row r="32" spans="1:11" x14ac:dyDescent="0.2">
      <c r="A32" s="61" t="s">
        <v>322</v>
      </c>
      <c r="B32" s="70" t="s">
        <v>892</v>
      </c>
      <c r="C32" s="63"/>
      <c r="D32" s="64"/>
      <c r="E32" s="64"/>
      <c r="F32" s="97"/>
      <c r="G32" s="432"/>
      <c r="H32" s="433"/>
      <c r="I32" s="433"/>
      <c r="J32" s="434"/>
      <c r="K32" s="50" t="str">
        <f t="shared" si="1"/>
        <v/>
      </c>
    </row>
    <row r="33" spans="1:11" x14ac:dyDescent="0.2">
      <c r="A33" s="61" t="s">
        <v>323</v>
      </c>
      <c r="B33" s="71" t="s">
        <v>891</v>
      </c>
      <c r="C33" s="63"/>
      <c r="D33" s="64"/>
      <c r="E33" s="64"/>
      <c r="F33" s="97"/>
      <c r="G33" s="432"/>
      <c r="H33" s="433"/>
      <c r="I33" s="433"/>
      <c r="J33" s="434"/>
      <c r="K33" s="50" t="str">
        <f t="shared" si="1"/>
        <v/>
      </c>
    </row>
    <row r="34" spans="1:11" x14ac:dyDescent="0.2">
      <c r="A34" s="61" t="s">
        <v>324</v>
      </c>
      <c r="B34" s="71" t="s">
        <v>840</v>
      </c>
      <c r="C34" s="63"/>
      <c r="D34" s="64"/>
      <c r="E34" s="64"/>
      <c r="F34" s="97"/>
      <c r="G34" s="432"/>
      <c r="H34" s="433"/>
      <c r="I34" s="433"/>
      <c r="J34" s="434"/>
      <c r="K34" s="50" t="str">
        <f t="shared" si="1"/>
        <v/>
      </c>
    </row>
    <row r="35" spans="1:11" x14ac:dyDescent="0.2">
      <c r="A35" s="61" t="s">
        <v>325</v>
      </c>
      <c r="B35" s="70" t="s">
        <v>841</v>
      </c>
      <c r="C35" s="63"/>
      <c r="D35" s="64"/>
      <c r="E35" s="64"/>
      <c r="F35" s="97"/>
      <c r="G35" s="432"/>
      <c r="H35" s="433"/>
      <c r="I35" s="433"/>
      <c r="J35" s="434"/>
      <c r="K35" s="50" t="str">
        <f t="shared" si="1"/>
        <v/>
      </c>
    </row>
    <row r="36" spans="1:11" x14ac:dyDescent="0.2">
      <c r="A36" s="61" t="s">
        <v>326</v>
      </c>
      <c r="B36" s="70" t="s">
        <v>842</v>
      </c>
      <c r="C36" s="63"/>
      <c r="D36" s="64"/>
      <c r="E36" s="64"/>
      <c r="F36" s="97"/>
      <c r="G36" s="432"/>
      <c r="H36" s="433"/>
      <c r="I36" s="433"/>
      <c r="J36" s="434"/>
      <c r="K36" s="50" t="str">
        <f t="shared" si="1"/>
        <v/>
      </c>
    </row>
    <row r="37" spans="1:11" x14ac:dyDescent="0.2">
      <c r="A37" s="61" t="s">
        <v>327</v>
      </c>
      <c r="B37" s="71" t="s">
        <v>867</v>
      </c>
      <c r="C37" s="63"/>
      <c r="D37" s="64"/>
      <c r="E37" s="64"/>
      <c r="F37" s="97"/>
      <c r="G37" s="432"/>
      <c r="H37" s="433"/>
      <c r="I37" s="433"/>
      <c r="J37" s="434"/>
      <c r="K37" s="50" t="str">
        <f t="shared" si="1"/>
        <v/>
      </c>
    </row>
    <row r="38" spans="1:11" x14ac:dyDescent="0.2">
      <c r="A38" s="61" t="s">
        <v>328</v>
      </c>
      <c r="B38" s="70" t="s">
        <v>994</v>
      </c>
      <c r="C38" s="63"/>
      <c r="D38" s="64"/>
      <c r="E38" s="64"/>
      <c r="F38" s="97"/>
      <c r="G38" s="432"/>
      <c r="H38" s="433"/>
      <c r="I38" s="433"/>
      <c r="J38" s="434"/>
      <c r="K38" s="50" t="str">
        <f t="shared" si="1"/>
        <v/>
      </c>
    </row>
    <row r="39" spans="1:11" x14ac:dyDescent="0.2">
      <c r="A39" s="61" t="s">
        <v>329</v>
      </c>
      <c r="B39" s="70" t="s">
        <v>609</v>
      </c>
      <c r="C39" s="63"/>
      <c r="D39" s="64"/>
      <c r="E39" s="64"/>
      <c r="F39" s="97"/>
      <c r="G39" s="432"/>
      <c r="H39" s="433"/>
      <c r="I39" s="433"/>
      <c r="J39" s="434"/>
      <c r="K39" s="50" t="str">
        <f t="shared" si="1"/>
        <v/>
      </c>
    </row>
    <row r="40" spans="1:11" x14ac:dyDescent="0.2">
      <c r="A40" s="61" t="s">
        <v>330</v>
      </c>
      <c r="B40" s="70" t="s">
        <v>610</v>
      </c>
      <c r="C40" s="63"/>
      <c r="D40" s="64"/>
      <c r="E40" s="64"/>
      <c r="F40" s="97"/>
      <c r="G40" s="432"/>
      <c r="H40" s="433"/>
      <c r="I40" s="433"/>
      <c r="J40" s="434"/>
      <c r="K40" s="50" t="str">
        <f t="shared" si="1"/>
        <v/>
      </c>
    </row>
    <row r="41" spans="1:11" x14ac:dyDescent="0.2">
      <c r="A41" s="61" t="s">
        <v>331</v>
      </c>
      <c r="B41" s="70" t="s">
        <v>7</v>
      </c>
      <c r="C41" s="63"/>
      <c r="D41" s="64"/>
      <c r="E41" s="64"/>
      <c r="F41" s="97"/>
      <c r="G41" s="432"/>
      <c r="H41" s="433"/>
      <c r="I41" s="433"/>
      <c r="J41" s="434"/>
      <c r="K41" s="50" t="str">
        <f t="shared" si="1"/>
        <v/>
      </c>
    </row>
    <row r="42" spans="1:11" x14ac:dyDescent="0.2">
      <c r="A42" s="61" t="s">
        <v>332</v>
      </c>
      <c r="B42" s="70" t="s">
        <v>868</v>
      </c>
      <c r="C42" s="63"/>
      <c r="D42" s="64"/>
      <c r="E42" s="64"/>
      <c r="F42" s="97"/>
      <c r="G42" s="432"/>
      <c r="H42" s="433"/>
      <c r="I42" s="433"/>
      <c r="J42" s="434"/>
      <c r="K42" s="50" t="str">
        <f t="shared" si="1"/>
        <v/>
      </c>
    </row>
    <row r="43" spans="1:11" x14ac:dyDescent="0.2">
      <c r="A43" s="61" t="s">
        <v>333</v>
      </c>
      <c r="B43" s="70" t="s">
        <v>833</v>
      </c>
      <c r="C43" s="63"/>
      <c r="D43" s="64"/>
      <c r="E43" s="64"/>
      <c r="F43" s="97"/>
      <c r="G43" s="432"/>
      <c r="H43" s="433"/>
      <c r="I43" s="433"/>
      <c r="J43" s="434"/>
      <c r="K43" s="50" t="str">
        <f t="shared" si="1"/>
        <v/>
      </c>
    </row>
    <row r="44" spans="1:11" x14ac:dyDescent="0.2">
      <c r="A44" s="61" t="s">
        <v>334</v>
      </c>
      <c r="B44" s="70" t="s">
        <v>134</v>
      </c>
      <c r="C44" s="63"/>
      <c r="D44" s="64"/>
      <c r="E44" s="64"/>
      <c r="F44" s="97"/>
      <c r="G44" s="432"/>
      <c r="H44" s="433"/>
      <c r="I44" s="433"/>
      <c r="J44" s="434"/>
      <c r="K44" s="50" t="str">
        <f t="shared" si="1"/>
        <v/>
      </c>
    </row>
    <row r="45" spans="1:11" x14ac:dyDescent="0.2">
      <c r="A45" s="61" t="s">
        <v>335</v>
      </c>
      <c r="B45" s="71" t="s">
        <v>869</v>
      </c>
      <c r="C45" s="63"/>
      <c r="D45" s="64"/>
      <c r="E45" s="64"/>
      <c r="F45" s="97"/>
      <c r="G45" s="432"/>
      <c r="H45" s="433"/>
      <c r="I45" s="433"/>
      <c r="J45" s="434"/>
      <c r="K45" s="50" t="str">
        <f t="shared" si="1"/>
        <v/>
      </c>
    </row>
    <row r="46" spans="1:11" x14ac:dyDescent="0.2">
      <c r="A46" s="61" t="s">
        <v>336</v>
      </c>
      <c r="B46" s="71" t="s">
        <v>136</v>
      </c>
      <c r="C46" s="63"/>
      <c r="D46" s="64"/>
      <c r="E46" s="64"/>
      <c r="F46" s="97"/>
      <c r="G46" s="432"/>
      <c r="H46" s="433"/>
      <c r="I46" s="433"/>
      <c r="J46" s="434"/>
      <c r="K46" s="50" t="str">
        <f t="shared" si="1"/>
        <v/>
      </c>
    </row>
    <row r="47" spans="1:11" x14ac:dyDescent="0.2">
      <c r="A47" s="61" t="s">
        <v>337</v>
      </c>
      <c r="B47" s="71" t="s">
        <v>137</v>
      </c>
      <c r="C47" s="63"/>
      <c r="D47" s="64"/>
      <c r="E47" s="64"/>
      <c r="F47" s="97"/>
      <c r="G47" s="432"/>
      <c r="H47" s="433"/>
      <c r="I47" s="433"/>
      <c r="J47" s="434"/>
      <c r="K47" s="50" t="str">
        <f t="shared" si="1"/>
        <v/>
      </c>
    </row>
    <row r="48" spans="1:11" x14ac:dyDescent="0.2">
      <c r="A48" s="61" t="s">
        <v>338</v>
      </c>
      <c r="B48" s="71" t="s">
        <v>890</v>
      </c>
      <c r="C48" s="63"/>
      <c r="D48" s="64"/>
      <c r="E48" s="64"/>
      <c r="F48" s="97"/>
      <c r="G48" s="432"/>
      <c r="H48" s="433"/>
      <c r="I48" s="433"/>
      <c r="J48" s="434"/>
      <c r="K48" s="50" t="str">
        <f t="shared" si="1"/>
        <v/>
      </c>
    </row>
    <row r="49" spans="1:11" x14ac:dyDescent="0.2">
      <c r="A49" s="61" t="s">
        <v>339</v>
      </c>
      <c r="B49" s="71" t="s">
        <v>967</v>
      </c>
      <c r="C49" s="63"/>
      <c r="D49" s="64"/>
      <c r="E49" s="64"/>
      <c r="F49" s="97"/>
      <c r="G49" s="432"/>
      <c r="H49" s="433"/>
      <c r="I49" s="433"/>
      <c r="J49" s="434"/>
      <c r="K49" s="50" t="str">
        <f t="shared" si="1"/>
        <v/>
      </c>
    </row>
    <row r="50" spans="1:11" x14ac:dyDescent="0.2">
      <c r="A50" s="61" t="s">
        <v>340</v>
      </c>
      <c r="B50" s="71" t="s">
        <v>432</v>
      </c>
      <c r="C50" s="63"/>
      <c r="D50" s="64"/>
      <c r="E50" s="64"/>
      <c r="F50" s="97"/>
      <c r="G50" s="432"/>
      <c r="H50" s="433"/>
      <c r="I50" s="433"/>
      <c r="J50" s="434"/>
      <c r="K50" s="50" t="str">
        <f t="shared" si="1"/>
        <v/>
      </c>
    </row>
    <row r="51" spans="1:11" x14ac:dyDescent="0.2">
      <c r="A51" s="61" t="s">
        <v>608</v>
      </c>
      <c r="B51" s="71" t="s">
        <v>135</v>
      </c>
      <c r="C51" s="98"/>
      <c r="D51" s="99"/>
      <c r="E51" s="99"/>
      <c r="F51" s="100"/>
      <c r="G51" s="432"/>
      <c r="H51" s="433"/>
      <c r="I51" s="433"/>
      <c r="J51" s="434"/>
      <c r="K51" s="50" t="str">
        <f t="shared" si="1"/>
        <v/>
      </c>
    </row>
    <row r="52" spans="1:11" ht="13.5" thickBot="1" x14ac:dyDescent="0.25">
      <c r="A52" s="66" t="s">
        <v>615</v>
      </c>
      <c r="B52" s="72" t="s">
        <v>614</v>
      </c>
      <c r="C52" s="73"/>
      <c r="D52" s="74"/>
      <c r="E52" s="74"/>
      <c r="F52" s="104"/>
      <c r="G52" s="435"/>
      <c r="H52" s="436"/>
      <c r="I52" s="436"/>
      <c r="J52" s="437"/>
      <c r="K52" s="50" t="str">
        <f t="shared" si="1"/>
        <v/>
      </c>
    </row>
    <row r="53" spans="1:11" x14ac:dyDescent="0.2">
      <c r="A53" s="36"/>
      <c r="B53" s="36"/>
      <c r="C53" s="36"/>
      <c r="D53" s="36"/>
      <c r="E53" s="36"/>
      <c r="F53" s="36"/>
      <c r="G53" s="36"/>
      <c r="H53" s="36"/>
      <c r="I53" s="36"/>
      <c r="J53" s="36"/>
    </row>
    <row r="54" spans="1:11" ht="13.5" thickBot="1" x14ac:dyDescent="0.25">
      <c r="A54" s="36"/>
      <c r="B54" s="36"/>
      <c r="C54" s="36"/>
      <c r="D54" s="36"/>
      <c r="E54" s="36"/>
      <c r="F54" s="36"/>
      <c r="G54" s="36"/>
      <c r="H54" s="36"/>
      <c r="I54" s="36"/>
      <c r="J54" s="36"/>
    </row>
    <row r="55" spans="1:11" ht="16.5" thickBot="1" x14ac:dyDescent="0.25">
      <c r="A55" s="615" t="s">
        <v>114</v>
      </c>
      <c r="B55" s="616"/>
      <c r="C55" s="545">
        <f>SUM(C25,C8)</f>
        <v>0</v>
      </c>
      <c r="D55" s="545">
        <f t="shared" ref="D55:J55" si="3">SUM(D25,D8)</f>
        <v>0</v>
      </c>
      <c r="E55" s="545">
        <f t="shared" si="3"/>
        <v>0</v>
      </c>
      <c r="F55" s="545">
        <f t="shared" si="3"/>
        <v>0</v>
      </c>
      <c r="G55" s="546">
        <f t="shared" si="3"/>
        <v>0</v>
      </c>
      <c r="H55" s="546">
        <f t="shared" si="3"/>
        <v>0</v>
      </c>
      <c r="I55" s="546">
        <f t="shared" si="3"/>
        <v>0</v>
      </c>
      <c r="J55" s="546">
        <f t="shared" si="3"/>
        <v>0</v>
      </c>
    </row>
    <row r="56" spans="1:11" x14ac:dyDescent="0.2">
      <c r="A56" s="36"/>
      <c r="B56" s="36"/>
      <c r="C56" s="36"/>
      <c r="D56" s="36"/>
      <c r="E56" s="36"/>
      <c r="F56" s="36"/>
      <c r="G56" s="36"/>
      <c r="H56" s="36"/>
      <c r="I56" s="36"/>
      <c r="J56" s="76">
        <f>COUNTIFS(K10:K53,"ERROR")</f>
        <v>0</v>
      </c>
    </row>
    <row r="57" spans="1:11" x14ac:dyDescent="0.2">
      <c r="A57" s="36"/>
      <c r="B57" s="36"/>
      <c r="C57" s="36"/>
      <c r="D57" s="36"/>
      <c r="E57" s="36"/>
      <c r="F57" s="36"/>
      <c r="G57" s="36"/>
      <c r="H57" s="36"/>
      <c r="I57" s="36"/>
      <c r="J57" s="36"/>
    </row>
    <row r="58" spans="1:11" x14ac:dyDescent="0.2">
      <c r="A58" s="50" t="str">
        <f>IF(J56=0,"","    ERROR: Gasto en Navarra no puede ser superior a Gasto en España")</f>
        <v/>
      </c>
      <c r="B58" s="36"/>
      <c r="C58" s="36"/>
      <c r="D58" s="36"/>
      <c r="E58" s="36"/>
      <c r="F58" s="36"/>
      <c r="G58" s="36"/>
      <c r="H58" s="36"/>
      <c r="I58" s="79"/>
      <c r="J58" s="79"/>
    </row>
    <row r="59" spans="1:11" x14ac:dyDescent="0.2">
      <c r="A59" s="82" t="s">
        <v>738</v>
      </c>
      <c r="B59" s="81" t="s">
        <v>762</v>
      </c>
      <c r="C59" s="81"/>
      <c r="D59" s="78"/>
      <c r="E59" s="79"/>
      <c r="F59" s="80"/>
      <c r="G59" s="78" t="s">
        <v>763</v>
      </c>
      <c r="H59" s="79"/>
      <c r="I59" s="79"/>
      <c r="J59" s="79"/>
    </row>
    <row r="60" spans="1:11" x14ac:dyDescent="0.2">
      <c r="A60" s="82" t="s">
        <v>739</v>
      </c>
      <c r="B60" s="83" t="s">
        <v>740</v>
      </c>
      <c r="C60" s="81"/>
      <c r="D60" s="78"/>
      <c r="E60" s="79"/>
      <c r="F60" s="80"/>
      <c r="G60" s="79" t="s">
        <v>741</v>
      </c>
      <c r="H60" s="79"/>
      <c r="I60" s="79"/>
      <c r="J60" s="79"/>
    </row>
    <row r="61" spans="1:11" x14ac:dyDescent="0.2">
      <c r="A61" s="82"/>
      <c r="B61" s="105"/>
      <c r="C61" s="81"/>
      <c r="D61" s="78"/>
      <c r="E61" s="79"/>
      <c r="F61" s="80"/>
      <c r="G61" s="79"/>
      <c r="H61" s="79"/>
      <c r="I61" s="79"/>
      <c r="J61" s="79"/>
    </row>
    <row r="62" spans="1:11" ht="15" x14ac:dyDescent="0.25">
      <c r="A62" s="106"/>
      <c r="B62" s="105"/>
      <c r="C62" s="79"/>
      <c r="D62" s="79"/>
      <c r="E62" s="79"/>
      <c r="F62" s="80"/>
      <c r="G62" s="79" t="s">
        <v>831</v>
      </c>
      <c r="H62" s="79"/>
      <c r="I62" s="107"/>
      <c r="J62" s="107"/>
    </row>
    <row r="63" spans="1:11" x14ac:dyDescent="0.2">
      <c r="A63" s="108"/>
      <c r="B63" s="109"/>
      <c r="C63" s="110"/>
      <c r="D63" s="110"/>
      <c r="E63" s="110"/>
      <c r="G63" s="111"/>
      <c r="H63" s="110"/>
      <c r="I63" s="110"/>
      <c r="J63" s="110"/>
    </row>
    <row r="64" spans="1:11" ht="16.5" x14ac:dyDescent="0.3">
      <c r="A64" s="112"/>
      <c r="B64" s="113"/>
    </row>
  </sheetData>
  <sheetProtection password="CD7A" sheet="1" objects="1" scenarios="1"/>
  <mergeCells count="16">
    <mergeCell ref="A3:B3"/>
    <mergeCell ref="A5:B5"/>
    <mergeCell ref="A55:B55"/>
    <mergeCell ref="A6:B6"/>
    <mergeCell ref="A7:B7"/>
    <mergeCell ref="A8:A9"/>
    <mergeCell ref="B8:B9"/>
    <mergeCell ref="A25:A26"/>
    <mergeCell ref="B25:B26"/>
    <mergeCell ref="C1:F1"/>
    <mergeCell ref="G1:J1"/>
    <mergeCell ref="G2:G3"/>
    <mergeCell ref="H2:I2"/>
    <mergeCell ref="J2:J3"/>
    <mergeCell ref="D2:E2"/>
    <mergeCell ref="F2:F3"/>
  </mergeCells>
  <phoneticPr fontId="2" type="noConversion"/>
  <pageMargins left="0.59055118110236227" right="0.59055118110236227" top="0.78740157480314965" bottom="0.78740157480314965" header="0" footer="0"/>
  <pageSetup paperSize="9" scale="80" fitToHeight="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L52"/>
  <sheetViews>
    <sheetView showGridLines="0" zoomScaleNormal="100" workbookViewId="0">
      <selection activeCell="D4" sqref="D4"/>
    </sheetView>
  </sheetViews>
  <sheetFormatPr baseColWidth="10" defaultColWidth="11.42578125" defaultRowHeight="12.75" x14ac:dyDescent="0.2"/>
  <cols>
    <col min="1" max="1" width="9.5703125" style="35" customWidth="1"/>
    <col min="2" max="2" width="35.42578125" style="35" customWidth="1"/>
    <col min="3" max="3" width="1.85546875" style="35" customWidth="1"/>
    <col min="4" max="11" width="16.7109375" style="35" customWidth="1"/>
    <col min="12" max="12" width="13.28515625" style="36" bestFit="1" customWidth="1"/>
    <col min="13" max="16384" width="11.42578125" style="35"/>
  </cols>
  <sheetData>
    <row r="1" spans="1:12" ht="13.5" thickBot="1" x14ac:dyDescent="0.25">
      <c r="A1" s="36"/>
      <c r="B1" s="36"/>
      <c r="C1" s="36"/>
      <c r="D1" s="589" t="s">
        <v>1003</v>
      </c>
      <c r="E1" s="590"/>
      <c r="F1" s="590"/>
      <c r="G1" s="590"/>
      <c r="H1" s="591" t="s">
        <v>1009</v>
      </c>
      <c r="I1" s="592"/>
      <c r="J1" s="592"/>
      <c r="K1" s="593"/>
    </row>
    <row r="2" spans="1:12" ht="14.25" customHeight="1" thickBot="1" x14ac:dyDescent="0.3">
      <c r="A2" s="47"/>
      <c r="B2" s="88"/>
      <c r="C2" s="88"/>
      <c r="D2" s="89" t="s">
        <v>0</v>
      </c>
      <c r="E2" s="610" t="s">
        <v>2</v>
      </c>
      <c r="F2" s="610"/>
      <c r="G2" s="611" t="s">
        <v>3</v>
      </c>
      <c r="H2" s="594" t="s">
        <v>742</v>
      </c>
      <c r="I2" s="596" t="s">
        <v>2</v>
      </c>
      <c r="J2" s="597"/>
      <c r="K2" s="598" t="s">
        <v>3</v>
      </c>
    </row>
    <row r="3" spans="1:12" ht="16.5" thickBot="1" x14ac:dyDescent="0.3">
      <c r="A3" s="603" t="s">
        <v>170</v>
      </c>
      <c r="B3" s="603"/>
      <c r="C3" s="114"/>
      <c r="D3" s="90" t="s">
        <v>1</v>
      </c>
      <c r="E3" s="91" t="s">
        <v>4</v>
      </c>
      <c r="F3" s="92" t="s">
        <v>5</v>
      </c>
      <c r="G3" s="612"/>
      <c r="H3" s="595"/>
      <c r="I3" s="419" t="s">
        <v>743</v>
      </c>
      <c r="J3" s="419" t="s">
        <v>5</v>
      </c>
      <c r="K3" s="599"/>
    </row>
    <row r="4" spans="1:12" ht="14.25" customHeight="1" x14ac:dyDescent="0.2">
      <c r="A4" s="93"/>
      <c r="B4" s="94"/>
      <c r="C4" s="94"/>
      <c r="D4" s="55"/>
      <c r="E4" s="56"/>
      <c r="F4" s="56"/>
      <c r="G4" s="95"/>
      <c r="H4" s="441"/>
      <c r="I4" s="442"/>
      <c r="J4" s="443"/>
      <c r="K4" s="444"/>
    </row>
    <row r="5" spans="1:12" x14ac:dyDescent="0.2">
      <c r="A5" s="613"/>
      <c r="B5" s="614"/>
      <c r="C5" s="115"/>
      <c r="D5" s="58"/>
      <c r="E5" s="59"/>
      <c r="F5" s="59"/>
      <c r="G5" s="96"/>
      <c r="H5" s="428"/>
      <c r="I5" s="430"/>
      <c r="J5" s="430"/>
      <c r="K5" s="431"/>
    </row>
    <row r="6" spans="1:12" ht="16.5" x14ac:dyDescent="0.2">
      <c r="A6" s="608" t="s">
        <v>12</v>
      </c>
      <c r="B6" s="609" t="s">
        <v>9</v>
      </c>
      <c r="C6" s="69"/>
      <c r="D6" s="58">
        <f>SUM(D8:D13)</f>
        <v>0</v>
      </c>
      <c r="E6" s="59">
        <f>SUM(E8:E13)</f>
        <v>0</v>
      </c>
      <c r="F6" s="59">
        <f t="shared" ref="F6:K6" si="0">SUM(F8:F13)</f>
        <v>0</v>
      </c>
      <c r="G6" s="96">
        <f t="shared" si="0"/>
        <v>0</v>
      </c>
      <c r="H6" s="438">
        <f t="shared" si="0"/>
        <v>0</v>
      </c>
      <c r="I6" s="439">
        <f t="shared" si="0"/>
        <v>0</v>
      </c>
      <c r="J6" s="439">
        <f t="shared" si="0"/>
        <v>0</v>
      </c>
      <c r="K6" s="440">
        <f t="shared" si="0"/>
        <v>0</v>
      </c>
      <c r="L6" s="50"/>
    </row>
    <row r="7" spans="1:12" ht="16.5" x14ac:dyDescent="0.2">
      <c r="A7" s="608"/>
      <c r="B7" s="609"/>
      <c r="C7" s="69"/>
      <c r="D7" s="58"/>
      <c r="E7" s="59"/>
      <c r="F7" s="59"/>
      <c r="G7" s="96"/>
      <c r="H7" s="428"/>
      <c r="I7" s="426"/>
      <c r="J7" s="426"/>
      <c r="K7" s="427"/>
      <c r="L7" s="50" t="str">
        <f t="shared" ref="L7:L36" si="1">IF(H7&gt;D7,"ERROR","")</f>
        <v/>
      </c>
    </row>
    <row r="8" spans="1:12" x14ac:dyDescent="0.2">
      <c r="A8" s="61" t="s">
        <v>276</v>
      </c>
      <c r="B8" s="62" t="s">
        <v>895</v>
      </c>
      <c r="C8" s="62"/>
      <c r="D8" s="63"/>
      <c r="E8" s="64"/>
      <c r="F8" s="64"/>
      <c r="G8" s="97"/>
      <c r="H8" s="432"/>
      <c r="I8" s="433"/>
      <c r="J8" s="433"/>
      <c r="K8" s="434"/>
      <c r="L8" s="50" t="str">
        <f t="shared" si="1"/>
        <v/>
      </c>
    </row>
    <row r="9" spans="1:12" x14ac:dyDescent="0.2">
      <c r="A9" s="61" t="s">
        <v>277</v>
      </c>
      <c r="B9" s="62" t="s">
        <v>844</v>
      </c>
      <c r="C9" s="62"/>
      <c r="D9" s="63"/>
      <c r="E9" s="64"/>
      <c r="F9" s="64"/>
      <c r="G9" s="97"/>
      <c r="H9" s="432"/>
      <c r="I9" s="433"/>
      <c r="J9" s="433"/>
      <c r="K9" s="434"/>
      <c r="L9" s="50" t="str">
        <f t="shared" si="1"/>
        <v/>
      </c>
    </row>
    <row r="10" spans="1:12" x14ac:dyDescent="0.2">
      <c r="A10" s="61" t="s">
        <v>278</v>
      </c>
      <c r="B10" s="62" t="s">
        <v>845</v>
      </c>
      <c r="C10" s="62"/>
      <c r="D10" s="63"/>
      <c r="E10" s="64"/>
      <c r="F10" s="64"/>
      <c r="G10" s="97"/>
      <c r="H10" s="432"/>
      <c r="I10" s="433"/>
      <c r="J10" s="433"/>
      <c r="K10" s="434"/>
      <c r="L10" s="50" t="str">
        <f t="shared" si="1"/>
        <v/>
      </c>
    </row>
    <row r="11" spans="1:12" x14ac:dyDescent="0.2">
      <c r="A11" s="61" t="s">
        <v>279</v>
      </c>
      <c r="B11" s="62" t="s">
        <v>846</v>
      </c>
      <c r="C11" s="62"/>
      <c r="D11" s="63"/>
      <c r="E11" s="64"/>
      <c r="F11" s="64"/>
      <c r="G11" s="97"/>
      <c r="H11" s="432"/>
      <c r="I11" s="433"/>
      <c r="J11" s="433"/>
      <c r="K11" s="434"/>
      <c r="L11" s="50" t="str">
        <f t="shared" si="1"/>
        <v/>
      </c>
    </row>
    <row r="12" spans="1:12" x14ac:dyDescent="0.2">
      <c r="A12" s="61" t="s">
        <v>280</v>
      </c>
      <c r="B12" s="62" t="s">
        <v>847</v>
      </c>
      <c r="C12" s="62"/>
      <c r="D12" s="63"/>
      <c r="E12" s="64"/>
      <c r="F12" s="64"/>
      <c r="G12" s="97"/>
      <c r="H12" s="432"/>
      <c r="I12" s="433"/>
      <c r="J12" s="433"/>
      <c r="K12" s="434"/>
      <c r="L12" s="50" t="str">
        <f t="shared" si="1"/>
        <v/>
      </c>
    </row>
    <row r="13" spans="1:12" x14ac:dyDescent="0.2">
      <c r="A13" s="61" t="s">
        <v>281</v>
      </c>
      <c r="B13" s="62" t="s">
        <v>149</v>
      </c>
      <c r="C13" s="62"/>
      <c r="D13" s="63"/>
      <c r="E13" s="64"/>
      <c r="F13" s="64"/>
      <c r="G13" s="97"/>
      <c r="H13" s="432"/>
      <c r="I13" s="433"/>
      <c r="J13" s="433"/>
      <c r="K13" s="434"/>
      <c r="L13" s="50" t="str">
        <f t="shared" si="1"/>
        <v/>
      </c>
    </row>
    <row r="14" spans="1:12" x14ac:dyDescent="0.2">
      <c r="A14" s="66" t="s">
        <v>282</v>
      </c>
      <c r="B14" s="67" t="s">
        <v>864</v>
      </c>
      <c r="C14" s="67"/>
      <c r="D14" s="63"/>
      <c r="E14" s="64"/>
      <c r="F14" s="64"/>
      <c r="G14" s="97"/>
      <c r="H14" s="432"/>
      <c r="I14" s="433"/>
      <c r="J14" s="433"/>
      <c r="K14" s="434"/>
      <c r="L14" s="50" t="str">
        <f t="shared" si="1"/>
        <v/>
      </c>
    </row>
    <row r="15" spans="1:12" ht="16.5" x14ac:dyDescent="0.2">
      <c r="A15" s="608" t="s">
        <v>145</v>
      </c>
      <c r="B15" s="609" t="s">
        <v>11</v>
      </c>
      <c r="C15" s="69"/>
      <c r="D15" s="58">
        <f>SUM(D17:D36)</f>
        <v>0</v>
      </c>
      <c r="E15" s="59">
        <f>SUM(E17:E36)</f>
        <v>0</v>
      </c>
      <c r="F15" s="59">
        <f t="shared" ref="F15:K15" si="2">SUM(F17:F36)</f>
        <v>0</v>
      </c>
      <c r="G15" s="96">
        <f t="shared" si="2"/>
        <v>0</v>
      </c>
      <c r="H15" s="438">
        <f t="shared" si="2"/>
        <v>0</v>
      </c>
      <c r="I15" s="439">
        <f t="shared" si="2"/>
        <v>0</v>
      </c>
      <c r="J15" s="439">
        <f t="shared" si="2"/>
        <v>0</v>
      </c>
      <c r="K15" s="440">
        <f t="shared" si="2"/>
        <v>0</v>
      </c>
      <c r="L15" s="50"/>
    </row>
    <row r="16" spans="1:12" ht="15" customHeight="1" x14ac:dyDescent="0.2">
      <c r="A16" s="608"/>
      <c r="B16" s="609"/>
      <c r="C16" s="69"/>
      <c r="D16" s="58"/>
      <c r="E16" s="59"/>
      <c r="F16" s="59"/>
      <c r="G16" s="96"/>
      <c r="H16" s="428"/>
      <c r="I16" s="426"/>
      <c r="J16" s="426"/>
      <c r="K16" s="427"/>
      <c r="L16" s="50" t="str">
        <f t="shared" si="1"/>
        <v/>
      </c>
    </row>
    <row r="17" spans="1:12" x14ac:dyDescent="0.2">
      <c r="A17" s="66" t="s">
        <v>283</v>
      </c>
      <c r="B17" s="116" t="s">
        <v>799</v>
      </c>
      <c r="C17" s="117"/>
      <c r="D17" s="63"/>
      <c r="E17" s="64"/>
      <c r="F17" s="64"/>
      <c r="G17" s="97"/>
      <c r="H17" s="451"/>
      <c r="I17" s="433"/>
      <c r="J17" s="433"/>
      <c r="K17" s="434"/>
      <c r="L17" s="50" t="str">
        <f t="shared" si="1"/>
        <v/>
      </c>
    </row>
    <row r="18" spans="1:12" x14ac:dyDescent="0.2">
      <c r="A18" s="61" t="s">
        <v>284</v>
      </c>
      <c r="B18" s="62" t="s">
        <v>848</v>
      </c>
      <c r="C18" s="62"/>
      <c r="D18" s="63"/>
      <c r="E18" s="64"/>
      <c r="F18" s="64"/>
      <c r="G18" s="97"/>
      <c r="H18" s="432"/>
      <c r="I18" s="433"/>
      <c r="J18" s="433"/>
      <c r="K18" s="434"/>
      <c r="L18" s="50" t="str">
        <f t="shared" si="1"/>
        <v/>
      </c>
    </row>
    <row r="19" spans="1:12" x14ac:dyDescent="0.2">
      <c r="A19" s="61" t="s">
        <v>285</v>
      </c>
      <c r="B19" s="62" t="s">
        <v>849</v>
      </c>
      <c r="C19" s="62"/>
      <c r="D19" s="63"/>
      <c r="E19" s="64"/>
      <c r="F19" s="64"/>
      <c r="G19" s="97"/>
      <c r="H19" s="432"/>
      <c r="I19" s="433"/>
      <c r="J19" s="433"/>
      <c r="K19" s="434"/>
      <c r="L19" s="50" t="str">
        <f t="shared" si="1"/>
        <v/>
      </c>
    </row>
    <row r="20" spans="1:12" x14ac:dyDescent="0.2">
      <c r="A20" s="61" t="s">
        <v>286</v>
      </c>
      <c r="B20" s="62" t="s">
        <v>850</v>
      </c>
      <c r="C20" s="62"/>
      <c r="D20" s="63"/>
      <c r="E20" s="64"/>
      <c r="F20" s="64"/>
      <c r="G20" s="97"/>
      <c r="H20" s="432"/>
      <c r="I20" s="433"/>
      <c r="J20" s="433"/>
      <c r="K20" s="434"/>
      <c r="L20" s="50" t="str">
        <f t="shared" si="1"/>
        <v/>
      </c>
    </row>
    <row r="21" spans="1:12" x14ac:dyDescent="0.2">
      <c r="A21" s="61" t="s">
        <v>287</v>
      </c>
      <c r="B21" s="62" t="s">
        <v>851</v>
      </c>
      <c r="C21" s="62"/>
      <c r="D21" s="63"/>
      <c r="E21" s="64"/>
      <c r="F21" s="64"/>
      <c r="G21" s="97"/>
      <c r="H21" s="432"/>
      <c r="I21" s="433"/>
      <c r="J21" s="433"/>
      <c r="K21" s="434"/>
      <c r="L21" s="50" t="str">
        <f t="shared" si="1"/>
        <v/>
      </c>
    </row>
    <row r="22" spans="1:12" x14ac:dyDescent="0.2">
      <c r="A22" s="61" t="s">
        <v>288</v>
      </c>
      <c r="B22" s="62" t="s">
        <v>852</v>
      </c>
      <c r="C22" s="62"/>
      <c r="D22" s="63"/>
      <c r="E22" s="64"/>
      <c r="F22" s="64"/>
      <c r="G22" s="97"/>
      <c r="H22" s="432"/>
      <c r="I22" s="433"/>
      <c r="J22" s="433"/>
      <c r="K22" s="434"/>
      <c r="L22" s="50" t="str">
        <f t="shared" si="1"/>
        <v/>
      </c>
    </row>
    <row r="23" spans="1:12" x14ac:dyDescent="0.2">
      <c r="A23" s="61" t="s">
        <v>289</v>
      </c>
      <c r="B23" s="62" t="s">
        <v>853</v>
      </c>
      <c r="C23" s="62"/>
      <c r="D23" s="63"/>
      <c r="E23" s="64"/>
      <c r="F23" s="64"/>
      <c r="G23" s="97"/>
      <c r="H23" s="432"/>
      <c r="I23" s="433"/>
      <c r="J23" s="433"/>
      <c r="K23" s="434"/>
      <c r="L23" s="50" t="str">
        <f t="shared" si="1"/>
        <v/>
      </c>
    </row>
    <row r="24" spans="1:12" x14ac:dyDescent="0.2">
      <c r="A24" s="61" t="s">
        <v>290</v>
      </c>
      <c r="B24" s="62" t="s">
        <v>854</v>
      </c>
      <c r="C24" s="62"/>
      <c r="D24" s="63"/>
      <c r="E24" s="64"/>
      <c r="F24" s="64"/>
      <c r="G24" s="97"/>
      <c r="H24" s="432"/>
      <c r="I24" s="433"/>
      <c r="J24" s="433"/>
      <c r="K24" s="434"/>
      <c r="L24" s="50" t="str">
        <f t="shared" si="1"/>
        <v/>
      </c>
    </row>
    <row r="25" spans="1:12" x14ac:dyDescent="0.2">
      <c r="A25" s="61" t="s">
        <v>291</v>
      </c>
      <c r="B25" s="62" t="s">
        <v>855</v>
      </c>
      <c r="C25" s="62"/>
      <c r="D25" s="63"/>
      <c r="E25" s="64"/>
      <c r="F25" s="64"/>
      <c r="G25" s="97"/>
      <c r="H25" s="432"/>
      <c r="I25" s="433"/>
      <c r="J25" s="433"/>
      <c r="K25" s="434"/>
      <c r="L25" s="50" t="str">
        <f t="shared" si="1"/>
        <v/>
      </c>
    </row>
    <row r="26" spans="1:12" x14ac:dyDescent="0.2">
      <c r="A26" s="61" t="s">
        <v>292</v>
      </c>
      <c r="B26" s="62" t="s">
        <v>856</v>
      </c>
      <c r="C26" s="62"/>
      <c r="D26" s="63"/>
      <c r="E26" s="64"/>
      <c r="F26" s="64"/>
      <c r="G26" s="97"/>
      <c r="H26" s="432"/>
      <c r="I26" s="433"/>
      <c r="J26" s="433"/>
      <c r="K26" s="434"/>
      <c r="L26" s="50" t="str">
        <f t="shared" si="1"/>
        <v/>
      </c>
    </row>
    <row r="27" spans="1:12" x14ac:dyDescent="0.2">
      <c r="A27" s="61" t="s">
        <v>293</v>
      </c>
      <c r="B27" s="62" t="s">
        <v>857</v>
      </c>
      <c r="C27" s="62"/>
      <c r="D27" s="63"/>
      <c r="E27" s="64"/>
      <c r="F27" s="64"/>
      <c r="G27" s="97"/>
      <c r="H27" s="432"/>
      <c r="I27" s="433"/>
      <c r="J27" s="433"/>
      <c r="K27" s="434"/>
      <c r="L27" s="50" t="str">
        <f t="shared" si="1"/>
        <v/>
      </c>
    </row>
    <row r="28" spans="1:12" x14ac:dyDescent="0.2">
      <c r="A28" s="61" t="s">
        <v>294</v>
      </c>
      <c r="B28" s="62" t="s">
        <v>858</v>
      </c>
      <c r="C28" s="62"/>
      <c r="D28" s="63"/>
      <c r="E28" s="64"/>
      <c r="F28" s="64"/>
      <c r="G28" s="97"/>
      <c r="H28" s="432"/>
      <c r="I28" s="433"/>
      <c r="J28" s="433"/>
      <c r="K28" s="434"/>
      <c r="L28" s="50" t="str">
        <f t="shared" si="1"/>
        <v/>
      </c>
    </row>
    <row r="29" spans="1:12" x14ac:dyDescent="0.2">
      <c r="A29" s="61" t="s">
        <v>295</v>
      </c>
      <c r="B29" s="62" t="s">
        <v>149</v>
      </c>
      <c r="C29" s="62"/>
      <c r="D29" s="63"/>
      <c r="E29" s="64"/>
      <c r="F29" s="64"/>
      <c r="G29" s="97"/>
      <c r="H29" s="432"/>
      <c r="I29" s="433"/>
      <c r="J29" s="433"/>
      <c r="K29" s="434"/>
      <c r="L29" s="50" t="str">
        <f t="shared" si="1"/>
        <v/>
      </c>
    </row>
    <row r="30" spans="1:12" x14ac:dyDescent="0.2">
      <c r="A30" s="61" t="s">
        <v>296</v>
      </c>
      <c r="B30" s="62" t="s">
        <v>677</v>
      </c>
      <c r="C30" s="62"/>
      <c r="D30" s="63"/>
      <c r="E30" s="64"/>
      <c r="F30" s="64"/>
      <c r="G30" s="97"/>
      <c r="H30" s="432"/>
      <c r="I30" s="433"/>
      <c r="J30" s="433"/>
      <c r="K30" s="434"/>
      <c r="L30" s="50" t="str">
        <f t="shared" si="1"/>
        <v/>
      </c>
    </row>
    <row r="31" spans="1:12" x14ac:dyDescent="0.2">
      <c r="A31" s="61" t="s">
        <v>297</v>
      </c>
      <c r="B31" s="62" t="s">
        <v>859</v>
      </c>
      <c r="C31" s="62"/>
      <c r="D31" s="63"/>
      <c r="E31" s="64"/>
      <c r="F31" s="64"/>
      <c r="G31" s="97"/>
      <c r="H31" s="432"/>
      <c r="I31" s="433"/>
      <c r="J31" s="433"/>
      <c r="K31" s="434"/>
      <c r="L31" s="50" t="str">
        <f t="shared" si="1"/>
        <v/>
      </c>
    </row>
    <row r="32" spans="1:12" x14ac:dyDescent="0.2">
      <c r="A32" s="61" t="s">
        <v>298</v>
      </c>
      <c r="B32" s="62" t="s">
        <v>860</v>
      </c>
      <c r="C32" s="62"/>
      <c r="D32" s="63"/>
      <c r="E32" s="64"/>
      <c r="F32" s="64"/>
      <c r="G32" s="97"/>
      <c r="H32" s="432"/>
      <c r="I32" s="433"/>
      <c r="J32" s="433"/>
      <c r="K32" s="434"/>
      <c r="L32" s="50" t="str">
        <f t="shared" si="1"/>
        <v/>
      </c>
    </row>
    <row r="33" spans="1:12" x14ac:dyDescent="0.2">
      <c r="A33" s="61" t="s">
        <v>299</v>
      </c>
      <c r="B33" s="62" t="s">
        <v>861</v>
      </c>
      <c r="C33" s="62"/>
      <c r="D33" s="63"/>
      <c r="E33" s="64"/>
      <c r="F33" s="64"/>
      <c r="G33" s="97"/>
      <c r="H33" s="432"/>
      <c r="I33" s="433"/>
      <c r="J33" s="433"/>
      <c r="K33" s="434"/>
      <c r="L33" s="50" t="str">
        <f t="shared" si="1"/>
        <v/>
      </c>
    </row>
    <row r="34" spans="1:12" x14ac:dyDescent="0.2">
      <c r="A34" s="61" t="s">
        <v>300</v>
      </c>
      <c r="B34" s="62" t="s">
        <v>862</v>
      </c>
      <c r="C34" s="62"/>
      <c r="D34" s="63"/>
      <c r="E34" s="64"/>
      <c r="F34" s="64"/>
      <c r="G34" s="97"/>
      <c r="H34" s="432"/>
      <c r="I34" s="433"/>
      <c r="J34" s="433"/>
      <c r="K34" s="434"/>
      <c r="L34" s="50" t="str">
        <f t="shared" si="1"/>
        <v/>
      </c>
    </row>
    <row r="35" spans="1:12" x14ac:dyDescent="0.2">
      <c r="A35" s="61" t="s">
        <v>301</v>
      </c>
      <c r="B35" s="62" t="s">
        <v>863</v>
      </c>
      <c r="C35" s="62"/>
      <c r="D35" s="63"/>
      <c r="E35" s="64"/>
      <c r="F35" s="64"/>
      <c r="G35" s="97"/>
      <c r="H35" s="432"/>
      <c r="I35" s="433"/>
      <c r="J35" s="433"/>
      <c r="K35" s="434"/>
      <c r="L35" s="50" t="str">
        <f t="shared" si="1"/>
        <v/>
      </c>
    </row>
    <row r="36" spans="1:12" ht="13.5" thickBot="1" x14ac:dyDescent="0.25">
      <c r="A36" s="66" t="s">
        <v>302</v>
      </c>
      <c r="B36" s="67" t="s">
        <v>864</v>
      </c>
      <c r="C36" s="67"/>
      <c r="D36" s="73"/>
      <c r="E36" s="74"/>
      <c r="F36" s="74"/>
      <c r="G36" s="104"/>
      <c r="H36" s="435"/>
      <c r="I36" s="436"/>
      <c r="J36" s="436"/>
      <c r="K36" s="437"/>
      <c r="L36" s="50" t="str">
        <f t="shared" si="1"/>
        <v/>
      </c>
    </row>
    <row r="37" spans="1:12" x14ac:dyDescent="0.2">
      <c r="A37" s="66"/>
      <c r="B37" s="67"/>
      <c r="C37" s="67"/>
      <c r="D37" s="118"/>
      <c r="E37" s="118"/>
      <c r="F37" s="118"/>
      <c r="G37" s="118"/>
      <c r="H37" s="118"/>
      <c r="I37" s="118"/>
      <c r="J37" s="118"/>
      <c r="K37" s="118"/>
    </row>
    <row r="38" spans="1:12" ht="13.5" thickBot="1" x14ac:dyDescent="0.25"/>
    <row r="39" spans="1:12" s="36" customFormat="1" ht="16.5" thickBot="1" x14ac:dyDescent="0.25">
      <c r="A39" s="617" t="s">
        <v>678</v>
      </c>
      <c r="B39" s="618"/>
      <c r="C39" s="119"/>
      <c r="D39" s="545">
        <f>SUM(D6,D15)</f>
        <v>0</v>
      </c>
      <c r="E39" s="545">
        <f t="shared" ref="E39:K39" si="3">SUM(E6,E15)</f>
        <v>0</v>
      </c>
      <c r="F39" s="545">
        <f t="shared" si="3"/>
        <v>0</v>
      </c>
      <c r="G39" s="545">
        <f t="shared" si="3"/>
        <v>0</v>
      </c>
      <c r="H39" s="546">
        <f t="shared" si="3"/>
        <v>0</v>
      </c>
      <c r="I39" s="546">
        <f t="shared" si="3"/>
        <v>0</v>
      </c>
      <c r="J39" s="546">
        <f t="shared" si="3"/>
        <v>0</v>
      </c>
      <c r="K39" s="546">
        <f t="shared" si="3"/>
        <v>0</v>
      </c>
    </row>
    <row r="40" spans="1:12" s="36" customFormat="1" x14ac:dyDescent="0.2">
      <c r="K40" s="43">
        <f>COUNTIFS(L6:L37,"ERROR")</f>
        <v>0</v>
      </c>
    </row>
    <row r="41" spans="1:12" s="36" customFormat="1" x14ac:dyDescent="0.2">
      <c r="A41" s="50"/>
      <c r="E41" s="50"/>
      <c r="G41" s="120"/>
      <c r="H41" s="121">
        <v>100000</v>
      </c>
      <c r="I41" s="121"/>
      <c r="J41" s="120"/>
      <c r="K41" s="120"/>
    </row>
    <row r="42" spans="1:12" s="36" customFormat="1" x14ac:dyDescent="0.2">
      <c r="E42" s="50"/>
      <c r="F42" s="50"/>
      <c r="G42" s="120"/>
      <c r="H42" s="121" t="e">
        <f>0.1*#REF!</f>
        <v>#REF!</v>
      </c>
      <c r="I42" s="121" t="e">
        <f>MAX(H41:H42)</f>
        <v>#REF!</v>
      </c>
      <c r="J42" s="120"/>
      <c r="K42" s="120"/>
    </row>
    <row r="43" spans="1:12" s="36" customFormat="1" x14ac:dyDescent="0.2">
      <c r="A43" s="50" t="str">
        <f>IF(K40=0,"","    ERROR: Gasto en Navarra no puede ser superior a Gasto en España")</f>
        <v/>
      </c>
      <c r="G43" s="120"/>
      <c r="H43" s="120"/>
      <c r="I43" s="120"/>
      <c r="J43" s="120"/>
      <c r="K43" s="120"/>
    </row>
    <row r="44" spans="1:12" s="36" customFormat="1" x14ac:dyDescent="0.2">
      <c r="G44" s="120"/>
      <c r="H44" s="120"/>
      <c r="I44" s="120"/>
      <c r="J44" s="120"/>
      <c r="K44" s="120"/>
    </row>
    <row r="45" spans="1:12" s="36" customFormat="1" x14ac:dyDescent="0.2">
      <c r="G45" s="120"/>
      <c r="H45" s="120"/>
      <c r="I45" s="120"/>
      <c r="J45" s="120"/>
      <c r="K45" s="120"/>
    </row>
    <row r="46" spans="1:12" s="36" customFormat="1" x14ac:dyDescent="0.2">
      <c r="A46" s="82" t="s">
        <v>738</v>
      </c>
      <c r="B46" s="81" t="s">
        <v>762</v>
      </c>
      <c r="C46" s="81"/>
      <c r="D46" s="81"/>
      <c r="E46" s="78"/>
      <c r="F46" s="79"/>
      <c r="G46" s="80"/>
      <c r="H46" s="78" t="s">
        <v>763</v>
      </c>
      <c r="I46" s="107"/>
      <c r="J46" s="107"/>
      <c r="K46" s="107"/>
    </row>
    <row r="47" spans="1:12" s="36" customFormat="1" x14ac:dyDescent="0.2">
      <c r="A47" s="82" t="s">
        <v>739</v>
      </c>
      <c r="B47" s="83" t="s">
        <v>740</v>
      </c>
      <c r="C47" s="83"/>
      <c r="D47" s="81"/>
      <c r="E47" s="78"/>
      <c r="F47" s="79"/>
      <c r="G47" s="80"/>
      <c r="H47" s="79" t="s">
        <v>741</v>
      </c>
      <c r="I47" s="122"/>
      <c r="J47" s="122"/>
      <c r="K47" s="122"/>
    </row>
    <row r="48" spans="1:12" s="36" customFormat="1" x14ac:dyDescent="0.2">
      <c r="A48" s="82"/>
      <c r="B48" s="105"/>
      <c r="C48" s="105"/>
      <c r="D48" s="81"/>
      <c r="E48" s="78"/>
      <c r="F48" s="79"/>
      <c r="G48" s="80"/>
      <c r="H48" s="79"/>
      <c r="I48" s="122"/>
      <c r="J48" s="122"/>
      <c r="K48" s="122"/>
    </row>
    <row r="49" spans="1:11" s="36" customFormat="1" ht="15" x14ac:dyDescent="0.25">
      <c r="A49" s="106"/>
      <c r="B49" s="105"/>
      <c r="C49" s="105"/>
      <c r="D49" s="79"/>
      <c r="E49" s="79"/>
      <c r="F49" s="79"/>
      <c r="G49" s="80"/>
      <c r="H49" s="79" t="s">
        <v>831</v>
      </c>
      <c r="I49" s="122"/>
      <c r="J49" s="122"/>
      <c r="K49" s="122"/>
    </row>
    <row r="50" spans="1:11" x14ac:dyDescent="0.2">
      <c r="A50" s="123"/>
      <c r="B50" s="124"/>
      <c r="C50" s="124"/>
      <c r="D50" s="125"/>
      <c r="E50" s="125"/>
      <c r="F50" s="125"/>
      <c r="G50" s="126"/>
      <c r="H50" s="125"/>
      <c r="I50" s="110"/>
      <c r="J50" s="110"/>
      <c r="K50" s="110"/>
    </row>
    <row r="51" spans="1:11" x14ac:dyDescent="0.2">
      <c r="A51" s="108"/>
      <c r="B51" s="109"/>
      <c r="C51" s="109"/>
      <c r="D51" s="110"/>
      <c r="E51" s="110"/>
      <c r="F51" s="110"/>
      <c r="H51" s="111"/>
      <c r="I51" s="110"/>
      <c r="J51" s="110"/>
      <c r="K51" s="110"/>
    </row>
    <row r="52" spans="1:11" ht="16.5" x14ac:dyDescent="0.3">
      <c r="A52" s="112"/>
      <c r="B52" s="113"/>
      <c r="C52" s="113"/>
    </row>
  </sheetData>
  <sheetProtection password="CD7A" sheet="1" objects="1" scenarios="1"/>
  <mergeCells count="14">
    <mergeCell ref="A3:B3"/>
    <mergeCell ref="A39:B39"/>
    <mergeCell ref="A15:A16"/>
    <mergeCell ref="B15:B16"/>
    <mergeCell ref="A5:B5"/>
    <mergeCell ref="A6:A7"/>
    <mergeCell ref="B6:B7"/>
    <mergeCell ref="D1:G1"/>
    <mergeCell ref="H1:K1"/>
    <mergeCell ref="H2:H3"/>
    <mergeCell ref="I2:J2"/>
    <mergeCell ref="K2:K3"/>
    <mergeCell ref="E2:F2"/>
    <mergeCell ref="G2:G3"/>
  </mergeCells>
  <phoneticPr fontId="2" type="noConversion"/>
  <pageMargins left="0.59055118110236227" right="0.59055118110236227" top="0.78740157480314965" bottom="0.78740157480314965" header="0" footer="0"/>
  <pageSetup paperSize="9" scale="6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45"/>
  <sheetViews>
    <sheetView showGridLines="0" zoomScaleNormal="100" workbookViewId="0">
      <selection activeCell="C5" sqref="C5"/>
    </sheetView>
  </sheetViews>
  <sheetFormatPr baseColWidth="10" defaultColWidth="11.42578125" defaultRowHeight="12.75" x14ac:dyDescent="0.2"/>
  <cols>
    <col min="1" max="1" width="10.5703125" style="35" customWidth="1"/>
    <col min="2" max="2" width="34.42578125" style="35" customWidth="1"/>
    <col min="3" max="10" width="16.7109375" style="35" customWidth="1"/>
    <col min="11" max="11" width="11.42578125" style="36"/>
    <col min="12" max="16384" width="11.42578125" style="35"/>
  </cols>
  <sheetData>
    <row r="1" spans="1:11" ht="13.5" thickBot="1" x14ac:dyDescent="0.25">
      <c r="A1" s="36"/>
      <c r="B1" s="36"/>
      <c r="C1" s="589" t="s">
        <v>1003</v>
      </c>
      <c r="D1" s="590"/>
      <c r="E1" s="590"/>
      <c r="F1" s="590"/>
      <c r="G1" s="591" t="s">
        <v>1009</v>
      </c>
      <c r="H1" s="592"/>
      <c r="I1" s="592"/>
      <c r="J1" s="593"/>
    </row>
    <row r="2" spans="1:11" ht="14.25" customHeight="1" thickBot="1" x14ac:dyDescent="0.3">
      <c r="A2" s="47"/>
      <c r="B2" s="88"/>
      <c r="C2" s="89" t="s">
        <v>0</v>
      </c>
      <c r="D2" s="610" t="s">
        <v>2</v>
      </c>
      <c r="E2" s="610"/>
      <c r="F2" s="611" t="s">
        <v>3</v>
      </c>
      <c r="G2" s="594" t="s">
        <v>742</v>
      </c>
      <c r="H2" s="596" t="s">
        <v>2</v>
      </c>
      <c r="I2" s="597"/>
      <c r="J2" s="598" t="s">
        <v>3</v>
      </c>
    </row>
    <row r="3" spans="1:11" ht="16.5" customHeight="1" thickBot="1" x14ac:dyDescent="0.3">
      <c r="A3" s="36"/>
      <c r="B3" s="127" t="s">
        <v>116</v>
      </c>
      <c r="C3" s="90" t="s">
        <v>1</v>
      </c>
      <c r="D3" s="91" t="s">
        <v>4</v>
      </c>
      <c r="E3" s="92" t="s">
        <v>5</v>
      </c>
      <c r="F3" s="612"/>
      <c r="G3" s="595"/>
      <c r="H3" s="419" t="s">
        <v>743</v>
      </c>
      <c r="I3" s="419" t="s">
        <v>5</v>
      </c>
      <c r="J3" s="599"/>
    </row>
    <row r="4" spans="1:11" x14ac:dyDescent="0.2">
      <c r="A4" s="93"/>
      <c r="B4" s="128"/>
      <c r="C4" s="55"/>
      <c r="D4" s="56"/>
      <c r="E4" s="56"/>
      <c r="F4" s="95"/>
      <c r="G4" s="452"/>
      <c r="H4" s="453"/>
      <c r="I4" s="453"/>
      <c r="J4" s="454"/>
    </row>
    <row r="5" spans="1:11" x14ac:dyDescent="0.2">
      <c r="A5" s="613"/>
      <c r="B5" s="614"/>
      <c r="C5" s="58"/>
      <c r="D5" s="59"/>
      <c r="E5" s="59"/>
      <c r="F5" s="96"/>
      <c r="G5" s="455"/>
      <c r="H5" s="456"/>
      <c r="I5" s="456"/>
      <c r="J5" s="457"/>
    </row>
    <row r="6" spans="1:11" ht="12.75" customHeight="1" x14ac:dyDescent="0.2">
      <c r="A6" s="608" t="s">
        <v>13</v>
      </c>
      <c r="B6" s="619" t="s">
        <v>215</v>
      </c>
      <c r="C6" s="58">
        <f>SUM(C8:C33)</f>
        <v>0</v>
      </c>
      <c r="D6" s="59">
        <f>SUM(D8:D33)</f>
        <v>0</v>
      </c>
      <c r="E6" s="59">
        <f t="shared" ref="E6:J6" si="0">SUM(E8:E33)</f>
        <v>0</v>
      </c>
      <c r="F6" s="96">
        <f t="shared" si="0"/>
        <v>0</v>
      </c>
      <c r="G6" s="438">
        <f t="shared" si="0"/>
        <v>0</v>
      </c>
      <c r="H6" s="439">
        <f t="shared" si="0"/>
        <v>0</v>
      </c>
      <c r="I6" s="439">
        <f t="shared" si="0"/>
        <v>0</v>
      </c>
      <c r="J6" s="440">
        <f t="shared" si="0"/>
        <v>0</v>
      </c>
    </row>
    <row r="7" spans="1:11" ht="13.5" customHeight="1" x14ac:dyDescent="0.2">
      <c r="A7" s="608"/>
      <c r="B7" s="619"/>
      <c r="C7" s="58"/>
      <c r="D7" s="59"/>
      <c r="E7" s="59"/>
      <c r="F7" s="96"/>
      <c r="G7" s="455"/>
      <c r="H7" s="456"/>
      <c r="I7" s="456"/>
      <c r="J7" s="457"/>
    </row>
    <row r="8" spans="1:11" x14ac:dyDescent="0.2">
      <c r="A8" s="61" t="s">
        <v>206</v>
      </c>
      <c r="B8" s="62" t="s">
        <v>875</v>
      </c>
      <c r="C8" s="63"/>
      <c r="D8" s="64"/>
      <c r="E8" s="64"/>
      <c r="F8" s="97"/>
      <c r="G8" s="458"/>
      <c r="H8" s="459"/>
      <c r="I8" s="459"/>
      <c r="J8" s="460"/>
      <c r="K8" s="50" t="str">
        <f t="shared" ref="K8:K33" si="1">IF(G8&gt;C8,"ERROR","")</f>
        <v/>
      </c>
    </row>
    <row r="9" spans="1:11" x14ac:dyDescent="0.2">
      <c r="A9" s="61" t="s">
        <v>207</v>
      </c>
      <c r="B9" s="62" t="s">
        <v>876</v>
      </c>
      <c r="C9" s="63"/>
      <c r="D9" s="64"/>
      <c r="E9" s="64"/>
      <c r="F9" s="97"/>
      <c r="G9" s="458"/>
      <c r="H9" s="459"/>
      <c r="I9" s="459"/>
      <c r="J9" s="460"/>
      <c r="K9" s="50" t="str">
        <f t="shared" si="1"/>
        <v/>
      </c>
    </row>
    <row r="10" spans="1:11" x14ac:dyDescent="0.2">
      <c r="A10" s="61" t="s">
        <v>208</v>
      </c>
      <c r="B10" s="62" t="s">
        <v>876</v>
      </c>
      <c r="C10" s="63"/>
      <c r="D10" s="64"/>
      <c r="E10" s="64"/>
      <c r="F10" s="97"/>
      <c r="G10" s="458"/>
      <c r="H10" s="459"/>
      <c r="I10" s="459"/>
      <c r="J10" s="460"/>
      <c r="K10" s="50" t="str">
        <f t="shared" si="1"/>
        <v/>
      </c>
    </row>
    <row r="11" spans="1:11" x14ac:dyDescent="0.2">
      <c r="A11" s="61" t="s">
        <v>209</v>
      </c>
      <c r="B11" s="61" t="s">
        <v>876</v>
      </c>
      <c r="C11" s="63"/>
      <c r="D11" s="64"/>
      <c r="E11" s="64"/>
      <c r="F11" s="97"/>
      <c r="G11" s="458"/>
      <c r="H11" s="459"/>
      <c r="I11" s="459"/>
      <c r="J11" s="460"/>
      <c r="K11" s="50" t="str">
        <f t="shared" si="1"/>
        <v/>
      </c>
    </row>
    <row r="12" spans="1:11" x14ac:dyDescent="0.2">
      <c r="A12" s="61" t="s">
        <v>14</v>
      </c>
      <c r="B12" s="62" t="s">
        <v>877</v>
      </c>
      <c r="C12" s="63"/>
      <c r="D12" s="64"/>
      <c r="E12" s="64"/>
      <c r="F12" s="97"/>
      <c r="G12" s="458"/>
      <c r="H12" s="459"/>
      <c r="I12" s="459"/>
      <c r="J12" s="460"/>
      <c r="K12" s="50" t="str">
        <f t="shared" si="1"/>
        <v/>
      </c>
    </row>
    <row r="13" spans="1:11" x14ac:dyDescent="0.2">
      <c r="A13" s="61" t="s">
        <v>15</v>
      </c>
      <c r="B13" s="62" t="s">
        <v>878</v>
      </c>
      <c r="C13" s="63"/>
      <c r="D13" s="64"/>
      <c r="E13" s="64"/>
      <c r="F13" s="97"/>
      <c r="G13" s="458"/>
      <c r="H13" s="459"/>
      <c r="I13" s="459"/>
      <c r="J13" s="460"/>
      <c r="K13" s="50" t="str">
        <f t="shared" si="1"/>
        <v/>
      </c>
    </row>
    <row r="14" spans="1:11" x14ac:dyDescent="0.2">
      <c r="A14" s="61" t="s">
        <v>16</v>
      </c>
      <c r="B14" s="62" t="s">
        <v>879</v>
      </c>
      <c r="C14" s="63"/>
      <c r="D14" s="64"/>
      <c r="E14" s="64"/>
      <c r="F14" s="97"/>
      <c r="G14" s="458"/>
      <c r="H14" s="459"/>
      <c r="I14" s="459"/>
      <c r="J14" s="460"/>
      <c r="K14" s="50" t="str">
        <f t="shared" si="1"/>
        <v/>
      </c>
    </row>
    <row r="15" spans="1:11" x14ac:dyDescent="0.2">
      <c r="A15" s="61" t="s">
        <v>17</v>
      </c>
      <c r="B15" s="62" t="s">
        <v>880</v>
      </c>
      <c r="C15" s="63"/>
      <c r="D15" s="64"/>
      <c r="E15" s="64"/>
      <c r="F15" s="97"/>
      <c r="G15" s="458"/>
      <c r="H15" s="459"/>
      <c r="I15" s="459"/>
      <c r="J15" s="460"/>
      <c r="K15" s="50" t="str">
        <f t="shared" si="1"/>
        <v/>
      </c>
    </row>
    <row r="16" spans="1:11" x14ac:dyDescent="0.2">
      <c r="A16" s="61" t="s">
        <v>172</v>
      </c>
      <c r="B16" s="62" t="s">
        <v>881</v>
      </c>
      <c r="C16" s="63"/>
      <c r="D16" s="64"/>
      <c r="E16" s="64"/>
      <c r="F16" s="97"/>
      <c r="G16" s="458"/>
      <c r="H16" s="459"/>
      <c r="I16" s="459"/>
      <c r="J16" s="460"/>
      <c r="K16" s="50" t="str">
        <f t="shared" si="1"/>
        <v/>
      </c>
    </row>
    <row r="17" spans="1:11" x14ac:dyDescent="0.2">
      <c r="A17" s="61" t="s">
        <v>173</v>
      </c>
      <c r="B17" s="62" t="s">
        <v>882</v>
      </c>
      <c r="C17" s="63"/>
      <c r="D17" s="64"/>
      <c r="E17" s="64"/>
      <c r="F17" s="97"/>
      <c r="G17" s="458"/>
      <c r="H17" s="459"/>
      <c r="I17" s="459"/>
      <c r="J17" s="460"/>
      <c r="K17" s="50" t="str">
        <f t="shared" si="1"/>
        <v/>
      </c>
    </row>
    <row r="18" spans="1:11" x14ac:dyDescent="0.2">
      <c r="A18" s="61" t="s">
        <v>174</v>
      </c>
      <c r="B18" s="62" t="s">
        <v>883</v>
      </c>
      <c r="C18" s="63"/>
      <c r="D18" s="64"/>
      <c r="E18" s="64"/>
      <c r="F18" s="97"/>
      <c r="G18" s="458"/>
      <c r="H18" s="459"/>
      <c r="I18" s="459"/>
      <c r="J18" s="460"/>
      <c r="K18" s="50" t="str">
        <f t="shared" si="1"/>
        <v/>
      </c>
    </row>
    <row r="19" spans="1:11" x14ac:dyDescent="0.2">
      <c r="A19" s="61" t="s">
        <v>175</v>
      </c>
      <c r="B19" s="62" t="s">
        <v>884</v>
      </c>
      <c r="C19" s="63"/>
      <c r="D19" s="64"/>
      <c r="E19" s="64"/>
      <c r="F19" s="97"/>
      <c r="G19" s="458"/>
      <c r="H19" s="459"/>
      <c r="I19" s="459"/>
      <c r="J19" s="460"/>
      <c r="K19" s="50" t="str">
        <f t="shared" si="1"/>
        <v/>
      </c>
    </row>
    <row r="20" spans="1:11" x14ac:dyDescent="0.2">
      <c r="A20" s="61" t="s">
        <v>176</v>
      </c>
      <c r="B20" s="129" t="s">
        <v>885</v>
      </c>
      <c r="C20" s="63"/>
      <c r="D20" s="64"/>
      <c r="E20" s="64"/>
      <c r="F20" s="97"/>
      <c r="G20" s="458"/>
      <c r="H20" s="459"/>
      <c r="I20" s="459"/>
      <c r="J20" s="460"/>
      <c r="K20" s="50" t="str">
        <f t="shared" si="1"/>
        <v/>
      </c>
    </row>
    <row r="21" spans="1:11" x14ac:dyDescent="0.2">
      <c r="A21" s="61" t="s">
        <v>177</v>
      </c>
      <c r="B21" s="62" t="s">
        <v>616</v>
      </c>
      <c r="C21" s="63"/>
      <c r="D21" s="64"/>
      <c r="E21" s="64"/>
      <c r="F21" s="97"/>
      <c r="G21" s="458"/>
      <c r="H21" s="459"/>
      <c r="I21" s="459"/>
      <c r="J21" s="460"/>
      <c r="K21" s="50" t="str">
        <f t="shared" si="1"/>
        <v/>
      </c>
    </row>
    <row r="22" spans="1:11" x14ac:dyDescent="0.2">
      <c r="A22" s="61" t="s">
        <v>178</v>
      </c>
      <c r="B22" s="62" t="s">
        <v>679</v>
      </c>
      <c r="C22" s="63"/>
      <c r="D22" s="64"/>
      <c r="E22" s="64"/>
      <c r="F22" s="97"/>
      <c r="G22" s="458"/>
      <c r="H22" s="459"/>
      <c r="I22" s="459"/>
      <c r="J22" s="460"/>
      <c r="K22" s="50" t="str">
        <f t="shared" si="1"/>
        <v/>
      </c>
    </row>
    <row r="23" spans="1:11" x14ac:dyDescent="0.2">
      <c r="A23" s="61" t="s">
        <v>179</v>
      </c>
      <c r="B23" s="62" t="s">
        <v>886</v>
      </c>
      <c r="C23" s="63"/>
      <c r="D23" s="64"/>
      <c r="E23" s="64"/>
      <c r="F23" s="97"/>
      <c r="G23" s="458"/>
      <c r="H23" s="459"/>
      <c r="I23" s="459"/>
      <c r="J23" s="460"/>
      <c r="K23" s="50" t="str">
        <f t="shared" si="1"/>
        <v/>
      </c>
    </row>
    <row r="24" spans="1:11" x14ac:dyDescent="0.2">
      <c r="A24" s="61" t="s">
        <v>180</v>
      </c>
      <c r="B24" s="62" t="s">
        <v>887</v>
      </c>
      <c r="C24" s="63"/>
      <c r="D24" s="64"/>
      <c r="E24" s="64"/>
      <c r="F24" s="97"/>
      <c r="G24" s="458"/>
      <c r="H24" s="459"/>
      <c r="I24" s="459"/>
      <c r="J24" s="460"/>
      <c r="K24" s="50" t="str">
        <f t="shared" si="1"/>
        <v/>
      </c>
    </row>
    <row r="25" spans="1:11" x14ac:dyDescent="0.2">
      <c r="A25" s="61" t="s">
        <v>181</v>
      </c>
      <c r="B25" s="62" t="s">
        <v>888</v>
      </c>
      <c r="C25" s="63"/>
      <c r="D25" s="64"/>
      <c r="E25" s="64"/>
      <c r="F25" s="97"/>
      <c r="G25" s="458"/>
      <c r="H25" s="459"/>
      <c r="I25" s="459"/>
      <c r="J25" s="460"/>
      <c r="K25" s="50" t="str">
        <f t="shared" si="1"/>
        <v/>
      </c>
    </row>
    <row r="26" spans="1:11" x14ac:dyDescent="0.2">
      <c r="A26" s="61" t="s">
        <v>182</v>
      </c>
      <c r="B26" s="71" t="s">
        <v>171</v>
      </c>
      <c r="C26" s="130"/>
      <c r="D26" s="131"/>
      <c r="E26" s="132"/>
      <c r="F26" s="133"/>
      <c r="G26" s="461"/>
      <c r="H26" s="462"/>
      <c r="I26" s="462"/>
      <c r="J26" s="463"/>
      <c r="K26" s="50" t="str">
        <f t="shared" si="1"/>
        <v/>
      </c>
    </row>
    <row r="27" spans="1:11" x14ac:dyDescent="0.2">
      <c r="A27" s="61" t="s">
        <v>203</v>
      </c>
      <c r="B27" s="71" t="s">
        <v>183</v>
      </c>
      <c r="C27" s="130"/>
      <c r="D27" s="131"/>
      <c r="E27" s="132"/>
      <c r="F27" s="133"/>
      <c r="G27" s="461"/>
      <c r="H27" s="462"/>
      <c r="I27" s="462"/>
      <c r="J27" s="463"/>
      <c r="K27" s="50" t="str">
        <f t="shared" si="1"/>
        <v/>
      </c>
    </row>
    <row r="28" spans="1:11" x14ac:dyDescent="0.2">
      <c r="A28" s="61" t="s">
        <v>204</v>
      </c>
      <c r="B28" s="71" t="s">
        <v>617</v>
      </c>
      <c r="C28" s="130"/>
      <c r="D28" s="131"/>
      <c r="E28" s="132"/>
      <c r="F28" s="133"/>
      <c r="G28" s="461"/>
      <c r="H28" s="462"/>
      <c r="I28" s="462"/>
      <c r="J28" s="463"/>
      <c r="K28" s="50" t="str">
        <f t="shared" si="1"/>
        <v/>
      </c>
    </row>
    <row r="29" spans="1:11" x14ac:dyDescent="0.2">
      <c r="A29" s="61" t="s">
        <v>210</v>
      </c>
      <c r="B29" s="71" t="s">
        <v>612</v>
      </c>
      <c r="C29" s="130"/>
      <c r="D29" s="131"/>
      <c r="E29" s="132"/>
      <c r="F29" s="133"/>
      <c r="G29" s="461"/>
      <c r="H29" s="462"/>
      <c r="I29" s="462"/>
      <c r="J29" s="463"/>
      <c r="K29" s="50" t="str">
        <f t="shared" si="1"/>
        <v/>
      </c>
    </row>
    <row r="30" spans="1:11" x14ac:dyDescent="0.2">
      <c r="A30" s="61" t="s">
        <v>211</v>
      </c>
      <c r="B30" s="70" t="s">
        <v>117</v>
      </c>
      <c r="C30" s="130"/>
      <c r="D30" s="131"/>
      <c r="E30" s="132"/>
      <c r="F30" s="133"/>
      <c r="G30" s="461"/>
      <c r="H30" s="462"/>
      <c r="I30" s="462"/>
      <c r="J30" s="463"/>
      <c r="K30" s="50" t="str">
        <f t="shared" si="1"/>
        <v/>
      </c>
    </row>
    <row r="31" spans="1:11" x14ac:dyDescent="0.2">
      <c r="A31" s="61" t="s">
        <v>212</v>
      </c>
      <c r="B31" s="70" t="s">
        <v>148</v>
      </c>
      <c r="C31" s="130"/>
      <c r="D31" s="131"/>
      <c r="E31" s="132"/>
      <c r="F31" s="133"/>
      <c r="G31" s="461"/>
      <c r="H31" s="462"/>
      <c r="I31" s="462"/>
      <c r="J31" s="463"/>
      <c r="K31" s="50" t="str">
        <f t="shared" si="1"/>
        <v/>
      </c>
    </row>
    <row r="32" spans="1:11" x14ac:dyDescent="0.2">
      <c r="A32" s="66" t="s">
        <v>213</v>
      </c>
      <c r="B32" s="72" t="s">
        <v>889</v>
      </c>
      <c r="C32" s="134"/>
      <c r="D32" s="135"/>
      <c r="E32" s="136"/>
      <c r="F32" s="137"/>
      <c r="G32" s="464"/>
      <c r="H32" s="465"/>
      <c r="I32" s="465"/>
      <c r="J32" s="466"/>
      <c r="K32" s="50" t="str">
        <f t="shared" si="1"/>
        <v/>
      </c>
    </row>
    <row r="33" spans="1:11" ht="13.5" thickBot="1" x14ac:dyDescent="0.25">
      <c r="A33" s="66" t="s">
        <v>214</v>
      </c>
      <c r="B33" s="72" t="s">
        <v>889</v>
      </c>
      <c r="C33" s="73"/>
      <c r="D33" s="74"/>
      <c r="E33" s="74"/>
      <c r="F33" s="104"/>
      <c r="G33" s="467"/>
      <c r="H33" s="468"/>
      <c r="I33" s="468"/>
      <c r="J33" s="469"/>
      <c r="K33" s="50" t="str">
        <f t="shared" si="1"/>
        <v/>
      </c>
    </row>
    <row r="34" spans="1:11" s="36" customFormat="1" x14ac:dyDescent="0.2"/>
    <row r="35" spans="1:11" s="36" customFormat="1" ht="13.5" thickBot="1" x14ac:dyDescent="0.25"/>
    <row r="36" spans="1:11" s="36" customFormat="1" ht="16.5" thickBot="1" x14ac:dyDescent="0.25">
      <c r="A36" s="615" t="s">
        <v>744</v>
      </c>
      <c r="B36" s="616"/>
      <c r="C36" s="545">
        <f>C6</f>
        <v>0</v>
      </c>
      <c r="D36" s="545">
        <f t="shared" ref="D36:J36" si="2">D6</f>
        <v>0</v>
      </c>
      <c r="E36" s="545">
        <f t="shared" si="2"/>
        <v>0</v>
      </c>
      <c r="F36" s="545">
        <f t="shared" si="2"/>
        <v>0</v>
      </c>
      <c r="G36" s="546">
        <f t="shared" si="2"/>
        <v>0</v>
      </c>
      <c r="H36" s="546">
        <f t="shared" si="2"/>
        <v>0</v>
      </c>
      <c r="I36" s="546">
        <f t="shared" si="2"/>
        <v>0</v>
      </c>
      <c r="J36" s="546">
        <f t="shared" si="2"/>
        <v>0</v>
      </c>
    </row>
    <row r="37" spans="1:11" s="36" customFormat="1" x14ac:dyDescent="0.2">
      <c r="J37" s="76">
        <f>COUNTIFS(K3:K34,"ERROR")</f>
        <v>0</v>
      </c>
    </row>
    <row r="38" spans="1:11" s="36" customFormat="1" x14ac:dyDescent="0.2">
      <c r="A38" s="50" t="str">
        <f>IF(J37=0,"","    ERROR: Gasto en Navarra no puede ser superior a Gasto en España")</f>
        <v/>
      </c>
    </row>
    <row r="39" spans="1:11" s="36" customFormat="1" x14ac:dyDescent="0.2">
      <c r="H39" s="79"/>
      <c r="I39" s="80"/>
      <c r="J39" s="80"/>
    </row>
    <row r="40" spans="1:11" s="36" customFormat="1" x14ac:dyDescent="0.2">
      <c r="A40" s="82" t="s">
        <v>738</v>
      </c>
      <c r="B40" s="81" t="s">
        <v>762</v>
      </c>
      <c r="C40" s="81"/>
      <c r="D40" s="78"/>
      <c r="E40" s="79"/>
      <c r="F40" s="80"/>
      <c r="G40" s="78" t="s">
        <v>763</v>
      </c>
      <c r="H40" s="79"/>
      <c r="I40" s="80"/>
      <c r="J40" s="80"/>
    </row>
    <row r="41" spans="1:11" s="36" customFormat="1" x14ac:dyDescent="0.2">
      <c r="A41" s="82" t="s">
        <v>739</v>
      </c>
      <c r="B41" s="83" t="s">
        <v>740</v>
      </c>
      <c r="C41" s="81"/>
      <c r="D41" s="78"/>
      <c r="E41" s="79"/>
      <c r="F41" s="80"/>
      <c r="G41" s="79" t="s">
        <v>741</v>
      </c>
      <c r="H41" s="79"/>
      <c r="I41" s="80"/>
      <c r="J41" s="80"/>
    </row>
    <row r="42" spans="1:11" s="36" customFormat="1" x14ac:dyDescent="0.2">
      <c r="A42" s="138"/>
      <c r="B42" s="105"/>
      <c r="C42" s="81"/>
      <c r="D42" s="78"/>
      <c r="E42" s="79"/>
      <c r="F42" s="80"/>
      <c r="G42" s="79"/>
      <c r="H42" s="79"/>
      <c r="I42" s="80"/>
      <c r="J42" s="80"/>
    </row>
    <row r="43" spans="1:11" s="36" customFormat="1" ht="15" x14ac:dyDescent="0.25">
      <c r="A43" s="139"/>
      <c r="B43" s="105"/>
      <c r="C43" s="79"/>
      <c r="D43" s="79"/>
      <c r="E43" s="79"/>
      <c r="F43" s="80"/>
      <c r="G43" s="79" t="s">
        <v>831</v>
      </c>
      <c r="H43" s="107"/>
    </row>
    <row r="44" spans="1:11" x14ac:dyDescent="0.2">
      <c r="A44" s="108"/>
      <c r="B44" s="109"/>
      <c r="C44" s="110"/>
      <c r="D44" s="110"/>
      <c r="E44" s="110"/>
      <c r="H44" s="110"/>
    </row>
    <row r="45" spans="1:11" ht="16.5" x14ac:dyDescent="0.3">
      <c r="A45" s="112"/>
      <c r="B45" s="113"/>
    </row>
  </sheetData>
  <sheetProtection password="CD7A" sheet="1" objects="1" scenarios="1"/>
  <mergeCells count="11">
    <mergeCell ref="G1:J1"/>
    <mergeCell ref="G2:G3"/>
    <mergeCell ref="H2:I2"/>
    <mergeCell ref="J2:J3"/>
    <mergeCell ref="A36:B36"/>
    <mergeCell ref="A5:B5"/>
    <mergeCell ref="A6:A7"/>
    <mergeCell ref="B6:B7"/>
    <mergeCell ref="C1:F1"/>
    <mergeCell ref="D2:E2"/>
    <mergeCell ref="F2:F3"/>
  </mergeCells>
  <phoneticPr fontId="2" type="noConversion"/>
  <pageMargins left="0.59055118110236227" right="0.59055118110236227" top="0.78740157480314965" bottom="0.78740157480314965" header="0" footer="0"/>
  <pageSetup paperSize="9" scale="72" fitToHeight="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A1:K45"/>
  <sheetViews>
    <sheetView showGridLines="0" zoomScaleNormal="100" workbookViewId="0">
      <selection activeCell="C5" sqref="C5"/>
    </sheetView>
  </sheetViews>
  <sheetFormatPr baseColWidth="10" defaultColWidth="11.42578125" defaultRowHeight="12.75" x14ac:dyDescent="0.2"/>
  <cols>
    <col min="1" max="1" width="9.85546875" style="35" customWidth="1"/>
    <col min="2" max="2" width="41" style="35" customWidth="1"/>
    <col min="3" max="10" width="16.7109375" style="35" customWidth="1"/>
    <col min="11" max="11" width="11.42578125" style="36"/>
    <col min="12" max="16384" width="11.42578125" style="35"/>
  </cols>
  <sheetData>
    <row r="1" spans="1:11" s="36" customFormat="1" ht="13.5" thickBot="1" x14ac:dyDescent="0.25">
      <c r="C1" s="589" t="s">
        <v>1003</v>
      </c>
      <c r="D1" s="590"/>
      <c r="E1" s="590"/>
      <c r="F1" s="590"/>
      <c r="G1" s="591" t="s">
        <v>1009</v>
      </c>
      <c r="H1" s="592"/>
      <c r="I1" s="592"/>
      <c r="J1" s="593"/>
    </row>
    <row r="2" spans="1:11" s="36" customFormat="1" ht="14.25" thickBot="1" x14ac:dyDescent="0.3">
      <c r="A2" s="47"/>
      <c r="B2" s="88"/>
      <c r="C2" s="140" t="s">
        <v>0</v>
      </c>
      <c r="D2" s="620" t="s">
        <v>2</v>
      </c>
      <c r="E2" s="620"/>
      <c r="F2" s="621" t="s">
        <v>3</v>
      </c>
      <c r="G2" s="594" t="s">
        <v>742</v>
      </c>
      <c r="H2" s="596" t="s">
        <v>2</v>
      </c>
      <c r="I2" s="597"/>
      <c r="J2" s="598" t="s">
        <v>3</v>
      </c>
    </row>
    <row r="3" spans="1:11" s="36" customFormat="1" ht="16.5" thickBot="1" x14ac:dyDescent="0.3">
      <c r="A3" s="603" t="s">
        <v>745</v>
      </c>
      <c r="B3" s="603"/>
      <c r="C3" s="141" t="s">
        <v>1</v>
      </c>
      <c r="D3" s="142" t="s">
        <v>4</v>
      </c>
      <c r="E3" s="143" t="s">
        <v>5</v>
      </c>
      <c r="F3" s="622"/>
      <c r="G3" s="595"/>
      <c r="H3" s="419" t="s">
        <v>743</v>
      </c>
      <c r="I3" s="419" t="s">
        <v>5</v>
      </c>
      <c r="J3" s="599"/>
    </row>
    <row r="4" spans="1:11" s="36" customFormat="1" ht="14.25" thickBot="1" x14ac:dyDescent="0.3">
      <c r="A4" s="93"/>
      <c r="B4" s="144" t="s">
        <v>746</v>
      </c>
      <c r="C4" s="145">
        <f>'CAP.4'!C36</f>
        <v>0</v>
      </c>
      <c r="D4" s="146">
        <f>'CAP.4'!D36</f>
        <v>0</v>
      </c>
      <c r="E4" s="146">
        <f>'CAP.4'!E36</f>
        <v>0</v>
      </c>
      <c r="F4" s="147">
        <f>'CAP.4'!F36</f>
        <v>0</v>
      </c>
      <c r="G4" s="525">
        <f>'CAP.4'!G36</f>
        <v>0</v>
      </c>
      <c r="H4" s="526">
        <f>'CAP.4'!H36</f>
        <v>0</v>
      </c>
      <c r="I4" s="526">
        <f>'CAP.4'!I36</f>
        <v>0</v>
      </c>
      <c r="J4" s="527">
        <f>'CAP.4'!J36</f>
        <v>0</v>
      </c>
    </row>
    <row r="5" spans="1:11" s="36" customFormat="1" x14ac:dyDescent="0.2">
      <c r="A5" s="613"/>
      <c r="B5" s="614"/>
      <c r="C5" s="55"/>
      <c r="D5" s="56"/>
      <c r="E5" s="56"/>
      <c r="F5" s="95"/>
      <c r="G5" s="452"/>
      <c r="H5" s="453"/>
      <c r="I5" s="453"/>
      <c r="J5" s="454"/>
    </row>
    <row r="6" spans="1:11" s="36" customFormat="1" x14ac:dyDescent="0.2">
      <c r="A6" s="613"/>
      <c r="B6" s="614"/>
      <c r="C6" s="58"/>
      <c r="D6" s="59"/>
      <c r="E6" s="59"/>
      <c r="F6" s="96"/>
      <c r="G6" s="455"/>
      <c r="H6" s="456"/>
      <c r="I6" s="456"/>
      <c r="J6" s="457"/>
    </row>
    <row r="7" spans="1:11" s="36" customFormat="1" x14ac:dyDescent="0.2">
      <c r="A7" s="613"/>
      <c r="B7" s="614"/>
      <c r="C7" s="58"/>
      <c r="D7" s="59"/>
      <c r="E7" s="59"/>
      <c r="F7" s="96"/>
      <c r="G7" s="455"/>
      <c r="H7" s="456"/>
      <c r="I7" s="456"/>
      <c r="J7" s="457"/>
    </row>
    <row r="8" spans="1:11" s="36" customFormat="1" ht="12.75" customHeight="1" x14ac:dyDescent="0.2">
      <c r="A8" s="608" t="s">
        <v>216</v>
      </c>
      <c r="B8" s="619" t="s">
        <v>202</v>
      </c>
      <c r="C8" s="58">
        <f>SUM(C10:C33)</f>
        <v>0</v>
      </c>
      <c r="D8" s="59">
        <f>SUM(D10:D33)</f>
        <v>0</v>
      </c>
      <c r="E8" s="59">
        <f t="shared" ref="E8:J8" si="0">SUM(E10:E33)</f>
        <v>0</v>
      </c>
      <c r="F8" s="96">
        <f t="shared" si="0"/>
        <v>0</v>
      </c>
      <c r="G8" s="438">
        <f t="shared" si="0"/>
        <v>0</v>
      </c>
      <c r="H8" s="439">
        <f t="shared" si="0"/>
        <v>0</v>
      </c>
      <c r="I8" s="439">
        <f t="shared" si="0"/>
        <v>0</v>
      </c>
      <c r="J8" s="440">
        <f t="shared" si="0"/>
        <v>0</v>
      </c>
    </row>
    <row r="9" spans="1:11" s="36" customFormat="1" ht="13.5" customHeight="1" x14ac:dyDescent="0.2">
      <c r="A9" s="608"/>
      <c r="B9" s="619"/>
      <c r="C9" s="58"/>
      <c r="D9" s="59"/>
      <c r="E9" s="59"/>
      <c r="F9" s="96"/>
      <c r="G9" s="455"/>
      <c r="H9" s="456"/>
      <c r="I9" s="456"/>
      <c r="J9" s="457"/>
    </row>
    <row r="10" spans="1:11" x14ac:dyDescent="0.2">
      <c r="A10" s="66" t="s">
        <v>18</v>
      </c>
      <c r="B10" s="67" t="s">
        <v>896</v>
      </c>
      <c r="C10" s="63"/>
      <c r="D10" s="64"/>
      <c r="E10" s="64"/>
      <c r="F10" s="97"/>
      <c r="G10" s="458"/>
      <c r="H10" s="459"/>
      <c r="I10" s="459"/>
      <c r="J10" s="460"/>
      <c r="K10" s="50" t="str">
        <f t="shared" ref="K10:K33" si="1">IF(G10&gt;C10,"ERROR","")</f>
        <v/>
      </c>
    </row>
    <row r="11" spans="1:11" x14ac:dyDescent="0.2">
      <c r="A11" s="66" t="s">
        <v>19</v>
      </c>
      <c r="B11" s="67" t="s">
        <v>897</v>
      </c>
      <c r="C11" s="63"/>
      <c r="D11" s="64"/>
      <c r="E11" s="64"/>
      <c r="F11" s="97"/>
      <c r="G11" s="458"/>
      <c r="H11" s="459"/>
      <c r="I11" s="459"/>
      <c r="J11" s="460"/>
      <c r="K11" s="50" t="str">
        <f t="shared" si="1"/>
        <v/>
      </c>
    </row>
    <row r="12" spans="1:11" x14ac:dyDescent="0.2">
      <c r="A12" s="66" t="s">
        <v>184</v>
      </c>
      <c r="B12" s="67" t="s">
        <v>898</v>
      </c>
      <c r="C12" s="63"/>
      <c r="D12" s="64"/>
      <c r="E12" s="64"/>
      <c r="F12" s="97"/>
      <c r="G12" s="458"/>
      <c r="H12" s="459"/>
      <c r="I12" s="459"/>
      <c r="J12" s="460"/>
      <c r="K12" s="50" t="str">
        <f t="shared" si="1"/>
        <v/>
      </c>
    </row>
    <row r="13" spans="1:11" x14ac:dyDescent="0.2">
      <c r="A13" s="66" t="s">
        <v>185</v>
      </c>
      <c r="B13" s="66" t="s">
        <v>899</v>
      </c>
      <c r="C13" s="63"/>
      <c r="D13" s="64"/>
      <c r="E13" s="64"/>
      <c r="F13" s="97"/>
      <c r="G13" s="458"/>
      <c r="H13" s="459"/>
      <c r="I13" s="459"/>
      <c r="J13" s="460"/>
      <c r="K13" s="50" t="str">
        <f t="shared" si="1"/>
        <v/>
      </c>
    </row>
    <row r="14" spans="1:11" x14ac:dyDescent="0.2">
      <c r="A14" s="66" t="s">
        <v>186</v>
      </c>
      <c r="B14" s="67" t="s">
        <v>900</v>
      </c>
      <c r="C14" s="63"/>
      <c r="D14" s="64"/>
      <c r="E14" s="64"/>
      <c r="F14" s="97"/>
      <c r="G14" s="458"/>
      <c r="H14" s="459"/>
      <c r="I14" s="459"/>
      <c r="J14" s="460"/>
      <c r="K14" s="50" t="str">
        <f t="shared" si="1"/>
        <v/>
      </c>
    </row>
    <row r="15" spans="1:11" x14ac:dyDescent="0.2">
      <c r="A15" s="66" t="s">
        <v>187</v>
      </c>
      <c r="B15" s="67" t="s">
        <v>901</v>
      </c>
      <c r="C15" s="63"/>
      <c r="D15" s="64"/>
      <c r="E15" s="64"/>
      <c r="F15" s="97"/>
      <c r="G15" s="458"/>
      <c r="H15" s="459"/>
      <c r="I15" s="459"/>
      <c r="J15" s="460"/>
      <c r="K15" s="50" t="str">
        <f t="shared" si="1"/>
        <v/>
      </c>
    </row>
    <row r="16" spans="1:11" x14ac:dyDescent="0.2">
      <c r="A16" s="66" t="s">
        <v>188</v>
      </c>
      <c r="B16" s="67" t="s">
        <v>902</v>
      </c>
      <c r="C16" s="63"/>
      <c r="D16" s="64"/>
      <c r="E16" s="64"/>
      <c r="F16" s="97"/>
      <c r="G16" s="458"/>
      <c r="H16" s="459"/>
      <c r="I16" s="459"/>
      <c r="J16" s="460"/>
      <c r="K16" s="50" t="str">
        <f t="shared" si="1"/>
        <v/>
      </c>
    </row>
    <row r="17" spans="1:11" x14ac:dyDescent="0.2">
      <c r="A17" s="66" t="s">
        <v>189</v>
      </c>
      <c r="B17" s="67" t="s">
        <v>903</v>
      </c>
      <c r="C17" s="63"/>
      <c r="D17" s="64"/>
      <c r="E17" s="64"/>
      <c r="F17" s="97"/>
      <c r="G17" s="458"/>
      <c r="H17" s="459"/>
      <c r="I17" s="459"/>
      <c r="J17" s="460"/>
      <c r="K17" s="50" t="str">
        <f t="shared" si="1"/>
        <v/>
      </c>
    </row>
    <row r="18" spans="1:11" x14ac:dyDescent="0.2">
      <c r="A18" s="66" t="s">
        <v>190</v>
      </c>
      <c r="B18" s="67" t="s">
        <v>618</v>
      </c>
      <c r="C18" s="63"/>
      <c r="D18" s="64"/>
      <c r="E18" s="64"/>
      <c r="F18" s="97"/>
      <c r="G18" s="458"/>
      <c r="H18" s="459"/>
      <c r="I18" s="459"/>
      <c r="J18" s="460"/>
      <c r="K18" s="50" t="str">
        <f t="shared" si="1"/>
        <v/>
      </c>
    </row>
    <row r="19" spans="1:11" x14ac:dyDescent="0.2">
      <c r="A19" s="66" t="s">
        <v>217</v>
      </c>
      <c r="B19" s="67" t="s">
        <v>619</v>
      </c>
      <c r="C19" s="63"/>
      <c r="D19" s="64"/>
      <c r="E19" s="64"/>
      <c r="F19" s="97"/>
      <c r="G19" s="458"/>
      <c r="H19" s="459"/>
      <c r="I19" s="459"/>
      <c r="J19" s="460"/>
      <c r="K19" s="50" t="str">
        <f t="shared" si="1"/>
        <v/>
      </c>
    </row>
    <row r="20" spans="1:11" x14ac:dyDescent="0.2">
      <c r="A20" s="66" t="s">
        <v>218</v>
      </c>
      <c r="B20" s="67" t="s">
        <v>620</v>
      </c>
      <c r="C20" s="63"/>
      <c r="D20" s="64"/>
      <c r="E20" s="64"/>
      <c r="F20" s="97"/>
      <c r="G20" s="458"/>
      <c r="H20" s="459"/>
      <c r="I20" s="459"/>
      <c r="J20" s="460"/>
      <c r="K20" s="50" t="str">
        <f t="shared" si="1"/>
        <v/>
      </c>
    </row>
    <row r="21" spans="1:11" x14ac:dyDescent="0.2">
      <c r="A21" s="66" t="s">
        <v>219</v>
      </c>
      <c r="B21" s="67" t="s">
        <v>601</v>
      </c>
      <c r="C21" s="63"/>
      <c r="D21" s="64"/>
      <c r="E21" s="64"/>
      <c r="F21" s="97"/>
      <c r="G21" s="458"/>
      <c r="H21" s="459"/>
      <c r="I21" s="459"/>
      <c r="J21" s="460"/>
      <c r="K21" s="50" t="str">
        <f t="shared" si="1"/>
        <v/>
      </c>
    </row>
    <row r="22" spans="1:11" x14ac:dyDescent="0.2">
      <c r="A22" s="66" t="s">
        <v>220</v>
      </c>
      <c r="B22" s="67" t="s">
        <v>633</v>
      </c>
      <c r="C22" s="63"/>
      <c r="D22" s="64"/>
      <c r="E22" s="64"/>
      <c r="F22" s="97"/>
      <c r="G22" s="458"/>
      <c r="H22" s="459"/>
      <c r="I22" s="459"/>
      <c r="J22" s="460"/>
      <c r="K22" s="50" t="str">
        <f t="shared" si="1"/>
        <v/>
      </c>
    </row>
    <row r="23" spans="1:11" x14ac:dyDescent="0.2">
      <c r="A23" s="66" t="s">
        <v>221</v>
      </c>
      <c r="B23" s="67" t="s">
        <v>904</v>
      </c>
      <c r="C23" s="63"/>
      <c r="D23" s="64"/>
      <c r="E23" s="64"/>
      <c r="F23" s="97"/>
      <c r="G23" s="458"/>
      <c r="H23" s="459"/>
      <c r="I23" s="459"/>
      <c r="J23" s="460"/>
      <c r="K23" s="50" t="str">
        <f t="shared" si="1"/>
        <v/>
      </c>
    </row>
    <row r="24" spans="1:11" x14ac:dyDescent="0.2">
      <c r="A24" s="66" t="s">
        <v>222</v>
      </c>
      <c r="B24" s="148" t="s">
        <v>905</v>
      </c>
      <c r="C24" s="63"/>
      <c r="D24" s="64"/>
      <c r="E24" s="64"/>
      <c r="F24" s="97"/>
      <c r="G24" s="458"/>
      <c r="H24" s="459"/>
      <c r="I24" s="459"/>
      <c r="J24" s="460"/>
      <c r="K24" s="50" t="str">
        <f t="shared" si="1"/>
        <v/>
      </c>
    </row>
    <row r="25" spans="1:11" x14ac:dyDescent="0.2">
      <c r="A25" s="66" t="s">
        <v>223</v>
      </c>
      <c r="B25" s="67" t="s">
        <v>906</v>
      </c>
      <c r="C25" s="63"/>
      <c r="D25" s="64"/>
      <c r="E25" s="64"/>
      <c r="F25" s="97"/>
      <c r="G25" s="458"/>
      <c r="H25" s="459"/>
      <c r="I25" s="459"/>
      <c r="J25" s="460"/>
      <c r="K25" s="50" t="str">
        <f t="shared" si="1"/>
        <v/>
      </c>
    </row>
    <row r="26" spans="1:11" x14ac:dyDescent="0.2">
      <c r="A26" s="66" t="s">
        <v>224</v>
      </c>
      <c r="B26" s="67" t="s">
        <v>191</v>
      </c>
      <c r="C26" s="63"/>
      <c r="D26" s="64"/>
      <c r="E26" s="64"/>
      <c r="F26" s="97"/>
      <c r="G26" s="458"/>
      <c r="H26" s="459"/>
      <c r="I26" s="459"/>
      <c r="J26" s="460"/>
      <c r="K26" s="50" t="str">
        <f t="shared" si="1"/>
        <v/>
      </c>
    </row>
    <row r="27" spans="1:11" x14ac:dyDescent="0.2">
      <c r="A27" s="66" t="s">
        <v>225</v>
      </c>
      <c r="B27" s="67" t="s">
        <v>621</v>
      </c>
      <c r="C27" s="63"/>
      <c r="D27" s="64"/>
      <c r="E27" s="64"/>
      <c r="F27" s="97"/>
      <c r="G27" s="458"/>
      <c r="H27" s="459"/>
      <c r="I27" s="459"/>
      <c r="J27" s="460"/>
      <c r="K27" s="50" t="str">
        <f t="shared" si="1"/>
        <v/>
      </c>
    </row>
    <row r="28" spans="1:11" x14ac:dyDescent="0.2">
      <c r="A28" s="66" t="s">
        <v>226</v>
      </c>
      <c r="B28" s="67" t="s">
        <v>907</v>
      </c>
      <c r="C28" s="63"/>
      <c r="D28" s="64"/>
      <c r="E28" s="64"/>
      <c r="F28" s="97"/>
      <c r="G28" s="458"/>
      <c r="H28" s="459"/>
      <c r="I28" s="459"/>
      <c r="J28" s="460"/>
      <c r="K28" s="50" t="str">
        <f t="shared" si="1"/>
        <v/>
      </c>
    </row>
    <row r="29" spans="1:11" x14ac:dyDescent="0.2">
      <c r="A29" s="66" t="s">
        <v>227</v>
      </c>
      <c r="B29" s="67" t="s">
        <v>908</v>
      </c>
      <c r="C29" s="63"/>
      <c r="D29" s="64"/>
      <c r="E29" s="64"/>
      <c r="F29" s="97"/>
      <c r="G29" s="458"/>
      <c r="H29" s="459"/>
      <c r="I29" s="459"/>
      <c r="J29" s="460"/>
      <c r="K29" s="50" t="str">
        <f t="shared" si="1"/>
        <v/>
      </c>
    </row>
    <row r="30" spans="1:11" x14ac:dyDescent="0.2">
      <c r="A30" s="66" t="s">
        <v>228</v>
      </c>
      <c r="B30" s="72" t="s">
        <v>117</v>
      </c>
      <c r="C30" s="63"/>
      <c r="D30" s="64"/>
      <c r="E30" s="64"/>
      <c r="F30" s="97"/>
      <c r="G30" s="458"/>
      <c r="H30" s="459"/>
      <c r="I30" s="459"/>
      <c r="J30" s="460"/>
      <c r="K30" s="50" t="str">
        <f t="shared" si="1"/>
        <v/>
      </c>
    </row>
    <row r="31" spans="1:11" x14ac:dyDescent="0.2">
      <c r="A31" s="66" t="s">
        <v>229</v>
      </c>
      <c r="B31" s="72" t="s">
        <v>148</v>
      </c>
      <c r="C31" s="130"/>
      <c r="D31" s="132"/>
      <c r="E31" s="132"/>
      <c r="F31" s="133"/>
      <c r="G31" s="461"/>
      <c r="H31" s="462"/>
      <c r="I31" s="462"/>
      <c r="J31" s="463"/>
      <c r="K31" s="50" t="str">
        <f t="shared" si="1"/>
        <v/>
      </c>
    </row>
    <row r="32" spans="1:11" x14ac:dyDescent="0.2">
      <c r="A32" s="66" t="s">
        <v>230</v>
      </c>
      <c r="B32" s="72" t="s">
        <v>909</v>
      </c>
      <c r="C32" s="130"/>
      <c r="D32" s="131"/>
      <c r="E32" s="132"/>
      <c r="F32" s="133"/>
      <c r="G32" s="461"/>
      <c r="H32" s="462"/>
      <c r="I32" s="462"/>
      <c r="J32" s="463"/>
      <c r="K32" s="50" t="str">
        <f t="shared" si="1"/>
        <v/>
      </c>
    </row>
    <row r="33" spans="1:11" ht="13.5" thickBot="1" x14ac:dyDescent="0.25">
      <c r="A33" s="66" t="s">
        <v>231</v>
      </c>
      <c r="B33" s="72" t="s">
        <v>909</v>
      </c>
      <c r="C33" s="73"/>
      <c r="D33" s="74"/>
      <c r="E33" s="74"/>
      <c r="F33" s="104"/>
      <c r="G33" s="467"/>
      <c r="H33" s="468"/>
      <c r="I33" s="468"/>
      <c r="J33" s="469"/>
      <c r="K33" s="50" t="str">
        <f t="shared" si="1"/>
        <v/>
      </c>
    </row>
    <row r="34" spans="1:11" s="36" customFormat="1" x14ac:dyDescent="0.2"/>
    <row r="35" spans="1:11" s="36" customFormat="1" ht="13.5" thickBot="1" x14ac:dyDescent="0.25"/>
    <row r="36" spans="1:11" s="36" customFormat="1" ht="16.5" customHeight="1" thickBot="1" x14ac:dyDescent="0.25">
      <c r="A36" s="615" t="s">
        <v>744</v>
      </c>
      <c r="B36" s="616"/>
      <c r="C36" s="545">
        <f>SUM(C4,C8)</f>
        <v>0</v>
      </c>
      <c r="D36" s="545">
        <f>SUM(D4:D33)</f>
        <v>0</v>
      </c>
      <c r="E36" s="545">
        <f>SUM(E4:E33)</f>
        <v>0</v>
      </c>
      <c r="F36" s="545">
        <f>SUM(F4:F33)</f>
        <v>0</v>
      </c>
      <c r="G36" s="546">
        <f>SUM(G4,G8)</f>
        <v>0</v>
      </c>
      <c r="H36" s="546">
        <f>SUM(H4,H8)</f>
        <v>0</v>
      </c>
      <c r="I36" s="546">
        <f>SUM(I4,I8)</f>
        <v>0</v>
      </c>
      <c r="J36" s="546">
        <f>SUM(J4,J8)</f>
        <v>0</v>
      </c>
    </row>
    <row r="37" spans="1:11" s="36" customFormat="1" x14ac:dyDescent="0.2">
      <c r="J37" s="43">
        <f>COUNTIFS(K10:K33,"ERROR")</f>
        <v>0</v>
      </c>
    </row>
    <row r="38" spans="1:11" s="36" customFormat="1" ht="17.25" customHeight="1" x14ac:dyDescent="0.2"/>
    <row r="39" spans="1:11" s="36" customFormat="1" x14ac:dyDescent="0.2">
      <c r="A39" s="50" t="str">
        <f>IF(J37=0,"","    ERROR: Gasto en Navarra no puede ser superior a Gasto en España")</f>
        <v/>
      </c>
    </row>
    <row r="40" spans="1:11" s="36" customFormat="1" x14ac:dyDescent="0.2"/>
    <row r="41" spans="1:11" s="36" customFormat="1" x14ac:dyDescent="0.2">
      <c r="A41" s="82" t="s">
        <v>738</v>
      </c>
      <c r="B41" s="81" t="s">
        <v>762</v>
      </c>
      <c r="C41" s="81"/>
      <c r="D41" s="78"/>
      <c r="E41" s="79"/>
      <c r="F41" s="80"/>
      <c r="G41" s="78" t="s">
        <v>763</v>
      </c>
      <c r="H41" s="79"/>
    </row>
    <row r="42" spans="1:11" s="36" customFormat="1" x14ac:dyDescent="0.2">
      <c r="A42" s="82" t="s">
        <v>739</v>
      </c>
      <c r="B42" s="83" t="s">
        <v>740</v>
      </c>
      <c r="C42" s="81"/>
      <c r="D42" s="78"/>
      <c r="E42" s="79"/>
      <c r="F42" s="80"/>
      <c r="G42" s="79" t="s">
        <v>741</v>
      </c>
      <c r="H42" s="79"/>
    </row>
    <row r="43" spans="1:11" s="36" customFormat="1" x14ac:dyDescent="0.2">
      <c r="A43" s="82"/>
      <c r="B43" s="105"/>
      <c r="C43" s="81"/>
      <c r="D43" s="78"/>
      <c r="E43" s="79"/>
      <c r="F43" s="80"/>
      <c r="G43" s="79"/>
      <c r="H43" s="79"/>
    </row>
    <row r="44" spans="1:11" s="36" customFormat="1" ht="15" x14ac:dyDescent="0.25">
      <c r="A44" s="106"/>
      <c r="B44" s="105"/>
      <c r="C44" s="79"/>
      <c r="D44" s="79"/>
      <c r="E44" s="79"/>
      <c r="F44" s="80"/>
      <c r="G44" s="79" t="s">
        <v>831</v>
      </c>
      <c r="H44" s="79"/>
    </row>
    <row r="45" spans="1:11" ht="16.5" x14ac:dyDescent="0.3">
      <c r="A45" s="149"/>
      <c r="B45" s="150"/>
      <c r="C45" s="126"/>
      <c r="D45" s="126"/>
      <c r="E45" s="126"/>
      <c r="F45" s="126"/>
      <c r="G45" s="126"/>
      <c r="H45" s="126"/>
    </row>
  </sheetData>
  <sheetProtection password="CD7A" sheet="1" objects="1" scenarios="1"/>
  <mergeCells count="14">
    <mergeCell ref="A36:B36"/>
    <mergeCell ref="D2:E2"/>
    <mergeCell ref="A7:B7"/>
    <mergeCell ref="F2:F3"/>
    <mergeCell ref="A3:B3"/>
    <mergeCell ref="A5:B5"/>
    <mergeCell ref="A6:B6"/>
    <mergeCell ref="A8:A9"/>
    <mergeCell ref="B8:B9"/>
    <mergeCell ref="C1:F1"/>
    <mergeCell ref="G1:J1"/>
    <mergeCell ref="G2:G3"/>
    <mergeCell ref="H2:I2"/>
    <mergeCell ref="J2:J3"/>
  </mergeCells>
  <phoneticPr fontId="3" type="noConversion"/>
  <pageMargins left="0.59055118110236227" right="0.59055118110236227" top="0.78740157480314965" bottom="0.78740157480314965" header="0" footer="0"/>
  <pageSetup paperSize="9" scale="55" fitToHeight="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K47"/>
  <sheetViews>
    <sheetView showGridLines="0" zoomScaleNormal="100" workbookViewId="0">
      <selection activeCell="C6" sqref="C6"/>
    </sheetView>
  </sheetViews>
  <sheetFormatPr baseColWidth="10" defaultColWidth="11.42578125" defaultRowHeight="12.75" x14ac:dyDescent="0.2"/>
  <cols>
    <col min="1" max="1" width="11.42578125" style="35"/>
    <col min="2" max="2" width="41.5703125" style="35" customWidth="1"/>
    <col min="3" max="5" width="16.7109375" style="35" customWidth="1"/>
    <col min="6" max="6" width="13.7109375" style="35" customWidth="1"/>
    <col min="7" max="10" width="14.140625" style="35" customWidth="1"/>
    <col min="11" max="11" width="11.42578125" style="36"/>
    <col min="12" max="16384" width="11.42578125" style="35"/>
  </cols>
  <sheetData>
    <row r="1" spans="1:11" ht="13.5" customHeight="1" thickBot="1" x14ac:dyDescent="0.25">
      <c r="A1" s="36"/>
      <c r="B1" s="36"/>
      <c r="C1" s="589" t="s">
        <v>1003</v>
      </c>
      <c r="D1" s="590"/>
      <c r="E1" s="590"/>
      <c r="F1" s="590"/>
      <c r="G1" s="591" t="s">
        <v>1009</v>
      </c>
      <c r="H1" s="592"/>
      <c r="I1" s="592"/>
      <c r="J1" s="593"/>
    </row>
    <row r="2" spans="1:11" ht="14.25" customHeight="1" thickBot="1" x14ac:dyDescent="0.3">
      <c r="A2" s="47"/>
      <c r="B2" s="88"/>
      <c r="C2" s="89" t="s">
        <v>0</v>
      </c>
      <c r="D2" s="610" t="s">
        <v>2</v>
      </c>
      <c r="E2" s="610"/>
      <c r="F2" s="611" t="s">
        <v>3</v>
      </c>
      <c r="G2" s="594" t="s">
        <v>742</v>
      </c>
      <c r="H2" s="596" t="s">
        <v>2</v>
      </c>
      <c r="I2" s="597"/>
      <c r="J2" s="598" t="s">
        <v>3</v>
      </c>
    </row>
    <row r="3" spans="1:11" ht="16.5" customHeight="1" thickBot="1" x14ac:dyDescent="0.35">
      <c r="A3" s="629" t="s">
        <v>745</v>
      </c>
      <c r="B3" s="630"/>
      <c r="C3" s="90" t="s">
        <v>1</v>
      </c>
      <c r="D3" s="91" t="s">
        <v>4</v>
      </c>
      <c r="E3" s="92" t="s">
        <v>5</v>
      </c>
      <c r="F3" s="612"/>
      <c r="G3" s="595"/>
      <c r="H3" s="419" t="s">
        <v>743</v>
      </c>
      <c r="I3" s="419" t="s">
        <v>5</v>
      </c>
      <c r="J3" s="599"/>
    </row>
    <row r="4" spans="1:11" ht="13.5" x14ac:dyDescent="0.25">
      <c r="A4" s="93"/>
      <c r="B4" s="144" t="s">
        <v>746</v>
      </c>
      <c r="C4" s="151">
        <f>'CAP.4 Parte 2'!C36</f>
        <v>0</v>
      </c>
      <c r="D4" s="152">
        <f>'CAP.4 Parte 2'!D36</f>
        <v>0</v>
      </c>
      <c r="E4" s="152">
        <f>'CAP.4 Parte 2'!E36</f>
        <v>0</v>
      </c>
      <c r="F4" s="153">
        <f>'CAP.4 Parte 2'!F36</f>
        <v>0</v>
      </c>
      <c r="G4" s="528">
        <f>'CAP.4 Parte 2'!G36</f>
        <v>0</v>
      </c>
      <c r="H4" s="529">
        <f>'CAP.4 Parte 2'!H36</f>
        <v>0</v>
      </c>
      <c r="I4" s="529">
        <f>'CAP.4 Parte 2'!I36</f>
        <v>0</v>
      </c>
      <c r="J4" s="530">
        <f>'CAP.4 Parte 2'!J36</f>
        <v>0</v>
      </c>
    </row>
    <row r="5" spans="1:11" x14ac:dyDescent="0.2">
      <c r="A5" s="613"/>
      <c r="B5" s="614"/>
      <c r="C5" s="58"/>
      <c r="D5" s="59"/>
      <c r="E5" s="59"/>
      <c r="F5" s="96"/>
      <c r="G5" s="455"/>
      <c r="H5" s="456"/>
      <c r="I5" s="456"/>
      <c r="J5" s="457"/>
    </row>
    <row r="6" spans="1:11" x14ac:dyDescent="0.2">
      <c r="A6" s="613"/>
      <c r="B6" s="614"/>
      <c r="C6" s="58"/>
      <c r="D6" s="59"/>
      <c r="E6" s="59"/>
      <c r="F6" s="96"/>
      <c r="G6" s="455"/>
      <c r="H6" s="456"/>
      <c r="I6" s="456"/>
      <c r="J6" s="457"/>
    </row>
    <row r="7" spans="1:11" x14ac:dyDescent="0.2">
      <c r="A7" s="613"/>
      <c r="B7" s="614"/>
      <c r="C7" s="58"/>
      <c r="D7" s="59"/>
      <c r="E7" s="59"/>
      <c r="F7" s="96"/>
      <c r="G7" s="455"/>
      <c r="H7" s="456"/>
      <c r="I7" s="456"/>
      <c r="J7" s="457"/>
    </row>
    <row r="8" spans="1:11" ht="12.75" customHeight="1" x14ac:dyDescent="0.2">
      <c r="A8" s="154" t="s">
        <v>192</v>
      </c>
      <c r="B8" s="619" t="s">
        <v>256</v>
      </c>
      <c r="C8" s="623">
        <f>SUM(C10:C35)</f>
        <v>0</v>
      </c>
      <c r="D8" s="625">
        <f>SUM(D10:D35)</f>
        <v>0</v>
      </c>
      <c r="E8" s="625">
        <f t="shared" ref="E8:J8" si="0">SUM(E10:E35)</f>
        <v>0</v>
      </c>
      <c r="F8" s="627">
        <f t="shared" si="0"/>
        <v>0</v>
      </c>
      <c r="G8" s="631">
        <f t="shared" si="0"/>
        <v>0</v>
      </c>
      <c r="H8" s="633">
        <f t="shared" si="0"/>
        <v>0</v>
      </c>
      <c r="I8" s="633">
        <f t="shared" si="0"/>
        <v>0</v>
      </c>
      <c r="J8" s="635">
        <f t="shared" si="0"/>
        <v>0</v>
      </c>
    </row>
    <row r="9" spans="1:11" ht="22.5" customHeight="1" x14ac:dyDescent="0.2">
      <c r="A9" s="154"/>
      <c r="B9" s="619"/>
      <c r="C9" s="624"/>
      <c r="D9" s="626"/>
      <c r="E9" s="626"/>
      <c r="F9" s="628"/>
      <c r="G9" s="632"/>
      <c r="H9" s="634"/>
      <c r="I9" s="634"/>
      <c r="J9" s="636"/>
    </row>
    <row r="10" spans="1:11" x14ac:dyDescent="0.2">
      <c r="A10" s="61" t="s">
        <v>232</v>
      </c>
      <c r="B10" s="62" t="s">
        <v>910</v>
      </c>
      <c r="C10" s="63"/>
      <c r="D10" s="64"/>
      <c r="E10" s="64"/>
      <c r="F10" s="97"/>
      <c r="G10" s="458"/>
      <c r="H10" s="459"/>
      <c r="I10" s="459"/>
      <c r="J10" s="460"/>
      <c r="K10" s="50" t="str">
        <f t="shared" ref="K10:K35" si="1">IF(G10&gt;C10,"ERROR","")</f>
        <v/>
      </c>
    </row>
    <row r="11" spans="1:11" x14ac:dyDescent="0.2">
      <c r="A11" s="61" t="s">
        <v>233</v>
      </c>
      <c r="B11" s="62" t="s">
        <v>911</v>
      </c>
      <c r="C11" s="63"/>
      <c r="D11" s="64"/>
      <c r="E11" s="64"/>
      <c r="F11" s="97"/>
      <c r="G11" s="458"/>
      <c r="H11" s="459"/>
      <c r="I11" s="459"/>
      <c r="J11" s="460"/>
      <c r="K11" s="50" t="str">
        <f t="shared" si="1"/>
        <v/>
      </c>
    </row>
    <row r="12" spans="1:11" x14ac:dyDescent="0.2">
      <c r="A12" s="61" t="s">
        <v>234</v>
      </c>
      <c r="B12" s="62" t="s">
        <v>257</v>
      </c>
      <c r="C12" s="63"/>
      <c r="D12" s="64"/>
      <c r="E12" s="64"/>
      <c r="F12" s="97"/>
      <c r="G12" s="458"/>
      <c r="H12" s="459"/>
      <c r="I12" s="459"/>
      <c r="J12" s="460"/>
      <c r="K12" s="50" t="str">
        <f t="shared" si="1"/>
        <v/>
      </c>
    </row>
    <row r="13" spans="1:11" x14ac:dyDescent="0.2">
      <c r="A13" s="61" t="s">
        <v>235</v>
      </c>
      <c r="B13" s="61" t="s">
        <v>912</v>
      </c>
      <c r="C13" s="63"/>
      <c r="D13" s="64"/>
      <c r="E13" s="64"/>
      <c r="F13" s="97"/>
      <c r="G13" s="458"/>
      <c r="H13" s="459"/>
      <c r="I13" s="459"/>
      <c r="J13" s="460"/>
      <c r="K13" s="50" t="str">
        <f t="shared" si="1"/>
        <v/>
      </c>
    </row>
    <row r="14" spans="1:11" x14ac:dyDescent="0.2">
      <c r="A14" s="61" t="s">
        <v>236</v>
      </c>
      <c r="B14" s="62" t="s">
        <v>258</v>
      </c>
      <c r="C14" s="63"/>
      <c r="D14" s="64"/>
      <c r="E14" s="64"/>
      <c r="F14" s="97"/>
      <c r="G14" s="458"/>
      <c r="H14" s="459"/>
      <c r="I14" s="459"/>
      <c r="J14" s="460"/>
      <c r="K14" s="50" t="str">
        <f t="shared" si="1"/>
        <v/>
      </c>
    </row>
    <row r="15" spans="1:11" ht="25.5" x14ac:dyDescent="0.2">
      <c r="A15" s="61" t="s">
        <v>237</v>
      </c>
      <c r="B15" s="62" t="s">
        <v>913</v>
      </c>
      <c r="C15" s="63"/>
      <c r="D15" s="64"/>
      <c r="E15" s="64"/>
      <c r="F15" s="97"/>
      <c r="G15" s="458"/>
      <c r="H15" s="459"/>
      <c r="I15" s="459"/>
      <c r="J15" s="460"/>
      <c r="K15" s="50" t="str">
        <f t="shared" si="1"/>
        <v/>
      </c>
    </row>
    <row r="16" spans="1:11" x14ac:dyDescent="0.2">
      <c r="A16" s="61" t="s">
        <v>238</v>
      </c>
      <c r="B16" s="62" t="s">
        <v>623</v>
      </c>
      <c r="C16" s="63"/>
      <c r="D16" s="64"/>
      <c r="E16" s="64"/>
      <c r="F16" s="97"/>
      <c r="G16" s="458"/>
      <c r="H16" s="459"/>
      <c r="I16" s="459"/>
      <c r="J16" s="460"/>
      <c r="K16" s="50" t="str">
        <f t="shared" si="1"/>
        <v/>
      </c>
    </row>
    <row r="17" spans="1:11" x14ac:dyDescent="0.2">
      <c r="A17" s="61" t="s">
        <v>239</v>
      </c>
      <c r="B17" s="62" t="s">
        <v>914</v>
      </c>
      <c r="C17" s="63"/>
      <c r="D17" s="64"/>
      <c r="E17" s="64"/>
      <c r="F17" s="97"/>
      <c r="G17" s="458"/>
      <c r="H17" s="459"/>
      <c r="I17" s="459"/>
      <c r="J17" s="460"/>
      <c r="K17" s="50" t="str">
        <f t="shared" si="1"/>
        <v/>
      </c>
    </row>
    <row r="18" spans="1:11" x14ac:dyDescent="0.2">
      <c r="A18" s="61" t="s">
        <v>240</v>
      </c>
      <c r="B18" s="62" t="s">
        <v>624</v>
      </c>
      <c r="C18" s="63"/>
      <c r="D18" s="64"/>
      <c r="E18" s="64"/>
      <c r="F18" s="97"/>
      <c r="G18" s="458"/>
      <c r="H18" s="459"/>
      <c r="I18" s="459"/>
      <c r="J18" s="460"/>
      <c r="K18" s="50" t="str">
        <f t="shared" si="1"/>
        <v/>
      </c>
    </row>
    <row r="19" spans="1:11" x14ac:dyDescent="0.2">
      <c r="A19" s="61" t="s">
        <v>241</v>
      </c>
      <c r="B19" s="62" t="s">
        <v>625</v>
      </c>
      <c r="C19" s="63"/>
      <c r="D19" s="64"/>
      <c r="E19" s="64"/>
      <c r="F19" s="97"/>
      <c r="G19" s="458"/>
      <c r="H19" s="459"/>
      <c r="I19" s="459"/>
      <c r="J19" s="460"/>
      <c r="K19" s="50" t="str">
        <f t="shared" si="1"/>
        <v/>
      </c>
    </row>
    <row r="20" spans="1:11" x14ac:dyDescent="0.2">
      <c r="A20" s="61" t="s">
        <v>242</v>
      </c>
      <c r="B20" s="62" t="s">
        <v>915</v>
      </c>
      <c r="C20" s="63"/>
      <c r="D20" s="64"/>
      <c r="E20" s="64"/>
      <c r="F20" s="97"/>
      <c r="G20" s="458"/>
      <c r="H20" s="459"/>
      <c r="I20" s="459"/>
      <c r="J20" s="460"/>
      <c r="K20" s="50" t="str">
        <f t="shared" si="1"/>
        <v/>
      </c>
    </row>
    <row r="21" spans="1:11" x14ac:dyDescent="0.2">
      <c r="A21" s="61" t="s">
        <v>243</v>
      </c>
      <c r="B21" s="62" t="s">
        <v>858</v>
      </c>
      <c r="C21" s="63"/>
      <c r="D21" s="64"/>
      <c r="E21" s="64"/>
      <c r="F21" s="97"/>
      <c r="G21" s="458"/>
      <c r="H21" s="459"/>
      <c r="I21" s="459"/>
      <c r="J21" s="460"/>
      <c r="K21" s="50" t="str">
        <f t="shared" si="1"/>
        <v/>
      </c>
    </row>
    <row r="22" spans="1:11" ht="25.5" x14ac:dyDescent="0.2">
      <c r="A22" s="61" t="s">
        <v>244</v>
      </c>
      <c r="B22" s="62" t="s">
        <v>916</v>
      </c>
      <c r="C22" s="63"/>
      <c r="D22" s="64"/>
      <c r="E22" s="64"/>
      <c r="F22" s="97"/>
      <c r="G22" s="458"/>
      <c r="H22" s="459"/>
      <c r="I22" s="459"/>
      <c r="J22" s="460"/>
      <c r="K22" s="50" t="str">
        <f t="shared" si="1"/>
        <v/>
      </c>
    </row>
    <row r="23" spans="1:11" x14ac:dyDescent="0.2">
      <c r="A23" s="61" t="s">
        <v>245</v>
      </c>
      <c r="B23" s="62" t="s">
        <v>723</v>
      </c>
      <c r="C23" s="63"/>
      <c r="D23" s="64"/>
      <c r="E23" s="64"/>
      <c r="F23" s="97"/>
      <c r="G23" s="458"/>
      <c r="H23" s="459"/>
      <c r="I23" s="459"/>
      <c r="J23" s="460"/>
      <c r="K23" s="50" t="str">
        <f t="shared" si="1"/>
        <v/>
      </c>
    </row>
    <row r="24" spans="1:11" x14ac:dyDescent="0.2">
      <c r="A24" s="61" t="s">
        <v>246</v>
      </c>
      <c r="B24" s="129" t="s">
        <v>917</v>
      </c>
      <c r="C24" s="63"/>
      <c r="D24" s="64"/>
      <c r="E24" s="64"/>
      <c r="F24" s="97"/>
      <c r="G24" s="458"/>
      <c r="H24" s="459"/>
      <c r="I24" s="459"/>
      <c r="J24" s="460"/>
      <c r="K24" s="50" t="str">
        <f t="shared" si="1"/>
        <v/>
      </c>
    </row>
    <row r="25" spans="1:11" x14ac:dyDescent="0.2">
      <c r="A25" s="61" t="s">
        <v>247</v>
      </c>
      <c r="B25" s="62" t="s">
        <v>918</v>
      </c>
      <c r="C25" s="63"/>
      <c r="D25" s="64"/>
      <c r="E25" s="64"/>
      <c r="F25" s="97"/>
      <c r="G25" s="458"/>
      <c r="H25" s="459"/>
      <c r="I25" s="459"/>
      <c r="J25" s="460"/>
      <c r="K25" s="50" t="str">
        <f t="shared" si="1"/>
        <v/>
      </c>
    </row>
    <row r="26" spans="1:11" x14ac:dyDescent="0.2">
      <c r="A26" s="61" t="s">
        <v>248</v>
      </c>
      <c r="B26" s="62" t="s">
        <v>919</v>
      </c>
      <c r="C26" s="63"/>
      <c r="D26" s="64"/>
      <c r="E26" s="64"/>
      <c r="F26" s="97"/>
      <c r="G26" s="458"/>
      <c r="H26" s="459"/>
      <c r="I26" s="459"/>
      <c r="J26" s="460"/>
      <c r="K26" s="50" t="str">
        <f t="shared" si="1"/>
        <v/>
      </c>
    </row>
    <row r="27" spans="1:11" x14ac:dyDescent="0.2">
      <c r="A27" s="61" t="s">
        <v>249</v>
      </c>
      <c r="B27" s="62" t="s">
        <v>920</v>
      </c>
      <c r="C27" s="63"/>
      <c r="D27" s="64"/>
      <c r="E27" s="64"/>
      <c r="F27" s="97"/>
      <c r="G27" s="458"/>
      <c r="H27" s="459"/>
      <c r="I27" s="459"/>
      <c r="J27" s="460"/>
      <c r="K27" s="50" t="str">
        <f t="shared" si="1"/>
        <v/>
      </c>
    </row>
    <row r="28" spans="1:11" x14ac:dyDescent="0.2">
      <c r="A28" s="61" t="s">
        <v>250</v>
      </c>
      <c r="B28" s="62" t="s">
        <v>627</v>
      </c>
      <c r="C28" s="63"/>
      <c r="D28" s="64"/>
      <c r="E28" s="64"/>
      <c r="F28" s="97"/>
      <c r="G28" s="458"/>
      <c r="H28" s="459"/>
      <c r="I28" s="459"/>
      <c r="J28" s="460"/>
      <c r="K28" s="50" t="str">
        <f t="shared" si="1"/>
        <v/>
      </c>
    </row>
    <row r="29" spans="1:11" x14ac:dyDescent="0.2">
      <c r="A29" s="61" t="s">
        <v>251</v>
      </c>
      <c r="B29" s="62" t="s">
        <v>626</v>
      </c>
      <c r="C29" s="63"/>
      <c r="D29" s="64"/>
      <c r="E29" s="64"/>
      <c r="F29" s="97"/>
      <c r="G29" s="458"/>
      <c r="H29" s="459"/>
      <c r="I29" s="459"/>
      <c r="J29" s="460"/>
      <c r="K29" s="50" t="str">
        <f t="shared" si="1"/>
        <v/>
      </c>
    </row>
    <row r="30" spans="1:11" x14ac:dyDescent="0.2">
      <c r="A30" s="61" t="s">
        <v>252</v>
      </c>
      <c r="B30" s="62" t="s">
        <v>921</v>
      </c>
      <c r="C30" s="63"/>
      <c r="D30" s="64"/>
      <c r="E30" s="64"/>
      <c r="F30" s="97"/>
      <c r="G30" s="458"/>
      <c r="H30" s="459"/>
      <c r="I30" s="459"/>
      <c r="J30" s="460"/>
      <c r="K30" s="50" t="str">
        <f t="shared" si="1"/>
        <v/>
      </c>
    </row>
    <row r="31" spans="1:11" x14ac:dyDescent="0.2">
      <c r="A31" s="61" t="s">
        <v>253</v>
      </c>
      <c r="B31" s="62" t="s">
        <v>922</v>
      </c>
      <c r="C31" s="63"/>
      <c r="D31" s="64"/>
      <c r="E31" s="64"/>
      <c r="F31" s="97"/>
      <c r="G31" s="458"/>
      <c r="H31" s="459"/>
      <c r="I31" s="459"/>
      <c r="J31" s="460"/>
      <c r="K31" s="50" t="str">
        <f t="shared" si="1"/>
        <v/>
      </c>
    </row>
    <row r="32" spans="1:11" x14ac:dyDescent="0.2">
      <c r="A32" s="61" t="s">
        <v>254</v>
      </c>
      <c r="B32" s="70" t="s">
        <v>259</v>
      </c>
      <c r="C32" s="130"/>
      <c r="D32" s="132"/>
      <c r="E32" s="132"/>
      <c r="F32" s="133"/>
      <c r="G32" s="461"/>
      <c r="H32" s="462"/>
      <c r="I32" s="462"/>
      <c r="J32" s="463"/>
      <c r="K32" s="50" t="str">
        <f t="shared" si="1"/>
        <v/>
      </c>
    </row>
    <row r="33" spans="1:11" x14ac:dyDescent="0.2">
      <c r="A33" s="61" t="s">
        <v>255</v>
      </c>
      <c r="B33" s="70" t="s">
        <v>148</v>
      </c>
      <c r="C33" s="130"/>
      <c r="D33" s="131"/>
      <c r="E33" s="132"/>
      <c r="F33" s="133"/>
      <c r="G33" s="461"/>
      <c r="H33" s="462"/>
      <c r="I33" s="462"/>
      <c r="J33" s="463"/>
      <c r="K33" s="50" t="str">
        <f t="shared" si="1"/>
        <v/>
      </c>
    </row>
    <row r="34" spans="1:11" x14ac:dyDescent="0.2">
      <c r="A34" s="61" t="s">
        <v>260</v>
      </c>
      <c r="B34" s="70" t="s">
        <v>724</v>
      </c>
      <c r="C34" s="130"/>
      <c r="D34" s="131"/>
      <c r="E34" s="132"/>
      <c r="F34" s="133"/>
      <c r="G34" s="461"/>
      <c r="H34" s="462"/>
      <c r="I34" s="462"/>
      <c r="J34" s="463"/>
      <c r="K34" s="50" t="str">
        <f t="shared" si="1"/>
        <v/>
      </c>
    </row>
    <row r="35" spans="1:11" ht="13.5" thickBot="1" x14ac:dyDescent="0.25">
      <c r="A35" s="66" t="s">
        <v>261</v>
      </c>
      <c r="B35" s="72" t="s">
        <v>923</v>
      </c>
      <c r="C35" s="73"/>
      <c r="D35" s="74"/>
      <c r="E35" s="74"/>
      <c r="F35" s="104"/>
      <c r="G35" s="467"/>
      <c r="H35" s="468"/>
      <c r="I35" s="468"/>
      <c r="J35" s="469"/>
      <c r="K35" s="50" t="str">
        <f t="shared" si="1"/>
        <v/>
      </c>
    </row>
    <row r="36" spans="1:11" s="36" customFormat="1" x14ac:dyDescent="0.2"/>
    <row r="37" spans="1:11" s="36" customFormat="1" ht="13.5" thickBot="1" x14ac:dyDescent="0.25"/>
    <row r="38" spans="1:11" s="36" customFormat="1" ht="16.5" customHeight="1" thickBot="1" x14ac:dyDescent="0.25">
      <c r="A38" s="615" t="s">
        <v>744</v>
      </c>
      <c r="B38" s="616"/>
      <c r="C38" s="545">
        <f>SUM(C4,C8)</f>
        <v>0</v>
      </c>
      <c r="D38" s="545">
        <f t="shared" ref="D38:J38" si="2">SUM(D4,D8)</f>
        <v>0</v>
      </c>
      <c r="E38" s="545">
        <f t="shared" si="2"/>
        <v>0</v>
      </c>
      <c r="F38" s="545">
        <f t="shared" si="2"/>
        <v>0</v>
      </c>
      <c r="G38" s="546">
        <f t="shared" si="2"/>
        <v>0</v>
      </c>
      <c r="H38" s="546">
        <f t="shared" si="2"/>
        <v>0</v>
      </c>
      <c r="I38" s="546">
        <f t="shared" si="2"/>
        <v>0</v>
      </c>
      <c r="J38" s="546">
        <f t="shared" si="2"/>
        <v>0</v>
      </c>
    </row>
    <row r="39" spans="1:11" s="36" customFormat="1" x14ac:dyDescent="0.2">
      <c r="J39" s="76">
        <f>COUNTIFS(K10:K35,"ERROR")</f>
        <v>0</v>
      </c>
    </row>
    <row r="40" spans="1:11" s="36" customFormat="1" x14ac:dyDescent="0.2">
      <c r="A40" s="50" t="str">
        <f>IF(J39=0,"","    ERROR: Gasto en Navarra no puede ser superior a Gasto en España")</f>
        <v/>
      </c>
    </row>
    <row r="41" spans="1:11" s="36" customFormat="1" x14ac:dyDescent="0.2"/>
    <row r="42" spans="1:11" s="36" customFormat="1" x14ac:dyDescent="0.2">
      <c r="A42" s="82" t="s">
        <v>738</v>
      </c>
      <c r="B42" s="81" t="s">
        <v>762</v>
      </c>
      <c r="C42" s="81"/>
      <c r="D42" s="78"/>
      <c r="E42" s="79"/>
      <c r="F42" s="80"/>
      <c r="G42" s="78" t="s">
        <v>763</v>
      </c>
      <c r="H42" s="79"/>
      <c r="I42" s="80"/>
      <c r="J42" s="80"/>
    </row>
    <row r="43" spans="1:11" s="36" customFormat="1" x14ac:dyDescent="0.2">
      <c r="A43" s="82" t="s">
        <v>739</v>
      </c>
      <c r="B43" s="83" t="s">
        <v>740</v>
      </c>
      <c r="C43" s="81"/>
      <c r="D43" s="78"/>
      <c r="E43" s="79"/>
      <c r="F43" s="80"/>
      <c r="G43" s="79" t="s">
        <v>741</v>
      </c>
      <c r="H43" s="79"/>
      <c r="I43" s="80"/>
      <c r="J43" s="80"/>
    </row>
    <row r="44" spans="1:11" s="36" customFormat="1" x14ac:dyDescent="0.2">
      <c r="A44" s="82"/>
      <c r="B44" s="105"/>
      <c r="C44" s="81"/>
      <c r="D44" s="78"/>
      <c r="E44" s="79"/>
      <c r="F44" s="80"/>
      <c r="G44" s="79"/>
      <c r="H44" s="79"/>
      <c r="I44" s="80"/>
      <c r="J44" s="80"/>
    </row>
    <row r="45" spans="1:11" s="36" customFormat="1" ht="15" x14ac:dyDescent="0.25">
      <c r="A45" s="106"/>
      <c r="B45" s="105"/>
      <c r="C45" s="79"/>
      <c r="D45" s="79"/>
      <c r="E45" s="79"/>
      <c r="F45" s="80"/>
      <c r="G45" s="79" t="s">
        <v>831</v>
      </c>
      <c r="H45" s="79"/>
      <c r="I45" s="80"/>
      <c r="J45" s="80"/>
    </row>
    <row r="46" spans="1:11" x14ac:dyDescent="0.2">
      <c r="A46" s="123"/>
      <c r="B46" s="124"/>
      <c r="C46" s="125"/>
      <c r="D46" s="125"/>
      <c r="E46" s="125"/>
      <c r="F46" s="126"/>
      <c r="G46" s="126"/>
      <c r="H46" s="125"/>
      <c r="I46" s="126"/>
      <c r="J46" s="126"/>
    </row>
    <row r="47" spans="1:11" ht="16.5" x14ac:dyDescent="0.3">
      <c r="A47" s="112"/>
      <c r="B47" s="113"/>
    </row>
  </sheetData>
  <sheetProtection password="CD7A" sheet="1" objects="1" scenarios="1"/>
  <mergeCells count="21">
    <mergeCell ref="G8:G9"/>
    <mergeCell ref="H8:H9"/>
    <mergeCell ref="I8:I9"/>
    <mergeCell ref="J8:J9"/>
    <mergeCell ref="B8:B9"/>
    <mergeCell ref="A38:B38"/>
    <mergeCell ref="C8:C9"/>
    <mergeCell ref="D8:D9"/>
    <mergeCell ref="C1:F1"/>
    <mergeCell ref="G1:J1"/>
    <mergeCell ref="G2:G3"/>
    <mergeCell ref="H2:I2"/>
    <mergeCell ref="A7:B7"/>
    <mergeCell ref="E8:E9"/>
    <mergeCell ref="F8:F9"/>
    <mergeCell ref="J2:J3"/>
    <mergeCell ref="D2:E2"/>
    <mergeCell ref="F2:F3"/>
    <mergeCell ref="A3:B3"/>
    <mergeCell ref="A5:B5"/>
    <mergeCell ref="A6:B6"/>
  </mergeCells>
  <phoneticPr fontId="3" type="noConversion"/>
  <pageMargins left="0.59055118110236227" right="0.59055118110236227" top="0.78740157480314965" bottom="0.78740157480314965" header="0" footer="0"/>
  <pageSetup paperSize="9" scale="78" fitToHeight="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A1:K29"/>
  <sheetViews>
    <sheetView showGridLines="0" zoomScaleNormal="100" workbookViewId="0">
      <selection activeCell="C5" sqref="C5"/>
    </sheetView>
  </sheetViews>
  <sheetFormatPr baseColWidth="10" defaultColWidth="11.42578125" defaultRowHeight="12.75" x14ac:dyDescent="0.2"/>
  <cols>
    <col min="1" max="1" width="11.42578125" style="35"/>
    <col min="2" max="2" width="41.5703125" style="35" customWidth="1"/>
    <col min="3" max="3" width="16.7109375" style="35" customWidth="1"/>
    <col min="4" max="4" width="14.85546875" style="35" customWidth="1"/>
    <col min="5" max="5" width="14.7109375" style="35" customWidth="1"/>
    <col min="6" max="6" width="13.85546875" style="35" customWidth="1"/>
    <col min="7" max="7" width="16.85546875" style="35" customWidth="1"/>
    <col min="8" max="9" width="15.140625" style="35" customWidth="1"/>
    <col min="10" max="10" width="14.7109375" style="35" customWidth="1"/>
    <col min="11" max="11" width="11.42578125" style="36"/>
    <col min="12" max="16384" width="11.42578125" style="35"/>
  </cols>
  <sheetData>
    <row r="1" spans="1:11" s="36" customFormat="1" ht="13.5" thickBot="1" x14ac:dyDescent="0.25">
      <c r="C1" s="589" t="s">
        <v>1003</v>
      </c>
      <c r="D1" s="590"/>
      <c r="E1" s="590"/>
      <c r="F1" s="590"/>
      <c r="G1" s="591" t="s">
        <v>1009</v>
      </c>
      <c r="H1" s="592"/>
      <c r="I1" s="592"/>
      <c r="J1" s="593"/>
    </row>
    <row r="2" spans="1:11" s="36" customFormat="1" ht="14.25" thickBot="1" x14ac:dyDescent="0.3">
      <c r="A2" s="47"/>
      <c r="B2" s="88"/>
      <c r="C2" s="89" t="s">
        <v>0</v>
      </c>
      <c r="D2" s="610" t="s">
        <v>2</v>
      </c>
      <c r="E2" s="610"/>
      <c r="F2" s="611" t="s">
        <v>3</v>
      </c>
      <c r="G2" s="594" t="s">
        <v>742</v>
      </c>
      <c r="H2" s="596" t="s">
        <v>2</v>
      </c>
      <c r="I2" s="597"/>
      <c r="J2" s="598" t="s">
        <v>3</v>
      </c>
    </row>
    <row r="3" spans="1:11" s="36" customFormat="1" ht="16.5" customHeight="1" thickBot="1" x14ac:dyDescent="0.35">
      <c r="A3" s="629" t="s">
        <v>745</v>
      </c>
      <c r="B3" s="630"/>
      <c r="C3" s="90" t="s">
        <v>1</v>
      </c>
      <c r="D3" s="91" t="s">
        <v>4</v>
      </c>
      <c r="E3" s="92" t="s">
        <v>5</v>
      </c>
      <c r="F3" s="612"/>
      <c r="G3" s="595"/>
      <c r="H3" s="419" t="s">
        <v>743</v>
      </c>
      <c r="I3" s="419" t="s">
        <v>5</v>
      </c>
      <c r="J3" s="599"/>
    </row>
    <row r="4" spans="1:11" s="36" customFormat="1" ht="14.25" thickBot="1" x14ac:dyDescent="0.3">
      <c r="A4" s="93"/>
      <c r="B4" s="144" t="s">
        <v>746</v>
      </c>
      <c r="C4" s="145">
        <f>'CAP.4 Parte 3'!C38</f>
        <v>0</v>
      </c>
      <c r="D4" s="146">
        <f>'CAP.4 Parte 3'!D38</f>
        <v>0</v>
      </c>
      <c r="E4" s="146">
        <f>'CAP.4 Parte 3'!E38</f>
        <v>0</v>
      </c>
      <c r="F4" s="155">
        <f>'CAP.4 Parte 3'!F38</f>
        <v>0</v>
      </c>
      <c r="G4" s="531">
        <f>'CAP.4 Parte 3'!G38</f>
        <v>0</v>
      </c>
      <c r="H4" s="532">
        <f>'CAP.4 Parte 3'!H38</f>
        <v>0</v>
      </c>
      <c r="I4" s="532">
        <f>'CAP.4 Parte 3'!I38</f>
        <v>0</v>
      </c>
      <c r="J4" s="533">
        <f>'CAP.4 Parte 3'!J38</f>
        <v>0</v>
      </c>
    </row>
    <row r="5" spans="1:11" s="36" customFormat="1" x14ac:dyDescent="0.2">
      <c r="A5" s="613"/>
      <c r="B5" s="614"/>
      <c r="C5" s="55"/>
      <c r="D5" s="156"/>
      <c r="E5" s="56"/>
      <c r="F5" s="95"/>
      <c r="G5" s="452"/>
      <c r="H5" s="453"/>
      <c r="I5" s="453"/>
      <c r="J5" s="454"/>
    </row>
    <row r="6" spans="1:11" s="36" customFormat="1" ht="12.75" customHeight="1" x14ac:dyDescent="0.2">
      <c r="A6" s="608" t="s">
        <v>659</v>
      </c>
      <c r="B6" s="619" t="s">
        <v>658</v>
      </c>
      <c r="C6" s="642">
        <f>SUM(C8:C17)</f>
        <v>0</v>
      </c>
      <c r="D6" s="639">
        <f>SUM(D8:D17)</f>
        <v>0</v>
      </c>
      <c r="E6" s="639">
        <f t="shared" ref="E6:J6" si="0">SUM(E8:E17)</f>
        <v>0</v>
      </c>
      <c r="F6" s="640">
        <f t="shared" si="0"/>
        <v>0</v>
      </c>
      <c r="G6" s="641">
        <f t="shared" si="0"/>
        <v>0</v>
      </c>
      <c r="H6" s="637">
        <f t="shared" si="0"/>
        <v>0</v>
      </c>
      <c r="I6" s="637">
        <f t="shared" si="0"/>
        <v>0</v>
      </c>
      <c r="J6" s="638">
        <f t="shared" si="0"/>
        <v>0</v>
      </c>
    </row>
    <row r="7" spans="1:11" s="36" customFormat="1" ht="15" customHeight="1" x14ac:dyDescent="0.2">
      <c r="A7" s="608"/>
      <c r="B7" s="619"/>
      <c r="C7" s="643"/>
      <c r="D7" s="639"/>
      <c r="E7" s="639"/>
      <c r="F7" s="640"/>
      <c r="G7" s="641"/>
      <c r="H7" s="637"/>
      <c r="I7" s="637"/>
      <c r="J7" s="638"/>
    </row>
    <row r="8" spans="1:11" ht="25.5" x14ac:dyDescent="0.2">
      <c r="A8" s="61" t="s">
        <v>193</v>
      </c>
      <c r="B8" s="71" t="s">
        <v>660</v>
      </c>
      <c r="C8" s="63"/>
      <c r="D8" s="157"/>
      <c r="E8" s="64"/>
      <c r="F8" s="97"/>
      <c r="G8" s="458"/>
      <c r="H8" s="459"/>
      <c r="I8" s="459"/>
      <c r="J8" s="460"/>
      <c r="K8" s="50" t="str">
        <f t="shared" ref="K8:K17" si="1">IF(G8&gt;C8,"ERROR","")</f>
        <v/>
      </c>
    </row>
    <row r="9" spans="1:11" x14ac:dyDescent="0.2">
      <c r="A9" s="61" t="s">
        <v>194</v>
      </c>
      <c r="B9" s="71" t="s">
        <v>719</v>
      </c>
      <c r="C9" s="63"/>
      <c r="D9" s="64"/>
      <c r="E9" s="64"/>
      <c r="F9" s="97"/>
      <c r="G9" s="458"/>
      <c r="H9" s="459"/>
      <c r="I9" s="459"/>
      <c r="J9" s="460"/>
      <c r="K9" s="50" t="str">
        <f t="shared" si="1"/>
        <v/>
      </c>
    </row>
    <row r="10" spans="1:11" x14ac:dyDescent="0.2">
      <c r="A10" s="61" t="s">
        <v>195</v>
      </c>
      <c r="B10" s="71" t="s">
        <v>638</v>
      </c>
      <c r="C10" s="63"/>
      <c r="D10" s="64"/>
      <c r="E10" s="64"/>
      <c r="F10" s="97"/>
      <c r="G10" s="458"/>
      <c r="H10" s="459"/>
      <c r="I10" s="459"/>
      <c r="J10" s="460"/>
      <c r="K10" s="50" t="str">
        <f t="shared" si="1"/>
        <v/>
      </c>
    </row>
    <row r="11" spans="1:11" x14ac:dyDescent="0.2">
      <c r="A11" s="61" t="s">
        <v>196</v>
      </c>
      <c r="B11" s="71" t="s">
        <v>662</v>
      </c>
      <c r="C11" s="63"/>
      <c r="D11" s="64"/>
      <c r="E11" s="64"/>
      <c r="F11" s="97"/>
      <c r="G11" s="458"/>
      <c r="H11" s="459"/>
      <c r="I11" s="459"/>
      <c r="J11" s="460"/>
      <c r="K11" s="50" t="str">
        <f t="shared" si="1"/>
        <v/>
      </c>
    </row>
    <row r="12" spans="1:11" x14ac:dyDescent="0.2">
      <c r="A12" s="61" t="s">
        <v>197</v>
      </c>
      <c r="B12" s="71" t="s">
        <v>663</v>
      </c>
      <c r="C12" s="63"/>
      <c r="D12" s="64"/>
      <c r="E12" s="64"/>
      <c r="F12" s="97"/>
      <c r="G12" s="458"/>
      <c r="H12" s="459"/>
      <c r="I12" s="459"/>
      <c r="J12" s="460"/>
      <c r="K12" s="50" t="str">
        <f t="shared" si="1"/>
        <v/>
      </c>
    </row>
    <row r="13" spans="1:11" x14ac:dyDescent="0.2">
      <c r="A13" s="61" t="s">
        <v>198</v>
      </c>
      <c r="B13" s="71" t="s">
        <v>661</v>
      </c>
      <c r="C13" s="63"/>
      <c r="D13" s="64"/>
      <c r="E13" s="64"/>
      <c r="F13" s="97"/>
      <c r="G13" s="458"/>
      <c r="H13" s="459"/>
      <c r="I13" s="459"/>
      <c r="J13" s="460"/>
      <c r="K13" s="50" t="str">
        <f t="shared" si="1"/>
        <v/>
      </c>
    </row>
    <row r="14" spans="1:11" x14ac:dyDescent="0.2">
      <c r="A14" s="61" t="s">
        <v>199</v>
      </c>
      <c r="B14" s="70" t="s">
        <v>368</v>
      </c>
      <c r="C14" s="134"/>
      <c r="D14" s="135"/>
      <c r="E14" s="136"/>
      <c r="F14" s="137"/>
      <c r="G14" s="464"/>
      <c r="H14" s="465"/>
      <c r="I14" s="465"/>
      <c r="J14" s="466"/>
      <c r="K14" s="50" t="str">
        <f t="shared" si="1"/>
        <v/>
      </c>
    </row>
    <row r="15" spans="1:11" x14ac:dyDescent="0.2">
      <c r="A15" s="66" t="s">
        <v>200</v>
      </c>
      <c r="B15" s="72" t="s">
        <v>924</v>
      </c>
      <c r="C15" s="134"/>
      <c r="D15" s="135"/>
      <c r="E15" s="136"/>
      <c r="F15" s="137"/>
      <c r="G15" s="464"/>
      <c r="H15" s="465"/>
      <c r="I15" s="465"/>
      <c r="J15" s="466"/>
      <c r="K15" s="50" t="str">
        <f t="shared" si="1"/>
        <v/>
      </c>
    </row>
    <row r="16" spans="1:11" x14ac:dyDescent="0.2">
      <c r="A16" s="66" t="s">
        <v>201</v>
      </c>
      <c r="B16" s="72" t="s">
        <v>925</v>
      </c>
      <c r="C16" s="134"/>
      <c r="D16" s="135"/>
      <c r="E16" s="136"/>
      <c r="F16" s="137"/>
      <c r="G16" s="464"/>
      <c r="H16" s="465"/>
      <c r="I16" s="465"/>
      <c r="J16" s="466"/>
      <c r="K16" s="50" t="str">
        <f t="shared" si="1"/>
        <v/>
      </c>
    </row>
    <row r="17" spans="1:11" ht="13.5" thickBot="1" x14ac:dyDescent="0.25">
      <c r="A17" s="66" t="s">
        <v>205</v>
      </c>
      <c r="B17" s="72" t="s">
        <v>925</v>
      </c>
      <c r="C17" s="73"/>
      <c r="D17" s="74"/>
      <c r="E17" s="74"/>
      <c r="F17" s="104"/>
      <c r="G17" s="467"/>
      <c r="H17" s="468"/>
      <c r="I17" s="468"/>
      <c r="J17" s="469"/>
      <c r="K17" s="50" t="str">
        <f t="shared" si="1"/>
        <v/>
      </c>
    </row>
    <row r="18" spans="1:11" s="36" customFormat="1" x14ac:dyDescent="0.2">
      <c r="C18" s="158"/>
      <c r="D18" s="158"/>
      <c r="E18" s="158"/>
      <c r="F18" s="158"/>
      <c r="G18" s="158"/>
      <c r="H18" s="158"/>
      <c r="I18" s="158"/>
      <c r="J18" s="158"/>
    </row>
    <row r="19" spans="1:11" s="36" customFormat="1" ht="13.5" thickBot="1" x14ac:dyDescent="0.25">
      <c r="C19" s="158"/>
      <c r="D19" s="158"/>
      <c r="E19" s="158"/>
      <c r="F19" s="158"/>
      <c r="G19" s="158"/>
      <c r="H19" s="158"/>
      <c r="I19" s="158"/>
      <c r="J19" s="158"/>
    </row>
    <row r="20" spans="1:11" s="36" customFormat="1" ht="16.5" thickBot="1" x14ac:dyDescent="0.25">
      <c r="A20" s="615" t="s">
        <v>747</v>
      </c>
      <c r="B20" s="616"/>
      <c r="C20" s="545">
        <f>SUM(C4,C6)</f>
        <v>0</v>
      </c>
      <c r="D20" s="545">
        <f t="shared" ref="D20:J20" si="2">SUM(D4,D6)</f>
        <v>0</v>
      </c>
      <c r="E20" s="545">
        <f t="shared" si="2"/>
        <v>0</v>
      </c>
      <c r="F20" s="545">
        <f t="shared" si="2"/>
        <v>0</v>
      </c>
      <c r="G20" s="546">
        <f t="shared" si="2"/>
        <v>0</v>
      </c>
      <c r="H20" s="546">
        <f t="shared" si="2"/>
        <v>0</v>
      </c>
      <c r="I20" s="546">
        <f t="shared" si="2"/>
        <v>0</v>
      </c>
      <c r="J20" s="546">
        <f t="shared" si="2"/>
        <v>0</v>
      </c>
    </row>
    <row r="21" spans="1:11" s="36" customFormat="1" x14ac:dyDescent="0.2">
      <c r="J21" s="76">
        <f>COUNTIFS(K8:K17,"ERROR")</f>
        <v>0</v>
      </c>
    </row>
    <row r="22" spans="1:11" s="36" customFormat="1" x14ac:dyDescent="0.2"/>
    <row r="23" spans="1:11" s="36" customFormat="1" x14ac:dyDescent="0.2">
      <c r="A23" s="50" t="str">
        <f>IF(J21=0,"","    ERROR: Gasto en Navarra no puede ser superior a Gasto en España")</f>
        <v/>
      </c>
    </row>
    <row r="24" spans="1:11" s="36" customFormat="1" x14ac:dyDescent="0.2">
      <c r="A24" s="82" t="s">
        <v>738</v>
      </c>
      <c r="B24" s="81" t="s">
        <v>762</v>
      </c>
      <c r="C24" s="81"/>
      <c r="D24" s="78"/>
      <c r="E24" s="79"/>
      <c r="F24" s="80"/>
      <c r="G24" s="78" t="s">
        <v>763</v>
      </c>
      <c r="H24" s="79"/>
    </row>
    <row r="25" spans="1:11" s="36" customFormat="1" x14ac:dyDescent="0.2">
      <c r="A25" s="82" t="s">
        <v>739</v>
      </c>
      <c r="B25" s="83" t="s">
        <v>740</v>
      </c>
      <c r="C25" s="81"/>
      <c r="D25" s="78"/>
      <c r="E25" s="79"/>
      <c r="F25" s="80"/>
      <c r="G25" s="79" t="s">
        <v>741</v>
      </c>
      <c r="H25" s="79"/>
    </row>
    <row r="26" spans="1:11" s="36" customFormat="1" x14ac:dyDescent="0.2">
      <c r="A26" s="82"/>
      <c r="C26" s="81"/>
      <c r="D26" s="78"/>
      <c r="E26" s="79"/>
      <c r="F26" s="80"/>
      <c r="G26" s="79" t="s">
        <v>831</v>
      </c>
      <c r="H26" s="79"/>
    </row>
    <row r="27" spans="1:11" s="36" customFormat="1" ht="15" x14ac:dyDescent="0.25">
      <c r="A27" s="106"/>
      <c r="C27" s="79"/>
      <c r="D27" s="79"/>
      <c r="E27" s="79"/>
      <c r="F27" s="80"/>
      <c r="H27" s="79"/>
    </row>
    <row r="28" spans="1:11" s="36" customFormat="1" ht="16.5" x14ac:dyDescent="0.3">
      <c r="A28" s="86"/>
      <c r="C28" s="107"/>
      <c r="D28" s="107"/>
      <c r="E28" s="107"/>
      <c r="H28" s="107"/>
    </row>
    <row r="29" spans="1:11" s="36" customFormat="1" x14ac:dyDescent="0.2"/>
  </sheetData>
  <sheetProtection password="CD7A" sheet="1" objects="1" scenarios="1"/>
  <mergeCells count="20">
    <mergeCell ref="A3:B3"/>
    <mergeCell ref="D2:E2"/>
    <mergeCell ref="A5:B5"/>
    <mergeCell ref="A6:A7"/>
    <mergeCell ref="B6:B7"/>
    <mergeCell ref="C6:C7"/>
    <mergeCell ref="A20:B20"/>
    <mergeCell ref="D6:D7"/>
    <mergeCell ref="E6:E7"/>
    <mergeCell ref="F6:F7"/>
    <mergeCell ref="G6:G7"/>
    <mergeCell ref="H6:H7"/>
    <mergeCell ref="I6:I7"/>
    <mergeCell ref="J6:J7"/>
    <mergeCell ref="C1:F1"/>
    <mergeCell ref="G1:J1"/>
    <mergeCell ref="G2:G3"/>
    <mergeCell ref="H2:I2"/>
    <mergeCell ref="J2:J3"/>
    <mergeCell ref="F2:F3"/>
  </mergeCells>
  <phoneticPr fontId="3" type="noConversion"/>
  <pageMargins left="0.59055118110236227" right="0.59055118110236227" top="0.78740157480314965" bottom="0.78740157480314965" header="0" footer="0"/>
  <pageSetup paperSize="9" scale="78" fitToHeight="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15</vt:i4>
      </vt:variant>
    </vt:vector>
  </HeadingPairs>
  <TitlesOfParts>
    <vt:vector size="36" baseType="lpstr">
      <vt:lpstr>Instrucciones</vt:lpstr>
      <vt:lpstr>PRESENTACIÓN</vt:lpstr>
      <vt:lpstr>CAP.1</vt:lpstr>
      <vt:lpstr>CAP.2</vt:lpstr>
      <vt:lpstr>CAP.3</vt:lpstr>
      <vt:lpstr>CAP.4</vt:lpstr>
      <vt:lpstr>CAP.4 Parte 2</vt:lpstr>
      <vt:lpstr>CAP.4 Parte 3</vt:lpstr>
      <vt:lpstr>CAP.4 Parte 4</vt:lpstr>
      <vt:lpstr>CAP.5</vt:lpstr>
      <vt:lpstr>CAP.5 Parte 2</vt:lpstr>
      <vt:lpstr>CAP.5 Parte 3</vt:lpstr>
      <vt:lpstr>CAP.6</vt:lpstr>
      <vt:lpstr>CAP.7</vt:lpstr>
      <vt:lpstr>CAP.8</vt:lpstr>
      <vt:lpstr>CAP.9</vt:lpstr>
      <vt:lpstr>CAP.10</vt:lpstr>
      <vt:lpstr>CAP.11</vt:lpstr>
      <vt:lpstr>CAP.12</vt:lpstr>
      <vt:lpstr>PTO. PERIODO SUBVENCIONABLE</vt:lpstr>
      <vt:lpstr>PRESUPUESTO ACEPTADO</vt:lpstr>
      <vt:lpstr>CAP.1!Área_de_impresión</vt:lpstr>
      <vt:lpstr>CAP.10!Área_de_impresión</vt:lpstr>
      <vt:lpstr>CAP.11!Área_de_impresión</vt:lpstr>
      <vt:lpstr>CAP.12!Área_de_impresión</vt:lpstr>
      <vt:lpstr>CAP.2!Área_de_impresión</vt:lpstr>
      <vt:lpstr>CAP.3!Área_de_impresión</vt:lpstr>
      <vt:lpstr>CAP.4!Área_de_impresión</vt:lpstr>
      <vt:lpstr>'CAP.4 Parte 3'!Área_de_impresión</vt:lpstr>
      <vt:lpstr>'CAP.4 Parte 4'!Área_de_impresión</vt:lpstr>
      <vt:lpstr>CAP.5!Área_de_impresión</vt:lpstr>
      <vt:lpstr>'CAP.5 Parte 3'!Área_de_impresión</vt:lpstr>
      <vt:lpstr>CAP.6!Área_de_impresión</vt:lpstr>
      <vt:lpstr>CAP.7!Área_de_impresión</vt:lpstr>
      <vt:lpstr>CAP.8!Área_de_impresión</vt:lpstr>
      <vt:lpstr>CAP.9!Área_de_impresión</vt:lpstr>
    </vt:vector>
  </TitlesOfParts>
  <Company>Dark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Cloti</dc:creator>
  <cp:lastModifiedBy>x002133</cp:lastModifiedBy>
  <cp:lastPrinted>2023-05-02T07:35:22Z</cp:lastPrinted>
  <dcterms:created xsi:type="dcterms:W3CDTF">2009-01-29T11:46:14Z</dcterms:created>
  <dcterms:modified xsi:type="dcterms:W3CDTF">2025-03-04T10:48:19Z</dcterms:modified>
</cp:coreProperties>
</file>