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DATOS\2025\CONVOCATORIAS DE AYUDAS 2025\GENERAZINEMA 2025\5. DESARROLLO (3595)\TRAMITACION EXPEDIENTES OF BASES\"/>
    </mc:Choice>
  </mc:AlternateContent>
  <bookViews>
    <workbookView xWindow="-105" yWindow="-105" windowWidth="23250" windowHeight="12570"/>
  </bookViews>
  <sheets>
    <sheet name="Instrucciones" sheetId="16" r:id="rId1"/>
    <sheet name="PRESENTACIÓN" sheetId="34" r:id="rId2"/>
    <sheet name="PRESUPUESTO TOTAL" sheetId="27" r:id="rId3"/>
    <sheet name="PTO. PERIODO SUBVENCIONABLE" sheetId="9" r:id="rId4"/>
    <sheet name="GASTOS SALARIALES Y DE SS" sheetId="24" r:id="rId5"/>
    <sheet name="NOTAS" sheetId="13" r:id="rId6"/>
    <sheet name="PTO ACEPTADO FIC. O DOC." sheetId="20" r:id="rId7"/>
    <sheet name="PTO ACEPTADO ANIMACIÓN" sheetId="33" r:id="rId8"/>
  </sheets>
  <definedNames>
    <definedName name="_xlnm.Print_Area" localSheetId="4">'GASTOS SALARIALES Y DE SS'!$A$1:$M$40</definedName>
    <definedName name="_xlnm.Print_Area" localSheetId="5">NOTAS!$A$1:$D$32</definedName>
    <definedName name="_xlnm.Print_Area" localSheetId="2">'PRESUPUESTO TOTAL'!$A$1:$O$202</definedName>
    <definedName name="_xlnm.Print_Area" localSheetId="7">'PTO ACEPTADO ANIMACIÓN'!$A$1:$J$48</definedName>
    <definedName name="_xlnm.Print_Area" localSheetId="6">'PTO ACEPTADO FIC. O DOC.'!$A$1:$J$48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7" i="20" l="1"/>
  <c r="H27" i="33"/>
  <c r="M155" i="9" l="1"/>
  <c r="M151" i="9"/>
  <c r="M150" i="9"/>
  <c r="M149" i="9"/>
  <c r="C6" i="33" l="1"/>
  <c r="C6" i="20"/>
  <c r="Q13" i="27"/>
  <c r="H14" i="20"/>
  <c r="M190" i="9" l="1"/>
  <c r="M182" i="9"/>
  <c r="M183" i="9"/>
  <c r="M184" i="9"/>
  <c r="M185" i="9"/>
  <c r="M186" i="9"/>
  <c r="M187" i="9"/>
  <c r="M181" i="9"/>
  <c r="M172" i="9"/>
  <c r="M173" i="9"/>
  <c r="M174" i="9"/>
  <c r="M175" i="9"/>
  <c r="M176" i="9"/>
  <c r="M177" i="9"/>
  <c r="M171" i="9"/>
  <c r="M162" i="9"/>
  <c r="M163" i="9"/>
  <c r="M164" i="9"/>
  <c r="M165" i="9"/>
  <c r="M166" i="9"/>
  <c r="M167" i="9"/>
  <c r="M161" i="9"/>
  <c r="M156" i="9"/>
  <c r="M157" i="9"/>
  <c r="J24" i="27" l="1"/>
  <c r="J23" i="27"/>
  <c r="I23" i="33" l="1"/>
  <c r="H23" i="33"/>
  <c r="I21" i="33"/>
  <c r="I17" i="33"/>
  <c r="H17" i="33"/>
  <c r="I16" i="33"/>
  <c r="H16" i="33"/>
  <c r="I15" i="33"/>
  <c r="H15" i="33"/>
  <c r="I14" i="33"/>
  <c r="I13" i="33"/>
  <c r="H13" i="33"/>
  <c r="I12" i="33"/>
  <c r="H12" i="33"/>
  <c r="I11" i="33"/>
  <c r="H11" i="33"/>
  <c r="I10" i="33"/>
  <c r="H10" i="33"/>
  <c r="I9" i="33"/>
  <c r="H9" i="33"/>
  <c r="K177" i="9" l="1"/>
  <c r="K176" i="9"/>
  <c r="K175" i="9"/>
  <c r="K174" i="9"/>
  <c r="K173" i="9"/>
  <c r="K172" i="9"/>
  <c r="K171" i="9"/>
  <c r="K162" i="9"/>
  <c r="K163" i="9"/>
  <c r="K164" i="9"/>
  <c r="K165" i="9"/>
  <c r="K166" i="9"/>
  <c r="K167" i="9"/>
  <c r="K161" i="9"/>
  <c r="O33" i="27" l="1"/>
  <c r="O34" i="27"/>
  <c r="O159" i="27"/>
  <c r="O153" i="27"/>
  <c r="O154" i="27"/>
  <c r="O155" i="27"/>
  <c r="O152" i="27"/>
  <c r="O145" i="27"/>
  <c r="O146" i="27"/>
  <c r="O147" i="27"/>
  <c r="O148" i="27"/>
  <c r="O144" i="27"/>
  <c r="O143" i="27"/>
  <c r="O142" i="27"/>
  <c r="O141" i="27"/>
  <c r="O137" i="27"/>
  <c r="O136" i="27"/>
  <c r="O135" i="27"/>
  <c r="O134" i="27"/>
  <c r="O130" i="27"/>
  <c r="O129" i="27"/>
  <c r="O128" i="27"/>
  <c r="O127" i="27"/>
  <c r="O121" i="27"/>
  <c r="O122" i="27"/>
  <c r="O123" i="27"/>
  <c r="O120" i="27"/>
  <c r="O115" i="27"/>
  <c r="O116" i="27"/>
  <c r="O114" i="27"/>
  <c r="O113" i="27"/>
  <c r="O112" i="27"/>
  <c r="O111" i="27"/>
  <c r="O110" i="27"/>
  <c r="O109" i="27"/>
  <c r="O108" i="27"/>
  <c r="O107" i="27"/>
  <c r="O102" i="27"/>
  <c r="O101" i="27"/>
  <c r="O100" i="27"/>
  <c r="O99" i="27"/>
  <c r="O98" i="27"/>
  <c r="O97" i="27"/>
  <c r="O96" i="27"/>
  <c r="O95" i="27"/>
  <c r="O91" i="27"/>
  <c r="O90" i="27"/>
  <c r="O89" i="27"/>
  <c r="O88" i="27"/>
  <c r="O87" i="27"/>
  <c r="O86" i="27"/>
  <c r="O85" i="27"/>
  <c r="O84" i="27"/>
  <c r="O67" i="27"/>
  <c r="O68" i="27"/>
  <c r="O69" i="27"/>
  <c r="O66" i="27"/>
  <c r="O80" i="27"/>
  <c r="O79" i="27"/>
  <c r="O78" i="27"/>
  <c r="O77" i="27"/>
  <c r="O76" i="27"/>
  <c r="O75" i="27"/>
  <c r="O74" i="27"/>
  <c r="O73" i="27"/>
  <c r="O62" i="27"/>
  <c r="O61" i="27"/>
  <c r="O60" i="27"/>
  <c r="O59" i="27"/>
  <c r="O58" i="27"/>
  <c r="O57" i="27"/>
  <c r="O56" i="27"/>
  <c r="O55" i="27"/>
  <c r="O51" i="27"/>
  <c r="O50" i="27"/>
  <c r="O49" i="27"/>
  <c r="O48" i="27"/>
  <c r="O47" i="27"/>
  <c r="O46" i="27"/>
  <c r="O45" i="27"/>
  <c r="O44" i="27"/>
  <c r="O35" i="27"/>
  <c r="O36" i="27"/>
  <c r="O37" i="27"/>
  <c r="O38" i="27"/>
  <c r="O39" i="27"/>
  <c r="O40" i="27"/>
  <c r="K178" i="9"/>
  <c r="C178" i="9" s="1"/>
  <c r="J30" i="24"/>
  <c r="I30" i="24"/>
  <c r="B34" i="24"/>
  <c r="B35" i="24"/>
  <c r="J180" i="9"/>
  <c r="J170" i="9"/>
  <c r="I170" i="9"/>
  <c r="G18" i="9"/>
  <c r="I9" i="20" s="1"/>
  <c r="F18" i="9"/>
  <c r="H9" i="20" s="1"/>
  <c r="L140" i="27"/>
  <c r="M140" i="27"/>
  <c r="K140" i="27"/>
  <c r="L133" i="27"/>
  <c r="M133" i="27"/>
  <c r="K133" i="27"/>
  <c r="L126" i="27"/>
  <c r="M126" i="27"/>
  <c r="K126" i="27"/>
  <c r="L119" i="27"/>
  <c r="M119" i="27"/>
  <c r="K119" i="27"/>
  <c r="L106" i="27"/>
  <c r="M106" i="27"/>
  <c r="K106" i="27"/>
  <c r="L94" i="27"/>
  <c r="M94" i="27"/>
  <c r="K94" i="27"/>
  <c r="L83" i="27"/>
  <c r="M83" i="27"/>
  <c r="K83" i="27"/>
  <c r="L72" i="27"/>
  <c r="M72" i="27"/>
  <c r="K72" i="27"/>
  <c r="L65" i="27"/>
  <c r="M65" i="27"/>
  <c r="K65" i="27"/>
  <c r="L54" i="27"/>
  <c r="M54" i="27"/>
  <c r="K54" i="27"/>
  <c r="L43" i="27"/>
  <c r="M43" i="27"/>
  <c r="K43" i="27"/>
  <c r="M32" i="27"/>
  <c r="L32" i="27"/>
  <c r="K32" i="27"/>
  <c r="G134" i="9"/>
  <c r="F134" i="9"/>
  <c r="G127" i="9"/>
  <c r="F127" i="9"/>
  <c r="H22" i="33" s="1"/>
  <c r="G116" i="9"/>
  <c r="F116" i="9"/>
  <c r="H21" i="33" s="1"/>
  <c r="G109" i="9"/>
  <c r="I18" i="33" s="1"/>
  <c r="I19" i="33" s="1"/>
  <c r="F109" i="9"/>
  <c r="H18" i="33" s="1"/>
  <c r="G102" i="9"/>
  <c r="F102" i="9"/>
  <c r="G95" i="9"/>
  <c r="F95" i="9"/>
  <c r="G80" i="9"/>
  <c r="F80" i="9"/>
  <c r="G69" i="9"/>
  <c r="F69" i="9"/>
  <c r="G58" i="9"/>
  <c r="F58" i="9"/>
  <c r="G51" i="9"/>
  <c r="I12" i="20" s="1"/>
  <c r="F51" i="9"/>
  <c r="H12" i="20" s="1"/>
  <c r="G40" i="9"/>
  <c r="I11" i="20" s="1"/>
  <c r="F40" i="9"/>
  <c r="G29" i="9"/>
  <c r="F29" i="9"/>
  <c r="I160" i="9"/>
  <c r="H26" i="9"/>
  <c r="H25" i="9"/>
  <c r="H24" i="9"/>
  <c r="H23" i="9"/>
  <c r="H22" i="9"/>
  <c r="H21" i="9"/>
  <c r="H20" i="9"/>
  <c r="H19" i="9"/>
  <c r="H37" i="9"/>
  <c r="H36" i="9"/>
  <c r="H35" i="9"/>
  <c r="H34" i="9"/>
  <c r="H33" i="9"/>
  <c r="H32" i="9"/>
  <c r="H31" i="9"/>
  <c r="H30" i="9"/>
  <c r="H48" i="9"/>
  <c r="H47" i="9"/>
  <c r="H46" i="9"/>
  <c r="H45" i="9"/>
  <c r="H44" i="9"/>
  <c r="H43" i="9"/>
  <c r="H42" i="9"/>
  <c r="H41" i="9"/>
  <c r="H55" i="9"/>
  <c r="H54" i="9"/>
  <c r="H53" i="9"/>
  <c r="H52" i="9"/>
  <c r="H66" i="9"/>
  <c r="H65" i="9"/>
  <c r="H64" i="9"/>
  <c r="H63" i="9"/>
  <c r="H62" i="9"/>
  <c r="H61" i="9"/>
  <c r="H60" i="9"/>
  <c r="H59" i="9"/>
  <c r="H77" i="9"/>
  <c r="H76" i="9"/>
  <c r="H75" i="9"/>
  <c r="H74" i="9"/>
  <c r="H73" i="9"/>
  <c r="H72" i="9"/>
  <c r="H71" i="9"/>
  <c r="H70" i="9"/>
  <c r="H88" i="9"/>
  <c r="H87" i="9"/>
  <c r="H86" i="9"/>
  <c r="H85" i="9"/>
  <c r="H84" i="9"/>
  <c r="H83" i="9"/>
  <c r="H82" i="9"/>
  <c r="H81" i="9"/>
  <c r="H99" i="9"/>
  <c r="H98" i="9"/>
  <c r="H97" i="9"/>
  <c r="H96" i="9"/>
  <c r="H106" i="9"/>
  <c r="H105" i="9"/>
  <c r="H104" i="9"/>
  <c r="H103" i="9"/>
  <c r="H113" i="9"/>
  <c r="H112" i="9"/>
  <c r="H111" i="9"/>
  <c r="H110" i="9"/>
  <c r="H124" i="9"/>
  <c r="H123" i="9"/>
  <c r="H122" i="9"/>
  <c r="H121" i="9"/>
  <c r="H120" i="9"/>
  <c r="H119" i="9"/>
  <c r="H118" i="9"/>
  <c r="H117" i="9"/>
  <c r="H135" i="9"/>
  <c r="H129" i="9"/>
  <c r="H130" i="9"/>
  <c r="H131" i="9"/>
  <c r="H128" i="9"/>
  <c r="K137" i="9"/>
  <c r="M22" i="27"/>
  <c r="N159" i="27"/>
  <c r="N153" i="27"/>
  <c r="N154" i="27"/>
  <c r="N155" i="27"/>
  <c r="N152" i="27"/>
  <c r="N145" i="27"/>
  <c r="N146" i="27"/>
  <c r="N147" i="27"/>
  <c r="N148" i="27"/>
  <c r="N144" i="27"/>
  <c r="N143" i="27"/>
  <c r="N142" i="27"/>
  <c r="N141" i="27"/>
  <c r="N137" i="27"/>
  <c r="N136" i="27"/>
  <c r="N135" i="27"/>
  <c r="N134" i="27"/>
  <c r="N130" i="27"/>
  <c r="N129" i="27"/>
  <c r="N128" i="27"/>
  <c r="N127" i="27"/>
  <c r="N121" i="27"/>
  <c r="N122" i="27"/>
  <c r="N123" i="27"/>
  <c r="N120" i="27"/>
  <c r="N115" i="27"/>
  <c r="N116" i="27"/>
  <c r="N114" i="27"/>
  <c r="N113" i="27"/>
  <c r="N112" i="27"/>
  <c r="N111" i="27"/>
  <c r="N110" i="27"/>
  <c r="N109" i="27"/>
  <c r="N108" i="27"/>
  <c r="N107" i="27"/>
  <c r="N102" i="27"/>
  <c r="N101" i="27"/>
  <c r="N100" i="27"/>
  <c r="N99" i="27"/>
  <c r="N98" i="27"/>
  <c r="N97" i="27"/>
  <c r="N96" i="27"/>
  <c r="N95" i="27"/>
  <c r="N91" i="27"/>
  <c r="N90" i="27"/>
  <c r="N89" i="27"/>
  <c r="N88" i="27"/>
  <c r="N87" i="27"/>
  <c r="N86" i="27"/>
  <c r="N85" i="27"/>
  <c r="N84" i="27"/>
  <c r="N77" i="27"/>
  <c r="N78" i="27"/>
  <c r="N79" i="27"/>
  <c r="N80" i="27"/>
  <c r="N76" i="27"/>
  <c r="N75" i="27"/>
  <c r="N74" i="27"/>
  <c r="N73" i="27"/>
  <c r="N67" i="27"/>
  <c r="N68" i="27"/>
  <c r="N69" i="27"/>
  <c r="N66" i="27"/>
  <c r="N56" i="27"/>
  <c r="N57" i="27"/>
  <c r="N58" i="27"/>
  <c r="N59" i="27"/>
  <c r="N60" i="27"/>
  <c r="N61" i="27"/>
  <c r="N62" i="27"/>
  <c r="N55" i="27"/>
  <c r="N45" i="27"/>
  <c r="N46" i="27"/>
  <c r="N47" i="27"/>
  <c r="N48" i="27"/>
  <c r="N49" i="27"/>
  <c r="N50" i="27"/>
  <c r="N51" i="27"/>
  <c r="N44" i="27"/>
  <c r="N39" i="27"/>
  <c r="N40" i="27"/>
  <c r="N33" i="27"/>
  <c r="N161" i="27" s="1"/>
  <c r="C162" i="27" s="1"/>
  <c r="N34" i="27"/>
  <c r="N35" i="27"/>
  <c r="N36" i="27"/>
  <c r="N37" i="27"/>
  <c r="N38" i="27"/>
  <c r="C9" i="9"/>
  <c r="C6" i="9"/>
  <c r="K158" i="27"/>
  <c r="K151" i="27"/>
  <c r="M151" i="27"/>
  <c r="L151" i="27"/>
  <c r="M158" i="27"/>
  <c r="L158" i="27"/>
  <c r="J27" i="24"/>
  <c r="E4" i="24"/>
  <c r="I4" i="24" s="1"/>
  <c r="I8" i="24"/>
  <c r="I9" i="24"/>
  <c r="I10" i="24"/>
  <c r="I11" i="24"/>
  <c r="I12" i="24"/>
  <c r="I13" i="24"/>
  <c r="I14" i="24"/>
  <c r="I15" i="24"/>
  <c r="I16" i="24"/>
  <c r="I17" i="24"/>
  <c r="I18" i="24"/>
  <c r="I19" i="24"/>
  <c r="I20" i="24"/>
  <c r="I21" i="24"/>
  <c r="I22" i="24"/>
  <c r="I23" i="24"/>
  <c r="I24" i="24"/>
  <c r="I25" i="24"/>
  <c r="I26" i="24"/>
  <c r="I7" i="24"/>
  <c r="J160" i="9"/>
  <c r="J154" i="9"/>
  <c r="J148" i="9"/>
  <c r="J22" i="27"/>
  <c r="M7" i="24"/>
  <c r="M27" i="24" s="1"/>
  <c r="B30" i="24" s="1"/>
  <c r="C166" i="27"/>
  <c r="N137" i="9"/>
  <c r="I22" i="33" l="1"/>
  <c r="H14" i="33"/>
  <c r="H19" i="33" s="1"/>
  <c r="E21" i="33" s="1"/>
  <c r="M163" i="27"/>
  <c r="L163" i="27"/>
  <c r="K163" i="27"/>
  <c r="I23" i="20"/>
  <c r="H13" i="20"/>
  <c r="I17" i="20"/>
  <c r="I13" i="20"/>
  <c r="I18" i="20"/>
  <c r="H21" i="20"/>
  <c r="H10" i="20"/>
  <c r="I14" i="20"/>
  <c r="I21" i="20"/>
  <c r="I10" i="20"/>
  <c r="H15" i="20"/>
  <c r="H22" i="20"/>
  <c r="H18" i="20"/>
  <c r="H11" i="20"/>
  <c r="I15" i="20"/>
  <c r="I22" i="20"/>
  <c r="H16" i="20"/>
  <c r="H23" i="20"/>
  <c r="I16" i="20"/>
  <c r="H17" i="20"/>
  <c r="O161" i="27"/>
  <c r="C161" i="27" s="1"/>
  <c r="I27" i="24"/>
  <c r="H137" i="9"/>
  <c r="O137" i="9" s="1"/>
  <c r="B142" i="9" s="1"/>
  <c r="J190" i="9"/>
  <c r="I196" i="9" s="1"/>
  <c r="K12" i="24"/>
  <c r="L12" i="24" s="1"/>
  <c r="K16" i="24"/>
  <c r="L16" i="24" s="1"/>
  <c r="K20" i="24"/>
  <c r="L20" i="24" s="1"/>
  <c r="K24" i="24"/>
  <c r="L24" i="24" s="1"/>
  <c r="K9" i="24"/>
  <c r="L9" i="24" s="1"/>
  <c r="K13" i="24"/>
  <c r="L13" i="24" s="1"/>
  <c r="K17" i="24"/>
  <c r="L17" i="24" s="1"/>
  <c r="K21" i="24"/>
  <c r="L21" i="24" s="1"/>
  <c r="K25" i="24"/>
  <c r="L25" i="24" s="1"/>
  <c r="K7" i="24"/>
  <c r="K10" i="24"/>
  <c r="L10" i="24" s="1"/>
  <c r="K14" i="24"/>
  <c r="L14" i="24" s="1"/>
  <c r="K18" i="24"/>
  <c r="L18" i="24" s="1"/>
  <c r="K22" i="24"/>
  <c r="L22" i="24" s="1"/>
  <c r="K26" i="24"/>
  <c r="L26" i="24" s="1"/>
  <c r="K11" i="24"/>
  <c r="L11" i="24" s="1"/>
  <c r="K15" i="24"/>
  <c r="L15" i="24" s="1"/>
  <c r="K19" i="24"/>
  <c r="L19" i="24" s="1"/>
  <c r="K23" i="24"/>
  <c r="L23" i="24" s="1"/>
  <c r="K8" i="24"/>
  <c r="L8" i="24" s="1"/>
  <c r="I190" i="9"/>
  <c r="I27" i="33" l="1"/>
  <c r="D27" i="33"/>
  <c r="E23" i="33"/>
  <c r="E22" i="33"/>
  <c r="H19" i="20"/>
  <c r="I164" i="27"/>
  <c r="C165" i="27" s="1"/>
  <c r="K27" i="24"/>
  <c r="H20" i="33" s="1"/>
  <c r="E20" i="33" s="1"/>
  <c r="H26" i="33" s="1"/>
  <c r="L7" i="24"/>
  <c r="L27" i="24" s="1"/>
  <c r="I20" i="33" s="1"/>
  <c r="H28" i="33" l="1"/>
  <c r="I28" i="33" s="1"/>
  <c r="D28" i="33"/>
  <c r="D26" i="33"/>
  <c r="I26" i="33"/>
  <c r="F26" i="33" s="1"/>
  <c r="F27" i="33" s="1"/>
  <c r="E26" i="33"/>
  <c r="E27" i="33" s="1"/>
  <c r="E28" i="33" s="1"/>
  <c r="E29" i="33" s="1"/>
  <c r="H30" i="33" s="1"/>
  <c r="E21" i="20"/>
  <c r="H29" i="33"/>
  <c r="I29" i="33" s="1"/>
  <c r="D29" i="33"/>
  <c r="G92" i="9"/>
  <c r="I20" i="20"/>
  <c r="F92" i="9"/>
  <c r="H20" i="20"/>
  <c r="I19" i="20"/>
  <c r="F138" i="9" l="1"/>
  <c r="I195" i="9" s="1"/>
  <c r="G197" i="9" s="1"/>
  <c r="G138" i="9"/>
  <c r="F28" i="33"/>
  <c r="F29" i="33" s="1"/>
  <c r="I30" i="33" s="1"/>
  <c r="H32" i="33" s="1"/>
  <c r="E20" i="20"/>
  <c r="D27" i="20"/>
  <c r="E23" i="20"/>
  <c r="E22" i="20"/>
  <c r="D26" i="20" l="1"/>
  <c r="H26" i="20"/>
  <c r="E26" i="20"/>
  <c r="E27" i="20" s="1"/>
  <c r="I27" i="20"/>
  <c r="H28" i="20"/>
  <c r="D28" i="20"/>
  <c r="D29" i="20"/>
  <c r="H29" i="20"/>
  <c r="E28" i="20" l="1"/>
  <c r="E29" i="20" s="1"/>
  <c r="H30" i="20" s="1"/>
  <c r="I26" i="20"/>
  <c r="I28" i="20"/>
  <c r="I29" i="20"/>
  <c r="F26" i="20" l="1"/>
  <c r="F27" i="20" s="1"/>
  <c r="F28" i="20" s="1"/>
  <c r="F29" i="20" s="1"/>
  <c r="I30" i="20" s="1"/>
  <c r="H32" i="20" l="1"/>
</calcChain>
</file>

<file path=xl/comments1.xml><?xml version="1.0" encoding="utf-8"?>
<comments xmlns="http://schemas.openxmlformats.org/spreadsheetml/2006/main">
  <authors>
    <author>Usuario</author>
  </authors>
  <commentList>
    <comment ref="M30" authorId="0" shapeId="0">
      <text>
        <r>
          <rPr>
            <b/>
            <sz val="9"/>
            <color indexed="81"/>
            <rFont val="Tahoma"/>
            <family val="2"/>
          </rPr>
          <t>Aclaración:</t>
        </r>
        <r>
          <rPr>
            <sz val="9"/>
            <color indexed="81"/>
            <rFont val="Tahoma"/>
            <family val="2"/>
          </rPr>
          <t xml:space="preserve">
A cumplimentar únicamente en caso de coproducción y sólo la parte de 
coproducción nacional.</t>
        </r>
      </text>
    </comment>
  </commentList>
</comments>
</file>

<file path=xl/comments2.xml><?xml version="1.0" encoding="utf-8"?>
<comments xmlns="http://schemas.openxmlformats.org/spreadsheetml/2006/main">
  <authors>
    <author>Usuario</author>
  </authors>
  <commentList>
    <comment ref="I159" authorId="0" shapeId="0">
      <text>
        <r>
          <rPr>
            <b/>
            <sz val="9"/>
            <color indexed="81"/>
            <rFont val="Tahoma"/>
            <family val="2"/>
          </rPr>
          <t>Aclaración:</t>
        </r>
        <r>
          <rPr>
            <sz val="9"/>
            <color indexed="81"/>
            <rFont val="Tahoma"/>
            <family val="2"/>
          </rPr>
          <t xml:space="preserve">
Concedida aunque no se haya recibido / cobrado el importe de la ayuda</t>
        </r>
      </text>
    </comment>
    <comment ref="I169" authorId="0"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comments3.xml><?xml version="1.0" encoding="utf-8"?>
<comments xmlns="http://schemas.openxmlformats.org/spreadsheetml/2006/main">
  <authors>
    <author>Usuario</author>
  </authors>
  <commentList>
    <comment ref="C6" authorId="0" shapeId="0">
      <text>
        <r>
          <rPr>
            <b/>
            <sz val="9"/>
            <color indexed="81"/>
            <rFont val="Tahoma"/>
            <family val="2"/>
          </rPr>
          <t>Aclaración:</t>
        </r>
        <r>
          <rPr>
            <sz val="9"/>
            <color indexed="81"/>
            <rFont val="Tahoma"/>
            <family val="2"/>
          </rPr>
          <t xml:space="preserve">
Indicar si se trata de contrato fijo o temporal
</t>
        </r>
      </text>
    </comment>
  </commentList>
</comments>
</file>

<file path=xl/sharedStrings.xml><?xml version="1.0" encoding="utf-8"?>
<sst xmlns="http://schemas.openxmlformats.org/spreadsheetml/2006/main" count="259" uniqueCount="136">
  <si>
    <t>Solicitante</t>
  </si>
  <si>
    <t>Ingresos</t>
  </si>
  <si>
    <t>Total Gastos</t>
  </si>
  <si>
    <t xml:space="preserve">Total Gastos: </t>
  </si>
  <si>
    <t>Total Ingresos</t>
  </si>
  <si>
    <t>Gastos</t>
  </si>
  <si>
    <t>Concepto</t>
  </si>
  <si>
    <t xml:space="preserve">Total Ingresos </t>
  </si>
  <si>
    <t>Nombre</t>
  </si>
  <si>
    <t>Explicación de método de cálculo</t>
  </si>
  <si>
    <t>TOTAL</t>
  </si>
  <si>
    <t>% TITULARIDAD</t>
  </si>
  <si>
    <t>% DE EJECUCIÓN</t>
  </si>
  <si>
    <t>IMPORTE A EJECUTAR</t>
  </si>
  <si>
    <t>a. Adquisición de los derechos de autoría de la obra o Script Doctoring</t>
  </si>
  <si>
    <t>b. Guion</t>
  </si>
  <si>
    <t>c. Diseño y elaboración material promocional. Storyboard (animación)</t>
  </si>
  <si>
    <t>f. Casting y búsqueda de localizaciones</t>
  </si>
  <si>
    <t>g. Tareas de documentación y búsqueda de archivos, gráfica (animación)</t>
  </si>
  <si>
    <t>i. Asesoría jurídica y fiscal</t>
  </si>
  <si>
    <t>Gasto Total</t>
  </si>
  <si>
    <t>Gasto Navarra</t>
  </si>
  <si>
    <t>c. Declaración de ayudas y subvenciones PRIVADAS</t>
  </si>
  <si>
    <t>d. Declaración de ayudas y subvenciones PÚBLICAS</t>
  </si>
  <si>
    <r>
      <t xml:space="preserve">e. Otros recursos </t>
    </r>
    <r>
      <rPr>
        <b/>
        <sz val="11"/>
        <rFont val="Calibri"/>
        <family val="2"/>
      </rPr>
      <t>(ACUERDOS CON EMPRESAS DE COMUNICACIÓN O DISTRIBUCIÓN, GASTOS REALIZADOS Y ABONADOS LIGADOS A LA OBRA AUDIOVISUAL,…)</t>
    </r>
  </si>
  <si>
    <t>Nombre entidad</t>
  </si>
  <si>
    <t>Balanza (Gastos - Ingresos = 0)</t>
  </si>
  <si>
    <t>Productora solicitante</t>
  </si>
  <si>
    <t>PRESUPUESTO ACEPTADO</t>
  </si>
  <si>
    <t>Producción ejecutiva</t>
  </si>
  <si>
    <t>BASE DE CÁLCULO PARA DETERMINAR IMPORTE MÁXIMO DE COSTES LIMITADOS</t>
  </si>
  <si>
    <t>Limitado al 20% de la base de cálculo</t>
  </si>
  <si>
    <t>Limitado al 10% de la base de cálculo</t>
  </si>
  <si>
    <t>CORRECCIÓN COSTES LIMITADOS</t>
  </si>
  <si>
    <r>
      <t>h. Gastos de personal</t>
    </r>
    <r>
      <rPr>
        <b/>
        <vertAlign val="superscript"/>
        <sz val="12"/>
        <rFont val="Calibri"/>
        <family val="2"/>
      </rPr>
      <t xml:space="preserve">    </t>
    </r>
  </si>
  <si>
    <t>% DE GASTO EN NAVARRA ACEPTADO</t>
  </si>
  <si>
    <t>TAREA DESARROLLADA
(Ejemplo: Búsqueda de localizaciones, labores de ajuste de guion,…)</t>
  </si>
  <si>
    <t>% DE GASTO APLICADO AL PROYECTO SEGÚN MEMORIA EXPLICATIVA</t>
  </si>
  <si>
    <t>NOMBRE EMPLEADX</t>
  </si>
  <si>
    <t>TIPO DE CONTRATO</t>
  </si>
  <si>
    <t>TOTAL DEVENGADO
MENSUAL
(BRUTO)</t>
  </si>
  <si>
    <t>SEG. SOCIAL EMPRESA
MENSUAL
(IMPORTE TOTAL)</t>
  </si>
  <si>
    <t>NÚMERO MENSUALIDADES
(Se pueden introducir decimales)</t>
  </si>
  <si>
    <t>SMI MENSUAL</t>
  </si>
  <si>
    <t>SMI PRORRATEADAS EXTRAS</t>
  </si>
  <si>
    <r>
      <t>h. Gastos de personal corregido según SMI</t>
    </r>
    <r>
      <rPr>
        <b/>
        <vertAlign val="superscript"/>
        <sz val="12"/>
        <rFont val="Calibri"/>
        <family val="2"/>
      </rPr>
      <t xml:space="preserve">  </t>
    </r>
  </si>
  <si>
    <t>MÁXIMO SALARIO BRUTO ADMITIDO
3 veces SMI</t>
  </si>
  <si>
    <r>
      <t xml:space="preserve">h. Gastos salariales y de Seguridad Social </t>
    </r>
    <r>
      <rPr>
        <b/>
        <vertAlign val="superscript"/>
        <sz val="12"/>
        <rFont val="Calibri"/>
        <family val="2"/>
      </rPr>
      <t xml:space="preserve">2  (*)     </t>
    </r>
  </si>
  <si>
    <r>
      <rPr>
        <b/>
        <vertAlign val="superscript"/>
        <sz val="10"/>
        <rFont val="Calibri"/>
        <family val="2"/>
      </rPr>
      <t>1</t>
    </r>
    <r>
      <rPr>
        <i/>
        <vertAlign val="superscript"/>
        <sz val="10"/>
        <rFont val="Calibri"/>
        <family val="2"/>
      </rPr>
      <t xml:space="preserve"> </t>
    </r>
    <r>
      <rPr>
        <i/>
        <sz val="10"/>
        <rFont val="Calibri"/>
        <family val="2"/>
      </rPr>
      <t>Según Base 7.1.e), explicaciones en pestaña "Notas"</t>
    </r>
  </si>
  <si>
    <t>TOTAL GASTOS DECLARADOS DE PERSONAL APLICADOS AL PROYECTO</t>
  </si>
  <si>
    <t>PRESUPUESTO TOTAL</t>
  </si>
  <si>
    <r>
      <t>h. Gastos salariales y de Seguridad Social</t>
    </r>
    <r>
      <rPr>
        <b/>
        <vertAlign val="superscript"/>
        <sz val="12"/>
        <rFont val="Calibri"/>
        <family val="2"/>
      </rPr>
      <t xml:space="preserve">   </t>
    </r>
  </si>
  <si>
    <t>Resto de productoras participantes</t>
  </si>
  <si>
    <t>PRESUPUESTO PERIODO SUBVENCIONABLE</t>
  </si>
  <si>
    <t>Introducir aclaraciones sobre los gastos recogidos en el epígrafe señalado de la pestaña PRESUPUESTO DEL PERIODO SUBVENCIONABLE</t>
  </si>
  <si>
    <t>PRESUPUESTO GASTO EN NAVARRA PRODUCTORA SOLICITANTE</t>
  </si>
  <si>
    <t>Sí</t>
  </si>
  <si>
    <t>No</t>
  </si>
  <si>
    <t xml:space="preserve">PRESUPUESTO TOTAL PRODUCTORA SOLICITANTE </t>
  </si>
  <si>
    <t>PRESUPUESTO TOTAL PRODUCTORA SOLICITANTE</t>
  </si>
  <si>
    <t>Las columnas referidas al gasto de la productora solicitante, incluyen el importe de gasto realizado en Navarra. Por este motivo, si por error se introducen importes de gasto en Navarra superiores a los introducidos en el Gasto en España, saltará un aviso en color rojo.</t>
  </si>
  <si>
    <t>PRESUPUESTO TOTAL (en caso de coproducción)</t>
  </si>
  <si>
    <t xml:space="preserve">% de ejecución según presupuesto de Gastos: </t>
  </si>
  <si>
    <t>SOLICITADAS</t>
  </si>
  <si>
    <t>Generazinema desarrollo</t>
  </si>
  <si>
    <t>Departamento de Cultura del Gobierno de Navarra</t>
  </si>
  <si>
    <t>Fijo</t>
  </si>
  <si>
    <t>Temporal</t>
  </si>
  <si>
    <t>En el caso de que el salario bruto supere 3 veces el SMI, se aceptará un máximo de SS a cargo de la empresa del 35% del máximo salario bruto admitido</t>
  </si>
  <si>
    <t>d. Elaboración del presupuesto global del proyecto (incluido plan de marketing y distribución, y plan integral de financiación)</t>
  </si>
  <si>
    <r>
      <t xml:space="preserve">d. Elaboración del presupuesto global del proyecto </t>
    </r>
    <r>
      <rPr>
        <b/>
        <sz val="8"/>
        <rFont val="Calibri"/>
        <family val="2"/>
      </rPr>
      <t>(incluido plan de marketing y distribución, y plan integral de financiación)</t>
    </r>
  </si>
  <si>
    <t>Se informa que EXCEL es la aplicación que hay que utilizar para cumplimentar el archivo. Además debe seguirse el orden de las pestañas al hacerlo.</t>
  </si>
  <si>
    <t>Concedidas</t>
  </si>
  <si>
    <t>c. Diseño y elaboración del material promocional. Storyboard (animación)</t>
  </si>
  <si>
    <t>Título del proyecto</t>
  </si>
  <si>
    <r>
      <rPr>
        <b/>
        <vertAlign val="superscript"/>
        <sz val="12"/>
        <rFont val="Calibri"/>
        <family val="2"/>
      </rPr>
      <t xml:space="preserve"> </t>
    </r>
    <r>
      <rPr>
        <b/>
        <sz val="12"/>
        <rFont val="Calibri"/>
        <family val="2"/>
      </rPr>
      <t>(Gastos relacionados con epígrafes a) a g) desarrollados por personal asalariado de la empresa)</t>
    </r>
  </si>
  <si>
    <t>Anotar el importe total de gastos de personal y la parte de gasto en territorio navarro</t>
  </si>
  <si>
    <t xml:space="preserve">Importes recogidos de la pestaña GASTOS DE PERSONAL </t>
  </si>
  <si>
    <t>e. Mercados y foros de coproducción (alojamiento, desplazamiento y acreditaciones)</t>
  </si>
  <si>
    <t>j. Coste de amortización fiscalmente deducible</t>
  </si>
  <si>
    <t>k. Contratación de medios externos vinculados a la conciliación y sostenibilidad</t>
  </si>
  <si>
    <t>l. Gastos generales</t>
  </si>
  <si>
    <t>m. Gastos financieros</t>
  </si>
  <si>
    <t>n. Producción ejecutiva</t>
  </si>
  <si>
    <r>
      <t>e. Mercados y foros de coproducción (alojamiento, desplazamiento y acreditaciones)</t>
    </r>
    <r>
      <rPr>
        <b/>
        <vertAlign val="superscript"/>
        <sz val="12"/>
        <rFont val="Calibri"/>
        <family val="2"/>
      </rPr>
      <t xml:space="preserve">1 </t>
    </r>
  </si>
  <si>
    <t>Relacionadas con epígrafe e. "Mercados y foros de coproducción (alojamiento, desplazamiento y acreditaciones)"</t>
  </si>
  <si>
    <t xml:space="preserve">l. Gastos generales </t>
  </si>
  <si>
    <t xml:space="preserve">m. Gastos financieros </t>
  </si>
  <si>
    <t>Limitado al 40% de la base de cálculo</t>
  </si>
  <si>
    <t>Limitado al 15% de la base de cálculo</t>
  </si>
  <si>
    <t>Limitado al 55% de la base de cálculo</t>
  </si>
  <si>
    <t>Limitado al 25% de la base de cálculo</t>
  </si>
  <si>
    <t>Gasto Total Solicitante</t>
  </si>
  <si>
    <t>Gasto Navarra
Solicitante</t>
  </si>
  <si>
    <t>FA</t>
  </si>
  <si>
    <r>
      <t>TOTAL IMPORTE DEDICADO AL PROYECTO</t>
    </r>
    <r>
      <rPr>
        <b/>
        <vertAlign val="superscript"/>
        <sz val="10"/>
        <rFont val="Calibri"/>
        <family val="2"/>
      </rPr>
      <t xml:space="preserve"> 1</t>
    </r>
  </si>
  <si>
    <r>
      <t xml:space="preserve">GASTO EN NAVARRA </t>
    </r>
    <r>
      <rPr>
        <b/>
        <vertAlign val="superscript"/>
        <sz val="10"/>
        <rFont val="Calibri"/>
        <family val="2"/>
      </rPr>
      <t>1</t>
    </r>
  </si>
  <si>
    <r>
      <t xml:space="preserve">CORRECCIÓN SEGÚN SMI TOTAL IMPORTE DEDICADO AL PROYECTO </t>
    </r>
    <r>
      <rPr>
        <b/>
        <vertAlign val="superscript"/>
        <sz val="10"/>
        <rFont val="Calibri"/>
        <family val="2"/>
      </rPr>
      <t>2</t>
    </r>
  </si>
  <si>
    <r>
      <t xml:space="preserve">CORRECCIÓN SEGÚN SMI GASTO EN NAVARRA </t>
    </r>
    <r>
      <rPr>
        <b/>
        <vertAlign val="superscript"/>
        <sz val="10"/>
        <rFont val="Calibri"/>
        <family val="2"/>
      </rPr>
      <t>2</t>
    </r>
  </si>
  <si>
    <r>
      <t>Para determinar el importe del gasto en territorio navarro,</t>
    </r>
    <r>
      <rPr>
        <b/>
        <sz val="10"/>
        <rFont val="Arial"/>
        <family val="2"/>
      </rPr>
      <t xml:space="preserve"> </t>
    </r>
    <r>
      <rPr>
        <sz val="10"/>
        <rFont val="Arial"/>
        <family val="2"/>
      </rPr>
      <t>se tendrán en cuenta los criterios establecidos en el artículo 2 de la Orden Foral 69-2021 de 7 de mayo, de la Consejera de Economía y Hacienda</t>
    </r>
  </si>
  <si>
    <t>Tipo de gasto</t>
  </si>
  <si>
    <t>IMPORTANTE</t>
  </si>
  <si>
    <t>Indicar la modalidad</t>
  </si>
  <si>
    <r>
      <t xml:space="preserve">Coproducción </t>
    </r>
    <r>
      <rPr>
        <sz val="7.5"/>
        <rFont val="Calibri"/>
        <family val="2"/>
      </rPr>
      <t>(introducir una X en la casilla que proceda)</t>
    </r>
  </si>
  <si>
    <r>
      <t>l. Gastos generales</t>
    </r>
    <r>
      <rPr>
        <b/>
        <vertAlign val="superscript"/>
        <sz val="12"/>
        <rFont val="Calibri"/>
        <family val="2"/>
      </rPr>
      <t xml:space="preserve"> (*)</t>
    </r>
  </si>
  <si>
    <r>
      <t>m. Gastos financieros</t>
    </r>
    <r>
      <rPr>
        <b/>
        <vertAlign val="superscript"/>
        <sz val="12"/>
        <rFont val="Calibri"/>
        <family val="2"/>
      </rPr>
      <t xml:space="preserve"> (*)</t>
    </r>
  </si>
  <si>
    <r>
      <t>n. Producción ejecutiva</t>
    </r>
    <r>
      <rPr>
        <b/>
        <vertAlign val="superscript"/>
        <sz val="12"/>
        <rFont val="Calibri"/>
        <family val="2"/>
      </rPr>
      <t xml:space="preserve"> (*)</t>
    </r>
  </si>
  <si>
    <r>
      <rPr>
        <b/>
        <u/>
        <sz val="10"/>
        <color rgb="FFC00000"/>
        <rFont val="Calibri"/>
        <family val="2"/>
      </rPr>
      <t>IMPORTANTE:</t>
    </r>
    <r>
      <rPr>
        <b/>
        <sz val="10"/>
        <color rgb="FFC00000"/>
        <rFont val="Calibri"/>
        <family val="2"/>
      </rPr>
      <t xml:space="preserve"> LOS INGRESOS QUE SE ESPECIFICAN A CONTINUACIÓN, SON EXCLUSIVAMENTE LOS QUE CORRESPONDEN AL SOLICITANTE DE LA AYUDA</t>
    </r>
  </si>
  <si>
    <r>
      <t>a. Recursos propios (</t>
    </r>
    <r>
      <rPr>
        <b/>
        <sz val="11"/>
        <rFont val="Calibri"/>
        <family val="2"/>
      </rPr>
      <t>SALDOS EN CUENTAS BANCARIAS</t>
    </r>
    <r>
      <rPr>
        <b/>
        <sz val="12"/>
        <rFont val="Calibri"/>
        <family val="2"/>
      </rPr>
      <t>)</t>
    </r>
  </si>
  <si>
    <r>
      <t>b. Recursos ajenos (</t>
    </r>
    <r>
      <rPr>
        <b/>
        <sz val="11"/>
        <rFont val="Calibri"/>
        <family val="2"/>
      </rPr>
      <t>PRÉSTAMOS, CRÉDITOS, AVALES, APORTACIONES DE INVERSORES PRIVADOS</t>
    </r>
    <r>
      <rPr>
        <b/>
        <sz val="12"/>
        <rFont val="Calibri"/>
        <family val="2"/>
      </rPr>
      <t>)</t>
    </r>
  </si>
  <si>
    <r>
      <rPr>
        <b/>
        <i/>
        <vertAlign val="superscript"/>
        <sz val="14"/>
        <rFont val="Calibri"/>
        <family val="2"/>
      </rPr>
      <t>(*)</t>
    </r>
    <r>
      <rPr>
        <i/>
        <vertAlign val="superscript"/>
        <sz val="14"/>
        <rFont val="Calibri"/>
        <family val="2"/>
      </rPr>
      <t xml:space="preserve"> Gastos limitados según las bases de la convocatoria. Se anotarán los importes </t>
    </r>
    <r>
      <rPr>
        <b/>
        <i/>
        <vertAlign val="superscript"/>
        <sz val="14"/>
        <rFont val="Calibri"/>
        <family val="2"/>
      </rPr>
      <t>sin tener en cuenta el % de limitación.</t>
    </r>
  </si>
  <si>
    <r>
      <rPr>
        <b/>
        <i/>
        <vertAlign val="superscript"/>
        <sz val="10"/>
        <rFont val="Calibri"/>
        <family val="2"/>
      </rPr>
      <t>2</t>
    </r>
    <r>
      <rPr>
        <i/>
        <vertAlign val="superscript"/>
        <sz val="10"/>
        <rFont val="Calibri"/>
        <family val="2"/>
      </rPr>
      <t xml:space="preserve"> </t>
    </r>
    <r>
      <rPr>
        <i/>
        <sz val="10"/>
        <rFont val="Calibri"/>
        <family val="2"/>
      </rPr>
      <t>Los importes relacionados con gastos de personal asalariado se cumplimentarán automáticamente, una vez completada la pestaña GASTOS SALARIALES Y DE SS.</t>
    </r>
  </si>
  <si>
    <r>
      <rPr>
        <b/>
        <vertAlign val="superscript"/>
        <sz val="12"/>
        <color theme="7" tint="-0.499984740745262"/>
        <rFont val="Calibri"/>
        <family val="2"/>
      </rPr>
      <t>1</t>
    </r>
    <r>
      <rPr>
        <sz val="12"/>
        <color theme="7" tint="-0.499984740745262"/>
        <rFont val="Calibri"/>
        <family val="2"/>
      </rPr>
      <t xml:space="preserve"> Estos datos pasarán directamente a la pestaña de PTO. PERIODO SUBVENCIONABLE</t>
    </r>
  </si>
  <si>
    <r>
      <rPr>
        <b/>
        <vertAlign val="superscript"/>
        <sz val="12"/>
        <color theme="7" tint="-0.499984740745262"/>
        <rFont val="Calibri"/>
        <family val="2"/>
      </rPr>
      <t>2</t>
    </r>
    <r>
      <rPr>
        <sz val="12"/>
        <color theme="7" tint="-0.499984740745262"/>
        <rFont val="Calibri"/>
        <family val="2"/>
      </rPr>
      <t xml:space="preserve"> Estos gastos, por estar limitados a tres veces el SMI, pasarán directamente a la pestaña de PRESUPUESTO ACEPTADO</t>
    </r>
  </si>
  <si>
    <t>PRESUPUESTO TOTAL NACIONAL
(en caso de coproducción)</t>
  </si>
  <si>
    <t xml:space="preserve">            INSTRUCCIONES PARA CUMPLIMENTAR ESTE DOCUMENTO</t>
  </si>
  <si>
    <t>AÑO SOLICITUD AYUDA</t>
  </si>
  <si>
    <t xml:space="preserve"> </t>
  </si>
  <si>
    <r>
      <rPr>
        <b/>
        <sz val="10"/>
        <rFont val="Arial"/>
        <family val="2"/>
      </rPr>
      <t>PRESENTACIÓN</t>
    </r>
    <r>
      <rPr>
        <sz val="10"/>
        <rFont val="Arial"/>
        <family val="2"/>
      </rPr>
      <t>: Cumplimentar datos relevantes de la obra audiovisual</t>
    </r>
  </si>
  <si>
    <t>ESTE DOCUMENTO DEBE CUMPLIMENTARSE CON LOS DATOS ECONÓMICOS DE CADA COPRODUCTOR INTEGRANTE DE LA AGRUPACIÓN DE EMPRESAS (INCLUIDO EL COPRODUCTOR GESTOR)
El coproductor gestor de la agrupación de empresas deberá cumplimentar el Anexo I con los datos correspondientes a la suma de los coproductores que forman parte de la agrupación de empresas y con sus propios datos.</t>
  </si>
  <si>
    <r>
      <rPr>
        <b/>
        <sz val="10"/>
        <rFont val="Arial"/>
        <family val="2"/>
      </rPr>
      <t>PTO ACEPTADO FIC. O DOC. y PTO ACEPTADO ANIMACIÓN, según proceda</t>
    </r>
    <r>
      <rPr>
        <sz val="10"/>
        <rFont val="Arial"/>
        <family val="2"/>
      </rPr>
      <t>: No hay que introducir datos. Ofrece el</t>
    </r>
    <r>
      <rPr>
        <b/>
        <sz val="10"/>
        <rFont val="Arial"/>
        <family val="2"/>
      </rPr>
      <t xml:space="preserve"> presupuesto aceptado de la coproductora solicitante de la agrupación</t>
    </r>
    <r>
      <rPr>
        <sz val="10"/>
        <rFont val="Arial"/>
        <family val="2"/>
      </rPr>
      <t xml:space="preserve"> teniendo en cuenta los límites recogidos en las bases de la convocatoria, a  partir de los datos introducidos por el solicitante y en consecuencia el porcentaje de gasto realizado en Navarra.</t>
    </r>
  </si>
  <si>
    <r>
      <rPr>
        <b/>
        <u/>
        <sz val="10"/>
        <color rgb="FFC00000"/>
        <rFont val="Calibri"/>
        <family val="2"/>
      </rPr>
      <t>IMPORTANTE:</t>
    </r>
    <r>
      <rPr>
        <b/>
        <sz val="10"/>
        <color rgb="FFC00000"/>
        <rFont val="Calibri"/>
        <family val="2"/>
      </rPr>
      <t xml:space="preserve"> LOS GASTOS QUE SE ESPECIFICAN A CONTINUACIÓN, SON EXCLUSIVAMENTE LOS QUE CORRESPONDEN AL COPRODUCTOR DE LA AGRUPACIÓN DE EMPRESAS SOLICITANTE DE LA AYUDA Y AL PERIODO  SUBVENCIONABLE.</t>
    </r>
  </si>
  <si>
    <r>
      <rPr>
        <b/>
        <sz val="10"/>
        <rFont val="Arial"/>
        <family val="2"/>
      </rPr>
      <t>PRESUPUESTO PERIODO SUBVENCIONABLE:</t>
    </r>
    <r>
      <rPr>
        <sz val="10"/>
        <rFont val="Arial"/>
        <family val="2"/>
      </rPr>
      <t xml:space="preserve"> En esta hoja se recogen el importe total de gastos asociados al desarrollo del proyecto a ejecutar por </t>
    </r>
    <r>
      <rPr>
        <b/>
        <sz val="10"/>
        <rFont val="Arial"/>
        <family val="2"/>
      </rPr>
      <t>el coproductor de la agrupación solicitante de la ayuda</t>
    </r>
    <r>
      <rPr>
        <sz val="10"/>
        <rFont val="Arial"/>
        <family val="2"/>
      </rPr>
      <t xml:space="preserve">, dentro del periodo subvencionable. No se tendrán en cuenta los límites establecidos para algunos de los costes subvencionables (producción ejecutiva, gastos generales, gastos de intereses y negociación, y gastos de publicidad).
Se señalará en columna separada el gasto presupuestado en territorio navarro.
También en esta pestaña se recogerán los ingresos presupuestados correspondientes al solicitante de la ayuda.
El presupuesto debe quedar equilibrado.
</t>
    </r>
    <r>
      <rPr>
        <b/>
        <sz val="10"/>
        <rFont val="Arial"/>
        <family val="2"/>
      </rPr>
      <t xml:space="preserve">
GASTOS SALARIALES Y DE SS</t>
    </r>
    <r>
      <rPr>
        <sz val="10"/>
        <rFont val="Arial"/>
        <family val="2"/>
      </rPr>
      <t>: Se recogerá e</t>
    </r>
    <r>
      <rPr>
        <b/>
        <sz val="10"/>
        <rFont val="Arial"/>
        <family val="2"/>
      </rPr>
      <t>l presupuesto de gastos totales de personal asalariado de la coproductora de la agrupación solicitant</t>
    </r>
    <r>
      <rPr>
        <sz val="10"/>
        <rFont val="Arial"/>
        <family val="2"/>
      </rPr>
      <t xml:space="preserve">e que vaya a desarrollar actividades relacionadas con el proyecto de desarrollo, dentro del periodo subvencionable. Se anotarán los importes brutos sin tener en cuenta las limitaciones que a los gastos subvencionables se indican en las bases de la convocatoria.
Se señalará en columna separada el gasto presupuestado en territorio navarro.
En el caso de superar 3 veces el SMI, de forma automática se calculará el máximo importe de gasto deducible admitido.
</t>
    </r>
    <r>
      <rPr>
        <b/>
        <sz val="10"/>
        <rFont val="Arial"/>
        <family val="2"/>
      </rPr>
      <t>NOTAS</t>
    </r>
    <r>
      <rPr>
        <sz val="10"/>
        <rFont val="Arial"/>
        <family val="2"/>
      </rPr>
      <t>: En esta pestaña se introducirán las aclaraciones relacionadas con los gastos presupuestados por la empresa solicitante en relación con los gastos del epígrafe: e. Asistencia a mercados y foros de coproducción (alojamiento, desplazamiento y acreditaciones), teniendo en cuenta las limitaciones señaladas en el punto 7.1.e)</t>
    </r>
    <r>
      <rPr>
        <strike/>
        <sz val="10"/>
        <rFont val="Arial"/>
        <family val="2"/>
      </rPr>
      <t/>
    </r>
  </si>
  <si>
    <r>
      <rPr>
        <b/>
        <sz val="10"/>
        <rFont val="Arial"/>
        <family val="2"/>
      </rPr>
      <t>PRESUPUESTO TOTAL:</t>
    </r>
    <r>
      <rPr>
        <sz val="10"/>
        <rFont val="Arial"/>
        <family val="2"/>
      </rPr>
      <t xml:space="preserve"> En esta hoja se recogen el</t>
    </r>
    <r>
      <rPr>
        <b/>
        <sz val="10"/>
        <rFont val="Arial"/>
        <family val="2"/>
      </rPr>
      <t xml:space="preserve"> importe total de gastos asociados al desarrollo aumidos por el coproductor que forma parte de la agrupación de empresas. Se incluyen todos los gastos sean subvencionables o no, y los gastos fuera del periodo subvencionable. </t>
    </r>
    <r>
      <rPr>
        <sz val="10"/>
        <rFont val="Arial"/>
        <family val="2"/>
      </rPr>
      <t xml:space="preserve">Se anotará por columnas el gasto de la productora solicitante, su parte de gasto en Navarra y el gasto total de coproducción nacional.
Se entiende por gastos fuera de plazo los gastos realizados NO incluidos en el plazo de la convocatoria.
Se entiende por gastos fuera del límite establecido, los gastos de producción ejecutiva, gastos generales, gastos de intereses y negociación, y gastos de publicidad que exceden de los límites establecidos en la convocatoria.
</t>
    </r>
    <r>
      <rPr>
        <b/>
        <sz val="10"/>
        <rFont val="Arial"/>
        <family val="2"/>
      </rPr>
      <t>Importante señalar la modalidad.</t>
    </r>
  </si>
  <si>
    <t>TÍTULO DE OBRA AUDIOVISUAL</t>
  </si>
  <si>
    <t>TIPO DE OBRA AUDIOVISUAL</t>
  </si>
  <si>
    <t>NOMBRE COPRODUCTORA SOLICITANTE INTEGRANTE DE AGRUPACIÓN DE EMPRESAS</t>
  </si>
  <si>
    <r>
      <t xml:space="preserve">ANEXO I.E.
</t>
    </r>
    <r>
      <rPr>
        <b/>
        <sz val="12"/>
        <color theme="0"/>
        <rFont val="Verdana"/>
        <family val="2"/>
      </rPr>
      <t>GENERAZINEMA DESARROLLO 2025-2026</t>
    </r>
    <r>
      <rPr>
        <b/>
        <sz val="10"/>
        <color theme="0"/>
        <rFont val="Verdana"/>
        <family val="2"/>
      </rPr>
      <t xml:space="preserve">
</t>
    </r>
    <r>
      <rPr>
        <b/>
        <sz val="14"/>
        <color rgb="FF974706"/>
        <rFont val="72 Black"/>
        <family val="2"/>
      </rPr>
      <t>Información económica de coproductora integrante de agrupación de empresas</t>
    </r>
  </si>
  <si>
    <r>
      <rPr>
        <b/>
        <sz val="16"/>
        <color theme="0"/>
        <rFont val="Verdana"/>
        <family val="2"/>
      </rPr>
      <t>PRESUPUESTO OBRA AUDIOVISUAL</t>
    </r>
    <r>
      <rPr>
        <b/>
        <sz val="14"/>
        <color theme="0"/>
        <rFont val="Verdana"/>
        <family val="2"/>
      </rPr>
      <t xml:space="preserve">
</t>
    </r>
    <r>
      <rPr>
        <b/>
        <sz val="12"/>
        <color theme="0"/>
        <rFont val="Verdana"/>
        <family val="2"/>
      </rPr>
      <t>GENERAZINEMA DESARROLLO 2025-2026</t>
    </r>
  </si>
  <si>
    <t>GENERAZINEMA DESARROLLO 2025-2026</t>
  </si>
  <si>
    <r>
      <t xml:space="preserve">GASTOS DE PERSONAL
</t>
    </r>
    <r>
      <rPr>
        <b/>
        <sz val="12"/>
        <color indexed="9"/>
        <rFont val="Verdana"/>
        <family val="2"/>
      </rPr>
      <t>GENERAZINEMA DESARROLLO 2025-2026</t>
    </r>
  </si>
  <si>
    <r>
      <t>NOTAS</t>
    </r>
    <r>
      <rPr>
        <b/>
        <sz val="16"/>
        <color indexed="9"/>
        <rFont val="Calibri"/>
        <family val="2"/>
      </rPr>
      <t xml:space="preserve">
</t>
    </r>
    <r>
      <rPr>
        <b/>
        <sz val="12"/>
        <color indexed="9"/>
        <rFont val="Verdana"/>
        <family val="2"/>
      </rPr>
      <t>GENERAZINEMA DESARROLLO 2025-2026</t>
    </r>
  </si>
  <si>
    <r>
      <t>PRESUPUESTO ACEPTADO FICCIÓN O DOCUMENTAL</t>
    </r>
    <r>
      <rPr>
        <b/>
        <sz val="16"/>
        <color indexed="9"/>
        <rFont val="Calibri"/>
        <family val="2"/>
      </rPr>
      <t xml:space="preserve">
</t>
    </r>
    <r>
      <rPr>
        <b/>
        <sz val="12"/>
        <color indexed="9"/>
        <rFont val="Verdana"/>
        <family val="2"/>
      </rPr>
      <t>GENERAZINEMA DESARROLLO 2025-2026</t>
    </r>
  </si>
  <si>
    <r>
      <t>PRESUPUESTO ACEPTADO ANIMACIÓN</t>
    </r>
    <r>
      <rPr>
        <b/>
        <sz val="16"/>
        <color indexed="9"/>
        <rFont val="Calibri"/>
        <family val="2"/>
      </rPr>
      <t xml:space="preserve">
</t>
    </r>
    <r>
      <rPr>
        <b/>
        <sz val="12"/>
        <color indexed="9"/>
        <rFont val="Verdana"/>
        <family val="2"/>
      </rPr>
      <t>GENERAZINEMA DESARROLLO 2025-2026</t>
    </r>
  </si>
  <si>
    <r>
      <t xml:space="preserve">Hay que cumplimentar únicamente las casillas en color blanco y rojo de las </t>
    </r>
    <r>
      <rPr>
        <b/>
        <sz val="10"/>
        <color theme="4"/>
        <rFont val="Arial"/>
        <family val="2"/>
      </rPr>
      <t>PESTAÑAS AZULES</t>
    </r>
    <r>
      <rPr>
        <b/>
        <sz val="10"/>
        <rFont val="Arial"/>
        <family val="2"/>
      </rPr>
      <t>.</t>
    </r>
  </si>
  <si>
    <t>El documento debe presentarse íntegro, es decir, no eliminando ninguna pestaña aunque ésta no deba cumplimentarse.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</si>
</sst>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1" x14ac:knownFonts="1">
    <font>
      <sz val="10"/>
      <name val="Calibri"/>
    </font>
    <font>
      <sz val="10"/>
      <name val="Calibri"/>
      <family val="2"/>
    </font>
    <font>
      <sz val="8"/>
      <name val="Calibri"/>
      <family val="2"/>
    </font>
    <font>
      <sz val="10"/>
      <name val="Calibri"/>
      <family val="2"/>
    </font>
    <font>
      <b/>
      <sz val="10"/>
      <name val="Calibri"/>
      <family val="2"/>
    </font>
    <font>
      <sz val="12"/>
      <name val="Calibri"/>
      <family val="2"/>
    </font>
    <font>
      <b/>
      <sz val="12"/>
      <name val="Calibri"/>
      <family val="2"/>
    </font>
    <font>
      <b/>
      <sz val="12"/>
      <color indexed="9"/>
      <name val="Calibri"/>
      <family val="2"/>
    </font>
    <font>
      <sz val="10"/>
      <color indexed="9"/>
      <name val="Calibri"/>
      <family val="2"/>
    </font>
    <font>
      <sz val="10"/>
      <color indexed="12"/>
      <name val="Calibri"/>
      <family val="2"/>
    </font>
    <font>
      <sz val="12"/>
      <color indexed="9"/>
      <name val="Calibri"/>
      <family val="2"/>
    </font>
    <font>
      <b/>
      <sz val="16"/>
      <name val="Calibri"/>
      <family val="2"/>
    </font>
    <font>
      <b/>
      <sz val="16"/>
      <color indexed="9"/>
      <name val="Calibri"/>
      <family val="2"/>
    </font>
    <font>
      <b/>
      <sz val="8"/>
      <color indexed="9"/>
      <name val="Calibri"/>
      <family val="2"/>
    </font>
    <font>
      <b/>
      <sz val="14"/>
      <name val="Calibri"/>
      <family val="2"/>
    </font>
    <font>
      <b/>
      <sz val="10"/>
      <color indexed="9"/>
      <name val="Calibri"/>
      <family val="2"/>
    </font>
    <font>
      <b/>
      <sz val="13"/>
      <name val="Calibri"/>
      <family val="2"/>
    </font>
    <font>
      <b/>
      <vertAlign val="superscript"/>
      <sz val="12"/>
      <name val="Calibri"/>
      <family val="2"/>
    </font>
    <font>
      <vertAlign val="superscript"/>
      <sz val="10"/>
      <name val="Calibri"/>
      <family val="2"/>
    </font>
    <font>
      <b/>
      <vertAlign val="superscript"/>
      <sz val="10"/>
      <name val="Calibri"/>
      <family val="2"/>
    </font>
    <font>
      <i/>
      <vertAlign val="superscript"/>
      <sz val="10"/>
      <name val="Calibri"/>
      <family val="2"/>
    </font>
    <font>
      <i/>
      <sz val="10"/>
      <name val="Calibri"/>
      <family val="2"/>
    </font>
    <font>
      <b/>
      <sz val="10"/>
      <name val="Arial"/>
      <family val="2"/>
    </font>
    <font>
      <sz val="10"/>
      <name val="Arial"/>
      <family val="2"/>
    </font>
    <font>
      <b/>
      <sz val="11"/>
      <name val="Calibri"/>
      <family val="2"/>
    </font>
    <font>
      <i/>
      <vertAlign val="superscript"/>
      <sz val="14"/>
      <name val="Calibri"/>
      <family val="2"/>
    </font>
    <font>
      <sz val="11"/>
      <name val="Arial"/>
      <family val="2"/>
    </font>
    <font>
      <b/>
      <sz val="11"/>
      <name val="Arial"/>
      <family val="2"/>
    </font>
    <font>
      <sz val="10"/>
      <name val="Verdana"/>
      <family val="2"/>
    </font>
    <font>
      <b/>
      <sz val="9"/>
      <color indexed="81"/>
      <name val="Tahoma"/>
      <family val="2"/>
    </font>
    <font>
      <sz val="14"/>
      <name val="Calibri"/>
      <family val="2"/>
    </font>
    <font>
      <sz val="11"/>
      <name val="Calibri"/>
      <family val="2"/>
    </font>
    <font>
      <b/>
      <sz val="12"/>
      <name val="Verdana"/>
      <family val="2"/>
    </font>
    <font>
      <i/>
      <sz val="10"/>
      <name val="Arial"/>
      <family val="2"/>
    </font>
    <font>
      <b/>
      <i/>
      <vertAlign val="superscript"/>
      <sz val="14"/>
      <name val="Calibri"/>
      <family val="2"/>
    </font>
    <font>
      <b/>
      <sz val="20"/>
      <name val="Calibri"/>
      <family val="2"/>
    </font>
    <font>
      <b/>
      <sz val="12"/>
      <color indexed="9"/>
      <name val="Verdana"/>
      <family val="2"/>
    </font>
    <font>
      <b/>
      <sz val="14"/>
      <color indexed="9"/>
      <name val="Verdana"/>
      <family val="2"/>
    </font>
    <font>
      <sz val="11"/>
      <name val="Verdana"/>
      <family val="2"/>
    </font>
    <font>
      <sz val="9"/>
      <color indexed="81"/>
      <name val="Tahoma"/>
      <family val="2"/>
    </font>
    <font>
      <b/>
      <sz val="8"/>
      <name val="Calibri"/>
      <family val="2"/>
    </font>
    <font>
      <sz val="10"/>
      <color theme="0"/>
      <name val="Calibri"/>
      <family val="2"/>
    </font>
    <font>
      <sz val="10"/>
      <color rgb="FFFF0000"/>
      <name val="Calibri"/>
      <family val="2"/>
    </font>
    <font>
      <i/>
      <sz val="13"/>
      <color rgb="FF5D2884"/>
      <name val="Calibri"/>
      <family val="2"/>
    </font>
    <font>
      <b/>
      <sz val="10"/>
      <name val="Calibri"/>
      <family val="2"/>
      <scheme val="minor"/>
    </font>
    <font>
      <i/>
      <sz val="13"/>
      <color theme="0"/>
      <name val="Calibri"/>
      <family val="2"/>
    </font>
    <font>
      <sz val="12"/>
      <color rgb="FFFF0000"/>
      <name val="Calibri"/>
      <family val="2"/>
    </font>
    <font>
      <sz val="12"/>
      <color theme="7" tint="0.79998168889431442"/>
      <name val="Calibri"/>
      <family val="2"/>
    </font>
    <font>
      <b/>
      <sz val="13"/>
      <color rgb="FFFF0000"/>
      <name val="Calibri"/>
      <family val="2"/>
    </font>
    <font>
      <b/>
      <sz val="10"/>
      <color rgb="FFFF0000"/>
      <name val="Calibri"/>
      <family val="2"/>
      <scheme val="minor"/>
    </font>
    <font>
      <i/>
      <sz val="13"/>
      <color rgb="FFFF0000"/>
      <name val="Calibri"/>
      <family val="2"/>
    </font>
    <font>
      <vertAlign val="superscript"/>
      <sz val="10"/>
      <color rgb="FFFF0000"/>
      <name val="Calibri"/>
      <family val="2"/>
    </font>
    <font>
      <b/>
      <sz val="11"/>
      <color rgb="FFFF0000"/>
      <name val="Calibri"/>
      <family val="2"/>
    </font>
    <font>
      <b/>
      <sz val="12"/>
      <color rgb="FFFF0000"/>
      <name val="Calibri"/>
      <family val="2"/>
    </font>
    <font>
      <sz val="12"/>
      <color theme="0"/>
      <name val="Calibri"/>
      <family val="2"/>
    </font>
    <font>
      <sz val="11"/>
      <color theme="1"/>
      <name val="Calibri"/>
      <family val="2"/>
    </font>
    <font>
      <sz val="10"/>
      <color rgb="FF0000FF"/>
      <name val="Calibri"/>
      <family val="2"/>
      <scheme val="minor"/>
    </font>
    <font>
      <b/>
      <sz val="10"/>
      <color rgb="FFFF0000"/>
      <name val="Calibri"/>
      <family val="2"/>
    </font>
    <font>
      <b/>
      <sz val="12"/>
      <color theme="0"/>
      <name val="Calibri"/>
      <family val="2"/>
    </font>
    <font>
      <b/>
      <i/>
      <sz val="12"/>
      <color theme="0"/>
      <name val="Calibri"/>
      <family val="2"/>
    </font>
    <font>
      <b/>
      <sz val="14"/>
      <color rgb="FFFFFFFF"/>
      <name val="Verdana"/>
      <family val="2"/>
    </font>
    <font>
      <b/>
      <sz val="16"/>
      <color rgb="FFFF0000"/>
      <name val="Calibri"/>
      <family val="2"/>
    </font>
    <font>
      <b/>
      <sz val="16"/>
      <color theme="0"/>
      <name val="Calibri"/>
      <family val="2"/>
    </font>
    <font>
      <b/>
      <sz val="10"/>
      <color rgb="FFFF0000"/>
      <name val="Arial"/>
      <family val="2"/>
    </font>
    <font>
      <sz val="10"/>
      <color theme="7" tint="0.79998168889431442"/>
      <name val="Calibri"/>
      <family val="2"/>
    </font>
    <font>
      <b/>
      <sz val="10"/>
      <color rgb="FFC00000"/>
      <name val="Calibri"/>
      <family val="2"/>
    </font>
    <font>
      <b/>
      <sz val="12"/>
      <color rgb="FFC00000"/>
      <name val="Calibri"/>
      <family val="2"/>
    </font>
    <font>
      <b/>
      <sz val="11"/>
      <color rgb="FFC00000"/>
      <name val="Calibri"/>
      <family val="2"/>
    </font>
    <font>
      <sz val="11"/>
      <color rgb="FF000000"/>
      <name val="Verdana"/>
      <family val="2"/>
    </font>
    <font>
      <sz val="12"/>
      <color theme="7" tint="-0.499984740745262"/>
      <name val="Calibri"/>
      <family val="2"/>
    </font>
    <font>
      <b/>
      <sz val="10"/>
      <color rgb="FF7030A0"/>
      <name val="Arial"/>
      <family val="2"/>
    </font>
    <font>
      <b/>
      <sz val="10"/>
      <color theme="0"/>
      <name val="Verdana"/>
      <family val="2"/>
    </font>
    <font>
      <b/>
      <sz val="10"/>
      <color rgb="FFC00000"/>
      <name val="Arial"/>
      <family val="2"/>
    </font>
    <font>
      <b/>
      <sz val="12"/>
      <color theme="0"/>
      <name val="Verdana"/>
      <family val="2"/>
    </font>
    <font>
      <strike/>
      <sz val="10"/>
      <name val="Arial"/>
      <family val="2"/>
    </font>
    <font>
      <sz val="7.5"/>
      <name val="Calibri"/>
      <family val="2"/>
    </font>
    <font>
      <b/>
      <u/>
      <sz val="10"/>
      <color rgb="FFC00000"/>
      <name val="Calibri"/>
      <family val="2"/>
    </font>
    <font>
      <b/>
      <i/>
      <vertAlign val="superscript"/>
      <sz val="10"/>
      <name val="Calibri"/>
      <family val="2"/>
    </font>
    <font>
      <b/>
      <vertAlign val="superscript"/>
      <sz val="12"/>
      <color theme="7" tint="-0.499984740745262"/>
      <name val="Calibri"/>
      <family val="2"/>
    </font>
    <font>
      <b/>
      <sz val="12"/>
      <color rgb="FFFFFFFF"/>
      <name val="Verdana"/>
      <family val="2"/>
    </font>
    <font>
      <b/>
      <sz val="14"/>
      <color theme="0"/>
      <name val="Verdana"/>
      <family val="2"/>
    </font>
    <font>
      <b/>
      <sz val="9"/>
      <color rgb="FFC00000"/>
      <name val="Arial"/>
      <family val="2"/>
    </font>
    <font>
      <b/>
      <sz val="20"/>
      <name val="Verdana"/>
      <family val="2"/>
    </font>
    <font>
      <sz val="12"/>
      <name val="Verdana"/>
      <family val="2"/>
    </font>
    <font>
      <b/>
      <sz val="11"/>
      <name val="Verdana"/>
      <family val="2"/>
    </font>
    <font>
      <b/>
      <sz val="14"/>
      <color rgb="FF974706"/>
      <name val="72 Black"/>
      <family val="2"/>
    </font>
    <font>
      <b/>
      <sz val="16"/>
      <color theme="0"/>
      <name val="Verdana"/>
      <family val="2"/>
    </font>
    <font>
      <sz val="12"/>
      <color rgb="FFC00000"/>
      <name val="Calibri"/>
      <family val="2"/>
    </font>
    <font>
      <sz val="10"/>
      <color rgb="FFC00000"/>
      <name val="Calibri"/>
      <family val="2"/>
    </font>
    <font>
      <b/>
      <sz val="11"/>
      <color rgb="FFC00000"/>
      <name val="Arial"/>
      <family val="2"/>
    </font>
    <font>
      <b/>
      <sz val="10"/>
      <color theme="4"/>
      <name val="Arial"/>
      <family val="2"/>
    </font>
  </fonts>
  <fills count="25">
    <fill>
      <patternFill patternType="none"/>
    </fill>
    <fill>
      <patternFill patternType="gray125"/>
    </fill>
    <fill>
      <patternFill patternType="solid">
        <fgColor indexed="58"/>
        <bgColor indexed="64"/>
      </patternFill>
    </fill>
    <fill>
      <patternFill patternType="solid">
        <fgColor indexed="60"/>
        <bgColor indexed="64"/>
      </patternFill>
    </fill>
    <fill>
      <patternFill patternType="solid">
        <fgColor indexed="54"/>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rgb="FF000000"/>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rgb="FFB1A0C7"/>
        <bgColor indexed="64"/>
      </patternFill>
    </fill>
    <fill>
      <patternFill patternType="solid">
        <fgColor rgb="FFDCE6F1"/>
        <bgColor indexed="64"/>
      </patternFill>
    </fill>
    <fill>
      <patternFill patternType="solid">
        <fgColor rgb="FFFABF8F"/>
        <bgColor indexed="64"/>
      </patternFill>
    </fill>
    <fill>
      <patternFill patternType="solid">
        <fgColor rgb="FF92D050"/>
        <bgColor indexed="64"/>
      </patternFill>
    </fill>
    <fill>
      <patternFill patternType="solid">
        <fgColor rgb="FFFFB3B3"/>
        <bgColor indexed="64"/>
      </patternFill>
    </fill>
    <fill>
      <patternFill patternType="solid">
        <fgColor rgb="FFFFE1E1"/>
        <bgColor indexed="64"/>
      </patternFill>
    </fill>
    <fill>
      <patternFill patternType="solid">
        <fgColor rgb="FFFFB7B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54"/>
      </left>
      <right/>
      <top style="thin">
        <color indexed="54"/>
      </top>
      <bottom style="thin">
        <color indexed="54"/>
      </bottom>
      <diagonal/>
    </border>
    <border>
      <left style="thin">
        <color indexed="54"/>
      </left>
      <right style="thin">
        <color indexed="54"/>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54"/>
      </left>
      <right style="thin">
        <color indexed="54"/>
      </right>
      <top/>
      <bottom style="thin">
        <color indexed="5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bottom/>
      <diagonal/>
    </border>
    <border>
      <left/>
      <right/>
      <top/>
      <bottom style="thin">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top/>
      <bottom/>
      <diagonal/>
    </border>
    <border>
      <left/>
      <right style="thin">
        <color theme="7" tint="-0.499984740745262"/>
      </right>
      <top/>
      <bottom/>
      <diagonal/>
    </border>
    <border>
      <left style="thin">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right style="thin">
        <color theme="7" tint="-0.499984740745262"/>
      </right>
      <top style="medium">
        <color theme="7" tint="-0.499984740745262"/>
      </top>
      <bottom style="medium">
        <color theme="7" tint="-0.499984740745262"/>
      </bottom>
      <diagonal/>
    </border>
    <border>
      <left style="thin">
        <color theme="7" tint="-0.499984740745262"/>
      </left>
      <right style="thin">
        <color theme="7" tint="-0.499984740745262"/>
      </right>
      <top style="medium">
        <color theme="7" tint="-0.499984740745262"/>
      </top>
      <bottom style="medium">
        <color theme="7" tint="-0.499984740745262"/>
      </bottom>
      <diagonal/>
    </border>
    <border>
      <left style="thin">
        <color theme="7" tint="-0.499984740745262"/>
      </left>
      <right/>
      <top style="medium">
        <color theme="7" tint="-0.499984740745262"/>
      </top>
      <bottom style="medium">
        <color theme="7" tint="-0.499984740745262"/>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right style="medium">
        <color rgb="FF7F7F7F"/>
      </right>
      <top style="medium">
        <color rgb="FF7F7F7F"/>
      </top>
      <bottom style="medium">
        <color rgb="FF7F7F7F"/>
      </bottom>
      <diagonal/>
    </border>
    <border>
      <left/>
      <right style="thin">
        <color theme="7" tint="-0.499984740745262"/>
      </right>
      <top/>
      <bottom style="thin">
        <color indexed="64"/>
      </bottom>
      <diagonal/>
    </border>
    <border>
      <left/>
      <right/>
      <top/>
      <bottom style="thin">
        <color indexed="23"/>
      </bottom>
      <diagonal/>
    </border>
    <border>
      <left style="thin">
        <color indexed="64"/>
      </left>
      <right style="thin">
        <color theme="7" tint="-0.499984740745262"/>
      </right>
      <top style="medium">
        <color theme="7" tint="-0.499984740745262"/>
      </top>
      <bottom style="medium">
        <color theme="7" tint="-0.499984740745262"/>
      </bottom>
      <diagonal/>
    </border>
    <border>
      <left style="medium">
        <color theme="0" tint="-0.34998626667073579"/>
      </left>
      <right style="medium">
        <color rgb="FF7F7F7F"/>
      </right>
      <top style="medium">
        <color rgb="FF7F7F7F"/>
      </top>
      <bottom style="medium">
        <color rgb="FF7F7F7F"/>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n">
        <color theme="7" tint="-0.499984740745262"/>
      </right>
      <top style="thin">
        <color theme="7" tint="-0.499984740745262"/>
      </top>
      <bottom style="thin">
        <color indexed="64"/>
      </bottom>
      <diagonal/>
    </border>
    <border>
      <left/>
      <right/>
      <top style="thin">
        <color theme="7" tint="-0.499984740745262"/>
      </top>
      <bottom style="thin">
        <color indexed="64"/>
      </bottom>
      <diagonal/>
    </border>
  </borders>
  <cellStyleXfs count="1">
    <xf numFmtId="0" fontId="0" fillId="0" borderId="0"/>
  </cellStyleXfs>
  <cellXfs count="448">
    <xf numFmtId="0" fontId="0" fillId="0" borderId="0" xfId="0"/>
    <xf numFmtId="0" fontId="0" fillId="5" borderId="0" xfId="0" applyFill="1" applyProtection="1">
      <protection hidden="1"/>
    </xf>
    <xf numFmtId="0" fontId="0" fillId="5" borderId="0" xfId="0" applyFill="1"/>
    <xf numFmtId="0" fontId="3" fillId="5" borderId="0" xfId="0" applyFont="1" applyFill="1" applyProtection="1">
      <protection hidden="1"/>
    </xf>
    <xf numFmtId="0" fontId="6" fillId="5" borderId="0" xfId="0" applyFont="1" applyFill="1" applyBorder="1" applyAlignment="1" applyProtection="1">
      <alignment vertical="center"/>
      <protection hidden="1"/>
    </xf>
    <xf numFmtId="0" fontId="0" fillId="0" borderId="0" xfId="0" applyProtection="1">
      <protection hidden="1"/>
    </xf>
    <xf numFmtId="0" fontId="7" fillId="5" borderId="0" xfId="0" applyFont="1" applyFill="1" applyBorder="1" applyAlignment="1" applyProtection="1">
      <alignment vertical="center"/>
      <protection hidden="1"/>
    </xf>
    <xf numFmtId="0" fontId="43" fillId="5" borderId="0" xfId="0" applyFont="1" applyFill="1" applyBorder="1" applyAlignment="1" applyProtection="1">
      <alignment horizontal="left" vertical="center"/>
      <protection hidden="1"/>
    </xf>
    <xf numFmtId="0" fontId="6" fillId="5" borderId="0" xfId="0" applyFont="1" applyFill="1" applyAlignment="1" applyProtection="1">
      <alignment vertical="center"/>
      <protection hidden="1"/>
    </xf>
    <xf numFmtId="0" fontId="7" fillId="5" borderId="0" xfId="0" applyFont="1" applyFill="1" applyAlignment="1" applyProtection="1">
      <alignment vertical="center"/>
      <protection hidden="1"/>
    </xf>
    <xf numFmtId="0" fontId="6" fillId="3" borderId="29" xfId="0" applyFont="1" applyFill="1" applyBorder="1" applyAlignment="1" applyProtection="1">
      <alignment vertical="center"/>
      <protection hidden="1"/>
    </xf>
    <xf numFmtId="0" fontId="6" fillId="3" borderId="30" xfId="0" applyFont="1" applyFill="1" applyBorder="1" applyAlignment="1" applyProtection="1">
      <alignment vertical="center"/>
      <protection hidden="1"/>
    </xf>
    <xf numFmtId="0" fontId="43" fillId="3" borderId="30" xfId="0" applyFont="1" applyFill="1" applyBorder="1" applyAlignment="1" applyProtection="1">
      <alignment horizontal="left" vertical="center"/>
      <protection hidden="1"/>
    </xf>
    <xf numFmtId="0" fontId="43" fillId="3" borderId="31" xfId="0" applyFont="1" applyFill="1" applyBorder="1" applyAlignment="1" applyProtection="1">
      <alignment horizontal="left" vertical="center"/>
      <protection hidden="1"/>
    </xf>
    <xf numFmtId="0" fontId="6" fillId="0" borderId="0" xfId="0" applyFont="1" applyAlignment="1" applyProtection="1">
      <alignment vertical="center"/>
      <protection hidden="1"/>
    </xf>
    <xf numFmtId="0" fontId="6" fillId="3" borderId="32" xfId="0" applyFont="1" applyFill="1" applyBorder="1" applyAlignment="1" applyProtection="1">
      <alignment vertical="center"/>
      <protection hidden="1"/>
    </xf>
    <xf numFmtId="0" fontId="43" fillId="3" borderId="0" xfId="0" applyFont="1" applyFill="1" applyBorder="1" applyAlignment="1" applyProtection="1">
      <alignment vertical="center"/>
      <protection hidden="1"/>
    </xf>
    <xf numFmtId="0" fontId="6" fillId="3" borderId="0" xfId="0" applyFont="1" applyFill="1" applyBorder="1" applyAlignment="1" applyProtection="1">
      <alignment vertical="center"/>
      <protection hidden="1"/>
    </xf>
    <xf numFmtId="0" fontId="44" fillId="3" borderId="33" xfId="0" applyFont="1" applyFill="1" applyBorder="1" applyAlignment="1" applyProtection="1">
      <alignment horizontal="center" vertical="center"/>
      <protection hidden="1"/>
    </xf>
    <xf numFmtId="0" fontId="44" fillId="3" borderId="34" xfId="0" applyFont="1" applyFill="1" applyBorder="1" applyAlignment="1" applyProtection="1">
      <alignment horizontal="center" vertical="center"/>
      <protection hidden="1"/>
    </xf>
    <xf numFmtId="0" fontId="10" fillId="5" borderId="0" xfId="0" applyFont="1" applyFill="1" applyAlignment="1" applyProtection="1">
      <alignment vertical="center"/>
      <protection hidden="1"/>
    </xf>
    <xf numFmtId="0" fontId="5" fillId="3" borderId="32" xfId="0" applyFont="1" applyFill="1" applyBorder="1" applyAlignment="1" applyProtection="1">
      <alignment vertical="center"/>
      <protection hidden="1"/>
    </xf>
    <xf numFmtId="4" fontId="26" fillId="3" borderId="34" xfId="0" applyNumberFormat="1" applyFont="1" applyFill="1" applyBorder="1" applyAlignment="1" applyProtection="1">
      <alignment vertical="center"/>
      <protection hidden="1"/>
    </xf>
    <xf numFmtId="0" fontId="5"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43" fillId="3" borderId="33" xfId="0" applyFont="1" applyFill="1" applyBorder="1" applyAlignment="1" applyProtection="1">
      <alignment vertical="center"/>
      <protection hidden="1"/>
    </xf>
    <xf numFmtId="4" fontId="26" fillId="3" borderId="35" xfId="0" applyNumberFormat="1" applyFont="1" applyFill="1" applyBorder="1" applyAlignment="1" applyProtection="1">
      <alignment vertical="center"/>
      <protection hidden="1"/>
    </xf>
    <xf numFmtId="0" fontId="45" fillId="8" borderId="0" xfId="0" applyFont="1" applyFill="1" applyBorder="1" applyAlignment="1" applyProtection="1">
      <alignment horizontal="left" vertical="center"/>
      <protection hidden="1"/>
    </xf>
    <xf numFmtId="4" fontId="27" fillId="2" borderId="36" xfId="0" applyNumberFormat="1" applyFont="1" applyFill="1" applyBorder="1" applyAlignment="1" applyProtection="1">
      <alignment vertical="center"/>
      <protection hidden="1"/>
    </xf>
    <xf numFmtId="0" fontId="6" fillId="3" borderId="38" xfId="0" applyFont="1" applyFill="1" applyBorder="1" applyAlignment="1" applyProtection="1">
      <alignment horizontal="left" vertical="center"/>
      <protection hidden="1"/>
    </xf>
    <xf numFmtId="0" fontId="3" fillId="3" borderId="39" xfId="0" applyFont="1" applyFill="1" applyBorder="1" applyAlignment="1" applyProtection="1">
      <alignment horizontal="left" vertical="center"/>
      <protection hidden="1"/>
    </xf>
    <xf numFmtId="0" fontId="46" fillId="3" borderId="39" xfId="0" applyFont="1" applyFill="1" applyBorder="1" applyAlignment="1" applyProtection="1">
      <alignment horizontal="left" vertical="center"/>
      <protection hidden="1"/>
    </xf>
    <xf numFmtId="0" fontId="5" fillId="3" borderId="39" xfId="0" applyFont="1" applyFill="1" applyBorder="1" applyAlignment="1" applyProtection="1">
      <alignment horizontal="left" vertical="center"/>
      <protection hidden="1"/>
    </xf>
    <xf numFmtId="0" fontId="43" fillId="3" borderId="40" xfId="0" applyFont="1" applyFill="1" applyBorder="1" applyAlignment="1" applyProtection="1">
      <alignment horizontal="left" vertical="center"/>
      <protection hidden="1"/>
    </xf>
    <xf numFmtId="4" fontId="26" fillId="3" borderId="41" xfId="0" applyNumberFormat="1" applyFont="1" applyFill="1" applyBorder="1" applyAlignment="1" applyProtection="1">
      <alignment vertical="center"/>
      <protection hidden="1"/>
    </xf>
    <xf numFmtId="0" fontId="6"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46" fillId="3" borderId="0" xfId="0" applyFont="1" applyFill="1" applyBorder="1" applyAlignment="1" applyProtection="1">
      <alignment horizontal="left" vertical="center"/>
      <protection hidden="1"/>
    </xf>
    <xf numFmtId="0" fontId="5" fillId="3" borderId="0" xfId="0" applyFont="1" applyFill="1" applyBorder="1" applyAlignment="1" applyProtection="1">
      <alignment horizontal="left" vertical="center"/>
      <protection hidden="1"/>
    </xf>
    <xf numFmtId="0" fontId="43" fillId="3" borderId="0" xfId="0" applyFont="1" applyFill="1" applyBorder="1" applyAlignment="1" applyProtection="1">
      <alignment horizontal="left" vertical="center"/>
      <protection hidden="1"/>
    </xf>
    <xf numFmtId="4" fontId="26" fillId="3" borderId="0" xfId="0" applyNumberFormat="1" applyFont="1" applyFill="1" applyBorder="1" applyAlignment="1" applyProtection="1">
      <alignment vertical="center"/>
      <protection hidden="1"/>
    </xf>
    <xf numFmtId="0" fontId="42" fillId="3" borderId="39" xfId="0" applyFont="1" applyFill="1" applyBorder="1" applyAlignment="1" applyProtection="1">
      <alignment horizontal="left" vertical="center"/>
      <protection hidden="1"/>
    </xf>
    <xf numFmtId="0" fontId="47" fillId="3" borderId="39" xfId="0" applyFont="1" applyFill="1" applyBorder="1" applyAlignment="1" applyProtection="1">
      <alignment horizontal="left" vertical="center"/>
      <protection hidden="1"/>
    </xf>
    <xf numFmtId="4" fontId="7" fillId="4" borderId="34" xfId="0" applyNumberFormat="1" applyFont="1" applyFill="1" applyBorder="1" applyAlignment="1" applyProtection="1">
      <alignment vertical="center"/>
      <protection hidden="1"/>
    </xf>
    <xf numFmtId="0" fontId="42" fillId="3" borderId="0" xfId="0" applyFont="1" applyFill="1" applyBorder="1" applyAlignment="1" applyProtection="1">
      <alignment horizontal="left" vertical="center"/>
      <protection hidden="1"/>
    </xf>
    <xf numFmtId="0" fontId="47" fillId="3" borderId="0" xfId="0" applyFont="1" applyFill="1" applyBorder="1" applyAlignment="1" applyProtection="1">
      <alignment horizontal="left" vertical="center"/>
      <protection hidden="1"/>
    </xf>
    <xf numFmtId="10" fontId="7" fillId="4" borderId="34" xfId="0" applyNumberFormat="1" applyFont="1" applyFill="1" applyBorder="1" applyAlignment="1" applyProtection="1">
      <alignment vertical="center"/>
      <protection hidden="1"/>
    </xf>
    <xf numFmtId="0" fontId="9" fillId="5" borderId="0" xfId="0" applyFont="1" applyFill="1" applyAlignment="1" applyProtection="1">
      <alignment vertical="center"/>
      <protection hidden="1"/>
    </xf>
    <xf numFmtId="0" fontId="3" fillId="3" borderId="42" xfId="0" applyFont="1" applyFill="1" applyBorder="1" applyAlignment="1" applyProtection="1">
      <alignment vertical="center"/>
      <protection hidden="1"/>
    </xf>
    <xf numFmtId="0" fontId="3" fillId="3" borderId="43" xfId="0" applyFont="1" applyFill="1" applyBorder="1" applyAlignment="1" applyProtection="1">
      <alignment vertical="center"/>
      <protection hidden="1"/>
    </xf>
    <xf numFmtId="0" fontId="43" fillId="3" borderId="43" xfId="0" applyFont="1" applyFill="1" applyBorder="1" applyAlignment="1" applyProtection="1">
      <alignment horizontal="left" vertical="center"/>
      <protection hidden="1"/>
    </xf>
    <xf numFmtId="0" fontId="43" fillId="3" borderId="44" xfId="0" applyFont="1" applyFill="1" applyBorder="1" applyAlignment="1" applyProtection="1">
      <alignment horizontal="left" vertical="center"/>
      <protection hidden="1"/>
    </xf>
    <xf numFmtId="0" fontId="3" fillId="5" borderId="0" xfId="0" applyFont="1" applyFill="1" applyAlignment="1" applyProtection="1">
      <alignment vertical="center"/>
      <protection hidden="1"/>
    </xf>
    <xf numFmtId="0" fontId="3" fillId="0" borderId="0" xfId="0" applyFont="1" applyAlignment="1" applyProtection="1">
      <alignment vertical="center"/>
      <protection hidden="1"/>
    </xf>
    <xf numFmtId="0" fontId="3" fillId="5"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Alignment="1" applyProtection="1">
      <alignment vertical="center"/>
      <protection hidden="1"/>
    </xf>
    <xf numFmtId="0" fontId="8" fillId="5" borderId="0" xfId="0" applyFont="1" applyFill="1" applyAlignment="1" applyProtection="1">
      <alignment vertical="center"/>
      <protection hidden="1"/>
    </xf>
    <xf numFmtId="4" fontId="7" fillId="5" borderId="0" xfId="0" applyNumberFormat="1" applyFont="1" applyFill="1" applyBorder="1" applyAlignment="1" applyProtection="1">
      <alignment vertical="center"/>
      <protection hidden="1"/>
    </xf>
    <xf numFmtId="0" fontId="14" fillId="5" borderId="0" xfId="0" applyFont="1" applyFill="1" applyBorder="1" applyAlignment="1" applyProtection="1">
      <alignment horizontal="right" vertical="center"/>
      <protection hidden="1"/>
    </xf>
    <xf numFmtId="0" fontId="8" fillId="5" borderId="0" xfId="0" applyFont="1" applyFill="1" applyBorder="1" applyAlignment="1" applyProtection="1">
      <alignment vertical="center"/>
      <protection hidden="1"/>
    </xf>
    <xf numFmtId="0" fontId="5" fillId="5" borderId="0" xfId="0" applyFont="1" applyFill="1" applyBorder="1" applyAlignment="1" applyProtection="1">
      <alignment vertical="center"/>
      <protection hidden="1"/>
    </xf>
    <xf numFmtId="0" fontId="16" fillId="5" borderId="0" xfId="0" applyFont="1" applyFill="1" applyBorder="1" applyAlignment="1" applyProtection="1">
      <alignment vertical="center"/>
      <protection hidden="1"/>
    </xf>
    <xf numFmtId="0" fontId="23" fillId="0" borderId="0" xfId="0" applyFont="1" applyFill="1" applyBorder="1" applyProtection="1"/>
    <xf numFmtId="0" fontId="23" fillId="5" borderId="0" xfId="0" applyFont="1" applyFill="1" applyBorder="1" applyProtection="1"/>
    <xf numFmtId="0" fontId="23" fillId="5" borderId="0" xfId="0" applyFont="1" applyFill="1" applyBorder="1" applyAlignment="1" applyProtection="1">
      <alignment horizontal="left" indent="3"/>
    </xf>
    <xf numFmtId="0" fontId="23" fillId="5" borderId="0" xfId="0" applyFont="1" applyFill="1" applyBorder="1" applyAlignment="1" applyProtection="1">
      <alignment horizontal="left" wrapText="1"/>
    </xf>
    <xf numFmtId="0" fontId="6" fillId="3" borderId="4" xfId="0" applyFont="1" applyFill="1" applyBorder="1" applyAlignment="1" applyProtection="1">
      <alignment vertical="center"/>
      <protection hidden="1"/>
    </xf>
    <xf numFmtId="0" fontId="6" fillId="3" borderId="5" xfId="0" applyFont="1" applyFill="1" applyBorder="1" applyAlignment="1" applyProtection="1">
      <alignment vertical="center"/>
      <protection hidden="1"/>
    </xf>
    <xf numFmtId="0" fontId="6" fillId="3" borderId="6" xfId="0" applyFont="1" applyFill="1" applyBorder="1" applyAlignment="1" applyProtection="1">
      <alignment vertical="center"/>
      <protection hidden="1"/>
    </xf>
    <xf numFmtId="0" fontId="3" fillId="3" borderId="11" xfId="0" applyFont="1" applyFill="1" applyBorder="1" applyAlignment="1" applyProtection="1">
      <alignment vertical="center"/>
      <protection hidden="1"/>
    </xf>
    <xf numFmtId="0" fontId="3" fillId="3" borderId="12" xfId="0" applyFont="1" applyFill="1" applyBorder="1" applyAlignment="1" applyProtection="1">
      <alignment vertical="center"/>
      <protection hidden="1"/>
    </xf>
    <xf numFmtId="0" fontId="4" fillId="3" borderId="0" xfId="0" applyFont="1" applyFill="1" applyBorder="1" applyAlignment="1" applyProtection="1">
      <alignment horizontal="left" vertical="center"/>
      <protection hidden="1"/>
    </xf>
    <xf numFmtId="0" fontId="3" fillId="3" borderId="9" xfId="0" applyFont="1" applyFill="1" applyBorder="1" applyAlignment="1" applyProtection="1">
      <alignment vertical="center"/>
      <protection hidden="1"/>
    </xf>
    <xf numFmtId="0" fontId="3" fillId="3" borderId="8" xfId="0" applyFont="1" applyFill="1" applyBorder="1" applyAlignment="1" applyProtection="1">
      <alignment vertical="center"/>
      <protection hidden="1"/>
    </xf>
    <xf numFmtId="0" fontId="3" fillId="3" borderId="10" xfId="0" applyFont="1" applyFill="1" applyBorder="1" applyAlignment="1" applyProtection="1">
      <alignment vertical="center"/>
      <protection hidden="1"/>
    </xf>
    <xf numFmtId="0" fontId="3" fillId="0" borderId="0" xfId="0" applyFont="1" applyBorder="1" applyAlignment="1" applyProtection="1">
      <alignment vertical="center"/>
      <protection hidden="1"/>
    </xf>
    <xf numFmtId="0" fontId="13" fillId="5"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12" fillId="5" borderId="0" xfId="0"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11" fillId="5" borderId="0" xfId="0" applyFont="1" applyFill="1" applyBorder="1" applyAlignment="1" applyProtection="1">
      <alignment vertical="center"/>
      <protection hidden="1"/>
    </xf>
    <xf numFmtId="0" fontId="11" fillId="5" borderId="0" xfId="0" applyFont="1" applyFill="1" applyBorder="1" applyAlignment="1" applyProtection="1">
      <alignment horizontal="left" vertical="center"/>
      <protection hidden="1"/>
    </xf>
    <xf numFmtId="0" fontId="6" fillId="3" borderId="45" xfId="0" applyFont="1" applyFill="1" applyBorder="1" applyAlignment="1" applyProtection="1">
      <alignment vertical="center"/>
      <protection hidden="1"/>
    </xf>
    <xf numFmtId="0" fontId="6" fillId="3" borderId="46" xfId="0" applyFont="1" applyFill="1" applyBorder="1" applyAlignment="1" applyProtection="1">
      <alignment vertical="center"/>
      <protection hidden="1"/>
    </xf>
    <xf numFmtId="0" fontId="6" fillId="3" borderId="48" xfId="0" applyFont="1" applyFill="1" applyBorder="1" applyAlignment="1" applyProtection="1">
      <alignment vertical="center"/>
      <protection hidden="1"/>
    </xf>
    <xf numFmtId="0" fontId="16" fillId="3" borderId="0" xfId="0" applyFont="1" applyFill="1" applyBorder="1" applyAlignment="1" applyProtection="1">
      <alignment horizontal="right" vertical="center"/>
      <protection hidden="1"/>
    </xf>
    <xf numFmtId="0" fontId="5" fillId="3" borderId="48"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3" fillId="3" borderId="48" xfId="0" applyFont="1" applyFill="1" applyBorder="1" applyAlignment="1" applyProtection="1">
      <alignment vertical="center"/>
      <protection hidden="1"/>
    </xf>
    <xf numFmtId="4" fontId="4" fillId="2" borderId="14" xfId="0" applyNumberFormat="1" applyFont="1" applyFill="1" applyBorder="1" applyAlignment="1" applyProtection="1">
      <alignment horizontal="left" vertical="center"/>
      <protection hidden="1"/>
    </xf>
    <xf numFmtId="4" fontId="4" fillId="2" borderId="1" xfId="0" applyNumberFormat="1" applyFont="1" applyFill="1" applyBorder="1" applyAlignment="1" applyProtection="1">
      <alignment vertical="center"/>
      <protection hidden="1"/>
    </xf>
    <xf numFmtId="0" fontId="48" fillId="3" borderId="0" xfId="0" applyFont="1" applyFill="1" applyBorder="1" applyAlignment="1" applyProtection="1">
      <alignment horizontal="right" vertical="center"/>
      <protection hidden="1"/>
    </xf>
    <xf numFmtId="0" fontId="3" fillId="3" borderId="0" xfId="0" applyFont="1" applyFill="1" applyBorder="1" applyAlignment="1" applyProtection="1">
      <alignment vertical="center"/>
      <protection hidden="1"/>
    </xf>
    <xf numFmtId="0" fontId="9" fillId="3" borderId="48" xfId="0" applyFont="1" applyFill="1" applyBorder="1" applyAlignment="1" applyProtection="1">
      <alignment vertical="center"/>
      <protection hidden="1"/>
    </xf>
    <xf numFmtId="0" fontId="9" fillId="0" borderId="0" xfId="0" applyFont="1" applyAlignment="1" applyProtection="1">
      <alignment vertical="center"/>
      <protection hidden="1"/>
    </xf>
    <xf numFmtId="4" fontId="4" fillId="2" borderId="15" xfId="0" applyNumberFormat="1" applyFont="1" applyFill="1" applyBorder="1" applyAlignment="1" applyProtection="1">
      <alignment vertical="center"/>
      <protection hidden="1"/>
    </xf>
    <xf numFmtId="4" fontId="4" fillId="2" borderId="16" xfId="0" applyNumberFormat="1" applyFont="1" applyFill="1" applyBorder="1" applyAlignment="1" applyProtection="1">
      <alignment horizontal="left" vertical="center"/>
      <protection hidden="1"/>
    </xf>
    <xf numFmtId="4" fontId="3" fillId="3" borderId="0" xfId="0" applyNumberFormat="1" applyFont="1" applyFill="1" applyBorder="1" applyAlignment="1" applyProtection="1">
      <alignment vertical="center"/>
      <protection hidden="1"/>
    </xf>
    <xf numFmtId="0" fontId="3" fillId="3" borderId="50" xfId="0" applyFont="1" applyFill="1" applyBorder="1" applyAlignment="1" applyProtection="1">
      <alignment vertical="center"/>
      <protection hidden="1"/>
    </xf>
    <xf numFmtId="0" fontId="3" fillId="3" borderId="51" xfId="0" applyFont="1" applyFill="1" applyBorder="1" applyAlignment="1" applyProtection="1">
      <alignment vertical="center"/>
      <protection hidden="1"/>
    </xf>
    <xf numFmtId="0" fontId="20" fillId="5" borderId="0" xfId="0" applyFont="1" applyFill="1" applyBorder="1" applyAlignment="1" applyProtection="1">
      <alignment horizontal="left" vertical="center"/>
      <protection hidden="1"/>
    </xf>
    <xf numFmtId="0" fontId="25" fillId="5" borderId="0" xfId="0" applyFont="1" applyFill="1" applyBorder="1" applyAlignment="1" applyProtection="1">
      <alignment horizontal="left"/>
      <protection hidden="1"/>
    </xf>
    <xf numFmtId="0" fontId="51" fillId="5" borderId="0" xfId="0" applyFont="1" applyFill="1" applyBorder="1" applyAlignment="1" applyProtection="1">
      <alignment horizontal="left" vertical="center"/>
      <protection hidden="1"/>
    </xf>
    <xf numFmtId="0" fontId="52" fillId="5" borderId="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5" fillId="3" borderId="12" xfId="0" applyFont="1" applyFill="1" applyBorder="1" applyAlignment="1" applyProtection="1">
      <alignment vertical="center"/>
      <protection hidden="1"/>
    </xf>
    <xf numFmtId="4" fontId="4" fillId="2" borderId="17" xfId="0" applyNumberFormat="1" applyFont="1" applyFill="1" applyBorder="1" applyAlignment="1" applyProtection="1">
      <alignment horizontal="left" vertical="center"/>
      <protection hidden="1"/>
    </xf>
    <xf numFmtId="0" fontId="9" fillId="3" borderId="11" xfId="0" applyFont="1" applyFill="1" applyBorder="1" applyAlignment="1" applyProtection="1">
      <alignment vertical="center"/>
      <protection hidden="1"/>
    </xf>
    <xf numFmtId="0" fontId="9" fillId="3" borderId="12" xfId="0" applyFont="1" applyFill="1" applyBorder="1" applyAlignment="1" applyProtection="1">
      <alignment vertical="center"/>
      <protection hidden="1"/>
    </xf>
    <xf numFmtId="0" fontId="3" fillId="5" borderId="5"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6" fillId="3" borderId="11" xfId="0" applyFont="1" applyFill="1" applyBorder="1" applyAlignment="1" applyProtection="1">
      <alignment vertical="center"/>
      <protection hidden="1"/>
    </xf>
    <xf numFmtId="0" fontId="53" fillId="3"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right" vertical="center"/>
      <protection hidden="1"/>
    </xf>
    <xf numFmtId="0" fontId="6" fillId="3" borderId="12" xfId="0" applyFont="1" applyFill="1" applyBorder="1" applyAlignment="1" applyProtection="1">
      <alignment vertical="center"/>
      <protection hidden="1"/>
    </xf>
    <xf numFmtId="0" fontId="53" fillId="3" borderId="0" xfId="0" applyFont="1" applyFill="1" applyBorder="1" applyAlignment="1" applyProtection="1">
      <alignment horizontal="left" vertical="center"/>
      <protection hidden="1"/>
    </xf>
    <xf numFmtId="4" fontId="53" fillId="3" borderId="0" xfId="0" applyNumberFormat="1" applyFont="1" applyFill="1" applyBorder="1" applyAlignment="1" applyProtection="1">
      <alignment horizontal="right" vertical="center"/>
      <protection hidden="1"/>
    </xf>
    <xf numFmtId="0" fontId="3" fillId="3" borderId="8" xfId="0" applyFont="1" applyFill="1" applyBorder="1" applyAlignment="1" applyProtection="1">
      <alignment horizontal="right" vertical="center"/>
      <protection hidden="1"/>
    </xf>
    <xf numFmtId="0" fontId="8" fillId="0" borderId="0" xfId="0" applyFont="1" applyAlignment="1" applyProtection="1">
      <alignment vertical="center"/>
      <protection hidden="1"/>
    </xf>
    <xf numFmtId="0" fontId="54" fillId="0" borderId="0" xfId="0" applyFont="1" applyAlignment="1" applyProtection="1">
      <alignment vertical="center"/>
      <protection hidden="1"/>
    </xf>
    <xf numFmtId="0" fontId="41" fillId="5" borderId="0" xfId="0" applyFont="1" applyFill="1" applyBorder="1" applyAlignment="1" applyProtection="1">
      <alignment vertical="center"/>
      <protection hidden="1"/>
    </xf>
    <xf numFmtId="0" fontId="41" fillId="0" borderId="0" xfId="0" applyFont="1" applyFill="1" applyAlignment="1" applyProtection="1">
      <alignment vertical="center"/>
      <protection hidden="1"/>
    </xf>
    <xf numFmtId="4" fontId="3" fillId="3" borderId="5" xfId="0" applyNumberFormat="1" applyFont="1" applyFill="1" applyBorder="1" applyAlignment="1" applyProtection="1">
      <alignment vertical="center"/>
      <protection hidden="1"/>
    </xf>
    <xf numFmtId="0" fontId="30" fillId="10" borderId="1" xfId="0" applyFont="1" applyFill="1" applyBorder="1" applyAlignment="1" applyProtection="1">
      <alignment horizontal="center" wrapText="1"/>
      <protection hidden="1"/>
    </xf>
    <xf numFmtId="4" fontId="30" fillId="11" borderId="1" xfId="0" applyNumberFormat="1" applyFont="1" applyFill="1" applyBorder="1" applyAlignment="1" applyProtection="1">
      <alignment horizontal="center"/>
      <protection hidden="1"/>
    </xf>
    <xf numFmtId="0" fontId="30" fillId="10" borderId="1" xfId="0" applyFont="1" applyFill="1" applyBorder="1" applyAlignment="1" applyProtection="1">
      <alignment horizontal="center"/>
      <protection hidden="1"/>
    </xf>
    <xf numFmtId="0" fontId="3" fillId="3" borderId="53" xfId="0" applyFont="1" applyFill="1" applyBorder="1" applyAlignment="1" applyProtection="1">
      <alignment horizontal="center" vertical="center" wrapText="1"/>
      <protection hidden="1"/>
    </xf>
    <xf numFmtId="0" fontId="3" fillId="3" borderId="54" xfId="0" applyFont="1" applyFill="1" applyBorder="1" applyAlignment="1" applyProtection="1">
      <alignment horizontal="center" vertical="center" wrapText="1"/>
      <protection hidden="1"/>
    </xf>
    <xf numFmtId="4" fontId="0" fillId="7" borderId="18" xfId="0" applyNumberFormat="1" applyFont="1" applyFill="1" applyBorder="1" applyAlignment="1" applyProtection="1">
      <alignment horizontal="right"/>
      <protection hidden="1"/>
    </xf>
    <xf numFmtId="4" fontId="0" fillId="7" borderId="1" xfId="0" applyNumberFormat="1" applyFill="1" applyBorder="1" applyProtection="1">
      <protection hidden="1"/>
    </xf>
    <xf numFmtId="4" fontId="0" fillId="10" borderId="1" xfId="0" applyNumberFormat="1" applyFont="1" applyFill="1" applyBorder="1" applyAlignment="1" applyProtection="1">
      <alignment horizontal="right"/>
      <protection hidden="1"/>
    </xf>
    <xf numFmtId="2" fontId="0" fillId="5" borderId="18" xfId="0" applyNumberFormat="1" applyFont="1" applyFill="1" applyBorder="1" applyAlignment="1" applyProtection="1">
      <alignment horizontal="left"/>
      <protection locked="0"/>
    </xf>
    <xf numFmtId="4" fontId="0" fillId="5" borderId="18" xfId="0" applyNumberFormat="1" applyFont="1" applyFill="1" applyBorder="1" applyAlignment="1" applyProtection="1">
      <alignment horizontal="right"/>
      <protection locked="0"/>
    </xf>
    <xf numFmtId="0" fontId="3" fillId="3" borderId="4" xfId="0" applyFont="1" applyFill="1" applyBorder="1" applyAlignment="1" applyProtection="1">
      <alignment vertical="center"/>
      <protection hidden="1"/>
    </xf>
    <xf numFmtId="0" fontId="3" fillId="3" borderId="5" xfId="0" applyFont="1" applyFill="1" applyBorder="1" applyAlignment="1" applyProtection="1">
      <alignment vertical="center"/>
      <protection hidden="1"/>
    </xf>
    <xf numFmtId="0" fontId="3" fillId="3" borderId="6" xfId="0" applyFont="1" applyFill="1" applyBorder="1" applyAlignment="1" applyProtection="1">
      <alignment vertical="center"/>
      <protection hidden="1"/>
    </xf>
    <xf numFmtId="0" fontId="55" fillId="5" borderId="0" xfId="0" applyFont="1" applyFill="1" applyBorder="1" applyProtection="1">
      <protection hidden="1"/>
    </xf>
    <xf numFmtId="0" fontId="30" fillId="5" borderId="0" xfId="0" applyFont="1" applyFill="1" applyBorder="1" applyAlignment="1" applyProtection="1">
      <protection hidden="1"/>
    </xf>
    <xf numFmtId="0" fontId="55" fillId="0" borderId="0" xfId="0" applyFont="1" applyFill="1" applyBorder="1" applyProtection="1">
      <protection hidden="1"/>
    </xf>
    <xf numFmtId="0" fontId="56" fillId="0" borderId="56" xfId="0" applyFont="1" applyFill="1" applyBorder="1" applyAlignment="1" applyProtection="1">
      <alignment horizontal="left" vertical="center"/>
      <protection locked="0"/>
    </xf>
    <xf numFmtId="0" fontId="56" fillId="0" borderId="57" xfId="0" applyFont="1" applyFill="1" applyBorder="1" applyAlignment="1" applyProtection="1">
      <alignment horizontal="left" vertical="center"/>
      <protection locked="0"/>
    </xf>
    <xf numFmtId="0" fontId="57" fillId="5" borderId="0" xfId="0" applyFont="1" applyFill="1" applyBorder="1" applyAlignment="1" applyProtection="1">
      <alignment vertical="center"/>
      <protection hidden="1"/>
    </xf>
    <xf numFmtId="0" fontId="42" fillId="3" borderId="0" xfId="0" applyFont="1" applyFill="1" applyBorder="1" applyAlignment="1" applyProtection="1">
      <alignment vertical="center"/>
      <protection hidden="1"/>
    </xf>
    <xf numFmtId="0" fontId="41" fillId="5" borderId="0" xfId="0" applyFont="1" applyFill="1" applyAlignment="1" applyProtection="1">
      <alignment vertical="center"/>
      <protection hidden="1"/>
    </xf>
    <xf numFmtId="0" fontId="42" fillId="5" borderId="0" xfId="0" applyFont="1" applyFill="1" applyAlignment="1" applyProtection="1">
      <alignment vertical="center"/>
      <protection hidden="1"/>
    </xf>
    <xf numFmtId="0" fontId="14" fillId="5" borderId="0" xfId="0" applyFont="1" applyFill="1" applyBorder="1" applyAlignment="1" applyProtection="1">
      <alignment horizontal="right" vertical="center"/>
      <protection hidden="1"/>
    </xf>
    <xf numFmtId="0" fontId="35" fillId="5" borderId="0" xfId="0" applyFont="1" applyFill="1" applyBorder="1" applyAlignment="1" applyProtection="1">
      <alignment horizontal="left" vertical="center"/>
      <protection hidden="1"/>
    </xf>
    <xf numFmtId="0" fontId="60" fillId="14" borderId="0" xfId="0" applyFont="1" applyFill="1" applyBorder="1" applyAlignment="1" applyProtection="1">
      <alignment horizontal="center" vertical="center" wrapText="1"/>
      <protection hidden="1"/>
    </xf>
    <xf numFmtId="0" fontId="44" fillId="3" borderId="0" xfId="0" applyFont="1" applyFill="1" applyBorder="1" applyAlignment="1" applyProtection="1">
      <alignment horizontal="center" vertical="center" wrapText="1"/>
      <protection hidden="1"/>
    </xf>
    <xf numFmtId="0" fontId="18" fillId="5" borderId="0" xfId="0" applyFont="1" applyFill="1" applyBorder="1" applyAlignment="1" applyProtection="1">
      <alignment horizontal="left" vertical="center"/>
      <protection hidden="1"/>
    </xf>
    <xf numFmtId="10" fontId="15" fillId="4" borderId="1" xfId="0" applyNumberFormat="1" applyFont="1" applyFill="1" applyBorder="1" applyAlignment="1" applyProtection="1">
      <alignment horizontal="center" vertical="center"/>
      <protection hidden="1"/>
    </xf>
    <xf numFmtId="4" fontId="15" fillId="4" borderId="1" xfId="0" applyNumberFormat="1" applyFont="1" applyFill="1" applyBorder="1" applyAlignment="1" applyProtection="1">
      <alignment vertical="center"/>
      <protection hidden="1"/>
    </xf>
    <xf numFmtId="4" fontId="7" fillId="4" borderId="1" xfId="0" applyNumberFormat="1" applyFont="1" applyFill="1" applyBorder="1" applyAlignment="1" applyProtection="1">
      <alignment vertical="center"/>
      <protection hidden="1"/>
    </xf>
    <xf numFmtId="4" fontId="4" fillId="2" borderId="20" xfId="0" applyNumberFormat="1" applyFont="1" applyFill="1" applyBorder="1" applyAlignment="1" applyProtection="1">
      <alignment horizontal="right" vertical="center"/>
      <protection hidden="1"/>
    </xf>
    <xf numFmtId="0" fontId="3" fillId="3" borderId="0" xfId="0" applyFont="1" applyFill="1" applyBorder="1" applyAlignment="1" applyProtection="1">
      <alignment horizontal="right" vertical="center"/>
      <protection hidden="1"/>
    </xf>
    <xf numFmtId="0" fontId="5" fillId="3" borderId="0" xfId="0" applyFont="1" applyFill="1" applyBorder="1" applyAlignment="1" applyProtection="1">
      <alignment horizontal="right" vertical="center"/>
      <protection hidden="1"/>
    </xf>
    <xf numFmtId="4" fontId="4" fillId="2" borderId="15" xfId="0"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right" vertical="center"/>
      <protection hidden="1"/>
    </xf>
    <xf numFmtId="4" fontId="3" fillId="3" borderId="0" xfId="0" applyNumberFormat="1" applyFont="1" applyFill="1" applyBorder="1" applyAlignment="1" applyProtection="1">
      <alignment horizontal="right" vertical="center"/>
      <protection hidden="1"/>
    </xf>
    <xf numFmtId="0" fontId="3" fillId="3" borderId="51" xfId="0" applyFont="1" applyFill="1" applyBorder="1" applyAlignment="1" applyProtection="1">
      <alignment horizontal="right" vertical="center"/>
      <protection hidden="1"/>
    </xf>
    <xf numFmtId="0" fontId="3" fillId="5" borderId="0" xfId="0" applyFont="1" applyFill="1" applyBorder="1" applyAlignment="1" applyProtection="1">
      <alignment horizontal="right" vertical="center"/>
      <protection hidden="1"/>
    </xf>
    <xf numFmtId="0" fontId="41" fillId="5" borderId="0" xfId="0" applyFont="1" applyFill="1" applyBorder="1" applyAlignment="1" applyProtection="1">
      <alignment horizontal="right" vertical="center"/>
      <protection hidden="1"/>
    </xf>
    <xf numFmtId="0" fontId="41" fillId="0" borderId="0" xfId="0" applyFont="1" applyFill="1" applyAlignment="1" applyProtection="1">
      <alignment horizontal="right" vertical="center"/>
      <protection hidden="1"/>
    </xf>
    <xf numFmtId="4" fontId="10" fillId="4" borderId="34" xfId="0" applyNumberFormat="1"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protection hidden="1"/>
    </xf>
    <xf numFmtId="0" fontId="5" fillId="5" borderId="0" xfId="0" applyFont="1" applyFill="1" applyBorder="1" applyAlignment="1" applyProtection="1">
      <alignment horizontal="right" vertical="center"/>
      <protection hidden="1"/>
    </xf>
    <xf numFmtId="4" fontId="4" fillId="2" borderId="15" xfId="0" applyNumberFormat="1" applyFont="1" applyFill="1" applyBorder="1" applyAlignment="1" applyProtection="1">
      <alignment horizontal="left" vertical="center"/>
      <protection hidden="1"/>
    </xf>
    <xf numFmtId="0" fontId="44" fillId="3" borderId="0" xfId="0" applyFont="1" applyFill="1" applyBorder="1" applyAlignment="1" applyProtection="1">
      <alignment horizontal="center" vertical="center"/>
      <protection hidden="1"/>
    </xf>
    <xf numFmtId="4" fontId="4" fillId="2" borderId="15" xfId="0" applyNumberFormat="1" applyFont="1" applyFill="1" applyBorder="1" applyAlignment="1" applyProtection="1">
      <alignment horizontal="center" vertical="center"/>
      <protection hidden="1"/>
    </xf>
    <xf numFmtId="4" fontId="42" fillId="3" borderId="0" xfId="0" applyNumberFormat="1" applyFont="1" applyFill="1" applyBorder="1" applyAlignment="1" applyProtection="1">
      <alignment vertical="center"/>
      <protection hidden="1"/>
    </xf>
    <xf numFmtId="0" fontId="44" fillId="5" borderId="0" xfId="0" applyFont="1" applyFill="1" applyBorder="1" applyAlignment="1" applyProtection="1">
      <alignment horizontal="center" vertical="center"/>
      <protection hidden="1"/>
    </xf>
    <xf numFmtId="4" fontId="4" fillId="5" borderId="0" xfId="0" applyNumberFormat="1" applyFont="1" applyFill="1" applyBorder="1" applyAlignment="1" applyProtection="1">
      <alignment vertical="center"/>
      <protection hidden="1"/>
    </xf>
    <xf numFmtId="0" fontId="3" fillId="5" borderId="0" xfId="0" applyFont="1" applyFill="1" applyBorder="1" applyAlignment="1" applyProtection="1">
      <alignment horizontal="left" vertical="center"/>
      <protection hidden="1"/>
    </xf>
    <xf numFmtId="0" fontId="48" fillId="5" borderId="0" xfId="0" applyFont="1" applyFill="1" applyBorder="1" applyAlignment="1" applyProtection="1">
      <alignment horizontal="right" vertical="center"/>
      <protection hidden="1"/>
    </xf>
    <xf numFmtId="4" fontId="3" fillId="5" borderId="0" xfId="0" applyNumberFormat="1" applyFont="1" applyFill="1" applyBorder="1" applyAlignment="1" applyProtection="1">
      <alignment vertical="center"/>
      <protection hidden="1"/>
    </xf>
    <xf numFmtId="0" fontId="4" fillId="3" borderId="0" xfId="0" applyFont="1" applyFill="1" applyBorder="1" applyAlignment="1" applyProtection="1">
      <alignment vertical="center"/>
      <protection hidden="1"/>
    </xf>
    <xf numFmtId="0" fontId="24" fillId="3" borderId="0" xfId="0" applyFont="1" applyFill="1" applyBorder="1" applyAlignment="1" applyProtection="1">
      <alignment vertical="center"/>
      <protection hidden="1"/>
    </xf>
    <xf numFmtId="0" fontId="3" fillId="5" borderId="0" xfId="0" applyFont="1" applyFill="1" applyBorder="1" applyAlignment="1" applyProtection="1">
      <alignment horizontal="center" vertical="center"/>
      <protection hidden="1"/>
    </xf>
    <xf numFmtId="4" fontId="4" fillId="2" borderId="3" xfId="0" applyNumberFormat="1" applyFont="1" applyFill="1" applyBorder="1" applyAlignment="1" applyProtection="1">
      <alignment vertical="center"/>
      <protection hidden="1"/>
    </xf>
    <xf numFmtId="0" fontId="57" fillId="5" borderId="0" xfId="0" applyFont="1" applyFill="1" applyBorder="1" applyAlignment="1" applyProtection="1">
      <alignment horizontal="left" vertical="center"/>
      <protection hidden="1"/>
    </xf>
    <xf numFmtId="0" fontId="42" fillId="5" borderId="0" xfId="0" applyFont="1" applyFill="1" applyBorder="1" applyAlignment="1" applyProtection="1">
      <alignment vertical="center"/>
      <protection hidden="1"/>
    </xf>
    <xf numFmtId="0" fontId="53" fillId="5" borderId="0" xfId="0" applyFont="1" applyFill="1" applyAlignment="1" applyProtection="1">
      <alignment vertical="center"/>
      <protection hidden="1"/>
    </xf>
    <xf numFmtId="0" fontId="58" fillId="5" borderId="0" xfId="0" applyFont="1" applyFill="1" applyAlignment="1" applyProtection="1">
      <alignment vertical="center"/>
      <protection hidden="1"/>
    </xf>
    <xf numFmtId="0" fontId="53" fillId="5" borderId="0" xfId="0" applyFont="1" applyFill="1" applyBorder="1" applyAlignment="1" applyProtection="1">
      <alignment vertical="center"/>
      <protection hidden="1"/>
    </xf>
    <xf numFmtId="0" fontId="58" fillId="5" borderId="0" xfId="0" applyFont="1" applyFill="1" applyBorder="1" applyAlignment="1" applyProtection="1">
      <alignment vertical="center"/>
      <protection hidden="1"/>
    </xf>
    <xf numFmtId="0" fontId="46" fillId="5" borderId="0" xfId="0" applyFont="1" applyFill="1" applyAlignment="1" applyProtection="1">
      <alignment vertical="center"/>
      <protection hidden="1"/>
    </xf>
    <xf numFmtId="0" fontId="54" fillId="5" borderId="0" xfId="0" applyFont="1" applyFill="1" applyAlignment="1" applyProtection="1">
      <alignment vertical="center"/>
      <protection hidden="1"/>
    </xf>
    <xf numFmtId="4" fontId="4" fillId="2" borderId="16" xfId="0" applyNumberFormat="1" applyFont="1" applyFill="1" applyBorder="1" applyAlignment="1" applyProtection="1">
      <alignment horizontal="center" vertical="center"/>
      <protection hidden="1"/>
    </xf>
    <xf numFmtId="10" fontId="3" fillId="3" borderId="0" xfId="0" applyNumberFormat="1" applyFont="1" applyFill="1" applyBorder="1" applyAlignment="1" applyProtection="1">
      <alignment vertical="center"/>
      <protection hidden="1"/>
    </xf>
    <xf numFmtId="0" fontId="61" fillId="5" borderId="0" xfId="0" applyFont="1" applyFill="1" applyBorder="1" applyAlignment="1" applyProtection="1">
      <alignment vertical="center"/>
      <protection hidden="1"/>
    </xf>
    <xf numFmtId="0" fontId="62" fillId="5" borderId="0" xfId="0" applyFont="1" applyFill="1" applyBorder="1" applyAlignment="1" applyProtection="1">
      <alignment vertical="center"/>
      <protection hidden="1"/>
    </xf>
    <xf numFmtId="0" fontId="46" fillId="3" borderId="6" xfId="0" applyFont="1" applyFill="1" applyBorder="1" applyAlignment="1" applyProtection="1">
      <alignment vertical="center"/>
      <protection hidden="1"/>
    </xf>
    <xf numFmtId="0" fontId="46" fillId="3" borderId="12" xfId="0" applyFont="1" applyFill="1" applyBorder="1" applyAlignment="1" applyProtection="1">
      <alignment vertical="center"/>
      <protection hidden="1"/>
    </xf>
    <xf numFmtId="4" fontId="4" fillId="2" borderId="2" xfId="0" applyNumberFormat="1" applyFont="1" applyFill="1" applyBorder="1" applyAlignment="1" applyProtection="1">
      <alignment vertical="center"/>
      <protection hidden="1"/>
    </xf>
    <xf numFmtId="4" fontId="4" fillId="2" borderId="7" xfId="0" applyNumberFormat="1" applyFont="1" applyFill="1" applyBorder="1" applyAlignment="1" applyProtection="1">
      <alignment vertical="center"/>
      <protection hidden="1"/>
    </xf>
    <xf numFmtId="4" fontId="42" fillId="3" borderId="12" xfId="0" applyNumberFormat="1" applyFont="1" applyFill="1" applyBorder="1" applyAlignment="1" applyProtection="1">
      <alignment vertical="center"/>
      <protection hidden="1"/>
    </xf>
    <xf numFmtId="4" fontId="42" fillId="3" borderId="8" xfId="0" applyNumberFormat="1" applyFont="1" applyFill="1" applyBorder="1" applyAlignment="1" applyProtection="1">
      <alignment vertical="center"/>
      <protection hidden="1"/>
    </xf>
    <xf numFmtId="0" fontId="46" fillId="3" borderId="10" xfId="0" applyFont="1" applyFill="1" applyBorder="1" applyAlignment="1" applyProtection="1">
      <alignment vertical="center"/>
      <protection hidden="1"/>
    </xf>
    <xf numFmtId="4" fontId="3" fillId="0" borderId="15"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vertical="center"/>
      <protection hidden="1"/>
    </xf>
    <xf numFmtId="0" fontId="3" fillId="0"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4" fontId="3" fillId="0" borderId="15" xfId="0" applyNumberFormat="1" applyFont="1" applyFill="1" applyBorder="1" applyAlignment="1" applyProtection="1">
      <alignment horizontal="right" vertical="center"/>
      <protection locked="0" hidden="1"/>
    </xf>
    <xf numFmtId="4" fontId="2" fillId="3" borderId="0" xfId="0" applyNumberFormat="1" applyFont="1" applyFill="1" applyBorder="1" applyAlignment="1" applyProtection="1">
      <alignment vertical="center"/>
      <protection hidden="1"/>
    </xf>
    <xf numFmtId="0" fontId="41" fillId="5" borderId="0" xfId="0" applyFont="1" applyFill="1" applyProtection="1">
      <protection hidden="1"/>
    </xf>
    <xf numFmtId="2" fontId="0" fillId="5" borderId="18" xfId="0" applyNumberFormat="1" applyFont="1" applyFill="1" applyBorder="1" applyAlignment="1" applyProtection="1">
      <protection locked="0"/>
    </xf>
    <xf numFmtId="2" fontId="0" fillId="5" borderId="18" xfId="0" applyNumberFormat="1" applyFont="1" applyFill="1" applyBorder="1" applyAlignment="1" applyProtection="1">
      <alignment wrapText="1"/>
      <protection locked="0"/>
    </xf>
    <xf numFmtId="10" fontId="0" fillId="5" borderId="18" xfId="0" applyNumberFormat="1" applyFont="1" applyFill="1" applyBorder="1" applyAlignment="1" applyProtection="1">
      <alignment horizontal="right"/>
      <protection locked="0"/>
    </xf>
    <xf numFmtId="0" fontId="42" fillId="5" borderId="0" xfId="0" applyFont="1" applyFill="1" applyProtection="1">
      <protection hidden="1"/>
    </xf>
    <xf numFmtId="4" fontId="64" fillId="3" borderId="0" xfId="0" applyNumberFormat="1" applyFont="1" applyFill="1" applyBorder="1" applyAlignment="1" applyProtection="1">
      <alignment vertical="center"/>
      <protection hidden="1"/>
    </xf>
    <xf numFmtId="0" fontId="67" fillId="3" borderId="0" xfId="0" applyFont="1" applyFill="1" applyBorder="1" applyAlignment="1" applyProtection="1">
      <alignment vertical="center"/>
      <protection hidden="1"/>
    </xf>
    <xf numFmtId="0" fontId="68" fillId="12" borderId="58" xfId="0" applyFont="1" applyFill="1" applyBorder="1" applyAlignment="1" applyProtection="1">
      <alignment horizontal="center" vertical="center"/>
      <protection hidden="1"/>
    </xf>
    <xf numFmtId="0" fontId="14" fillId="5" borderId="0" xfId="0" applyFont="1" applyFill="1" applyBorder="1" applyAlignment="1" applyProtection="1">
      <alignment horizontal="right" vertical="center"/>
      <protection hidden="1"/>
    </xf>
    <xf numFmtId="0" fontId="6" fillId="5" borderId="1"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10" fontId="3" fillId="0" borderId="16" xfId="0" applyNumberFormat="1" applyFont="1" applyFill="1" applyBorder="1" applyAlignment="1" applyProtection="1">
      <alignment horizontal="center" vertical="center"/>
      <protection locked="0"/>
    </xf>
    <xf numFmtId="10" fontId="3" fillId="5" borderId="16" xfId="0"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right" vertical="center"/>
      <protection locked="0"/>
    </xf>
    <xf numFmtId="0" fontId="42" fillId="3" borderId="12" xfId="0" applyFont="1" applyFill="1" applyBorder="1" applyAlignment="1" applyProtection="1">
      <alignment vertical="center"/>
      <protection hidden="1"/>
    </xf>
    <xf numFmtId="0" fontId="57" fillId="3" borderId="0" xfId="0" applyFont="1" applyFill="1" applyBorder="1" applyAlignment="1" applyProtection="1">
      <alignment vertical="center"/>
      <protection hidden="1"/>
    </xf>
    <xf numFmtId="0" fontId="64" fillId="3" borderId="12" xfId="0" applyFont="1" applyFill="1" applyBorder="1" applyAlignment="1" applyProtection="1">
      <alignment vertical="center"/>
      <protection hidden="1"/>
    </xf>
    <xf numFmtId="0" fontId="69" fillId="5" borderId="0" xfId="0" applyFont="1" applyFill="1" applyProtection="1">
      <protection hidden="1"/>
    </xf>
    <xf numFmtId="0" fontId="42" fillId="3" borderId="11" xfId="0" applyFont="1" applyFill="1" applyBorder="1" applyAlignment="1" applyProtection="1">
      <alignment vertical="center"/>
      <protection hidden="1"/>
    </xf>
    <xf numFmtId="2" fontId="3" fillId="5" borderId="18" xfId="0" applyNumberFormat="1" applyFont="1" applyFill="1" applyBorder="1" applyAlignment="1" applyProtection="1">
      <protection locked="0"/>
    </xf>
    <xf numFmtId="2" fontId="3" fillId="5" borderId="18" xfId="0" applyNumberFormat="1" applyFont="1" applyFill="1" applyBorder="1" applyAlignment="1" applyProtection="1">
      <alignment wrapText="1"/>
      <protection locked="0"/>
    </xf>
    <xf numFmtId="0" fontId="3" fillId="7" borderId="15" xfId="0" applyFont="1" applyFill="1" applyBorder="1" applyAlignment="1" applyProtection="1">
      <alignment horizontal="left" vertical="center"/>
      <protection hidden="1"/>
    </xf>
    <xf numFmtId="4" fontId="3" fillId="5" borderId="15" xfId="0" applyNumberFormat="1" applyFont="1" applyFill="1" applyBorder="1" applyAlignment="1" applyProtection="1">
      <alignment horizontal="right" vertical="center"/>
      <protection locked="0"/>
    </xf>
    <xf numFmtId="0" fontId="6" fillId="3" borderId="8" xfId="0" applyFont="1" applyFill="1" applyBorder="1" applyAlignment="1" applyProtection="1">
      <alignment vertical="center"/>
      <protection hidden="1"/>
    </xf>
    <xf numFmtId="0" fontId="43" fillId="5" borderId="0" xfId="0" applyFont="1" applyFill="1" applyBorder="1" applyAlignment="1" applyProtection="1">
      <alignment horizontal="right" vertical="center"/>
      <protection hidden="1"/>
    </xf>
    <xf numFmtId="0" fontId="43" fillId="5" borderId="0" xfId="0" applyFont="1" applyFill="1" applyBorder="1" applyAlignment="1" applyProtection="1">
      <alignment vertical="center"/>
      <protection hidden="1"/>
    </xf>
    <xf numFmtId="0" fontId="43" fillId="5" borderId="49" xfId="0" applyFont="1" applyFill="1" applyBorder="1" applyAlignment="1" applyProtection="1">
      <alignment vertical="center"/>
      <protection hidden="1"/>
    </xf>
    <xf numFmtId="4" fontId="4" fillId="5" borderId="0" xfId="0" applyNumberFormat="1" applyFont="1" applyFill="1" applyBorder="1" applyAlignment="1" applyProtection="1">
      <alignment horizontal="right" vertical="center"/>
      <protection hidden="1"/>
    </xf>
    <xf numFmtId="0" fontId="49" fillId="5" borderId="0" xfId="0" applyFont="1" applyFill="1" applyBorder="1" applyAlignment="1" applyProtection="1">
      <alignment horizontal="center" vertical="center"/>
      <protection hidden="1"/>
    </xf>
    <xf numFmtId="4" fontId="3" fillId="5" borderId="0" xfId="0" applyNumberFormat="1" applyFont="1" applyFill="1" applyBorder="1" applyAlignment="1" applyProtection="1">
      <alignment horizontal="right" vertical="center"/>
      <protection locked="0"/>
    </xf>
    <xf numFmtId="4" fontId="3" fillId="5" borderId="0" xfId="0" applyNumberFormat="1" applyFont="1" applyFill="1" applyBorder="1" applyAlignment="1" applyProtection="1">
      <alignment horizontal="right" vertical="center"/>
      <protection hidden="1"/>
    </xf>
    <xf numFmtId="4" fontId="42" fillId="5" borderId="0" xfId="0" applyNumberFormat="1" applyFont="1" applyFill="1" applyBorder="1" applyAlignment="1" applyProtection="1">
      <alignment vertical="center"/>
      <protection hidden="1"/>
    </xf>
    <xf numFmtId="0" fontId="50" fillId="5" borderId="0" xfId="0" applyFont="1" applyFill="1" applyBorder="1" applyAlignment="1" applyProtection="1">
      <alignment vertical="center"/>
      <protection hidden="1"/>
    </xf>
    <xf numFmtId="0" fontId="6" fillId="5" borderId="0" xfId="0" applyFont="1" applyFill="1" applyBorder="1" applyAlignment="1" applyProtection="1">
      <alignment horizontal="right" vertical="center"/>
      <protection hidden="1"/>
    </xf>
    <xf numFmtId="4" fontId="10" fillId="5" borderId="0" xfId="0" applyNumberFormat="1" applyFont="1" applyFill="1" applyBorder="1" applyAlignment="1" applyProtection="1">
      <alignment horizontal="right" vertical="center"/>
      <protection hidden="1"/>
    </xf>
    <xf numFmtId="0" fontId="6" fillId="3" borderId="47" xfId="0" applyFont="1" applyFill="1" applyBorder="1" applyAlignment="1" applyProtection="1">
      <alignment vertical="center"/>
      <protection hidden="1"/>
    </xf>
    <xf numFmtId="0" fontId="16" fillId="3" borderId="49" xfId="0" applyFont="1" applyFill="1" applyBorder="1" applyAlignment="1" applyProtection="1">
      <alignment horizontal="right" vertical="center"/>
      <protection hidden="1"/>
    </xf>
    <xf numFmtId="0" fontId="48" fillId="3" borderId="49" xfId="0" applyFont="1" applyFill="1" applyBorder="1" applyAlignment="1" applyProtection="1">
      <alignment horizontal="right" vertical="center"/>
      <protection hidden="1"/>
    </xf>
    <xf numFmtId="0" fontId="3" fillId="3" borderId="49" xfId="0" applyFont="1" applyFill="1" applyBorder="1" applyAlignment="1" applyProtection="1">
      <alignment horizontal="right" vertical="center"/>
      <protection hidden="1"/>
    </xf>
    <xf numFmtId="0" fontId="5" fillId="3" borderId="49" xfId="0" applyFont="1" applyFill="1" applyBorder="1" applyAlignment="1" applyProtection="1">
      <alignment horizontal="right" vertical="center"/>
      <protection hidden="1"/>
    </xf>
    <xf numFmtId="4" fontId="3" fillId="3" borderId="49" xfId="0" applyNumberFormat="1" applyFont="1" applyFill="1" applyBorder="1" applyAlignment="1" applyProtection="1">
      <alignment horizontal="right" vertical="center"/>
      <protection hidden="1"/>
    </xf>
    <xf numFmtId="0" fontId="3" fillId="3" borderId="52" xfId="0" applyFont="1" applyFill="1" applyBorder="1" applyAlignment="1" applyProtection="1">
      <alignment horizontal="right" vertical="center"/>
      <protection hidden="1"/>
    </xf>
    <xf numFmtId="0" fontId="60" fillId="5" borderId="0" xfId="0" applyFont="1" applyFill="1" applyBorder="1" applyAlignment="1" applyProtection="1">
      <alignment vertical="center" wrapText="1"/>
      <protection hidden="1"/>
    </xf>
    <xf numFmtId="0" fontId="4" fillId="5" borderId="0" xfId="0" applyFont="1" applyFill="1" applyBorder="1" applyAlignment="1" applyProtection="1">
      <alignment horizontal="left" vertical="center"/>
      <protection hidden="1"/>
    </xf>
    <xf numFmtId="0" fontId="28" fillId="5" borderId="0" xfId="0" applyFont="1" applyFill="1" applyBorder="1" applyAlignment="1" applyProtection="1">
      <alignment vertical="center"/>
      <protection hidden="1"/>
    </xf>
    <xf numFmtId="0" fontId="4" fillId="3" borderId="12" xfId="0" applyFont="1" applyFill="1" applyBorder="1" applyAlignment="1" applyProtection="1">
      <alignment horizontal="left" vertical="center"/>
      <protection hidden="1"/>
    </xf>
    <xf numFmtId="0" fontId="14" fillId="5"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43" fillId="3" borderId="43" xfId="0" applyFont="1" applyFill="1" applyBorder="1" applyAlignment="1" applyProtection="1">
      <alignment horizontal="left" vertical="center"/>
      <protection hidden="1"/>
    </xf>
    <xf numFmtId="0" fontId="6" fillId="3" borderId="38" xfId="0" applyFont="1" applyFill="1" applyBorder="1" applyAlignment="1" applyProtection="1">
      <alignment horizontal="left" vertical="center"/>
      <protection hidden="1"/>
    </xf>
    <xf numFmtId="0" fontId="1" fillId="3" borderId="39" xfId="0" applyFont="1" applyFill="1" applyBorder="1" applyAlignment="1" applyProtection="1">
      <alignment horizontal="left" vertical="center"/>
      <protection hidden="1"/>
    </xf>
    <xf numFmtId="0" fontId="44" fillId="3" borderId="1" xfId="0" applyFont="1" applyFill="1" applyBorder="1" applyAlignment="1" applyProtection="1">
      <alignment horizontal="center" vertical="center" wrapText="1"/>
      <protection hidden="1"/>
    </xf>
    <xf numFmtId="0" fontId="64" fillId="3" borderId="0"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hidden="1"/>
    </xf>
    <xf numFmtId="4" fontId="6" fillId="0" borderId="1" xfId="0" applyNumberFormat="1" applyFont="1" applyBorder="1" applyAlignment="1" applyProtection="1">
      <alignment vertical="center"/>
      <protection hidden="1"/>
    </xf>
    <xf numFmtId="0" fontId="1" fillId="3" borderId="54" xfId="0" applyFont="1" applyFill="1" applyBorder="1" applyAlignment="1" applyProtection="1">
      <alignment horizontal="center" vertical="center" wrapText="1"/>
      <protection hidden="1"/>
    </xf>
    <xf numFmtId="0" fontId="43" fillId="3" borderId="0" xfId="0" applyFont="1" applyFill="1" applyBorder="1" applyAlignment="1" applyProtection="1">
      <alignment vertical="center"/>
      <protection locked="0"/>
    </xf>
    <xf numFmtId="0" fontId="53" fillId="3" borderId="30" xfId="0" applyFont="1" applyFill="1" applyBorder="1" applyAlignment="1" applyProtection="1">
      <alignment vertical="center"/>
      <protection hidden="1"/>
    </xf>
    <xf numFmtId="4" fontId="5" fillId="7" borderId="1" xfId="0" applyNumberFormat="1" applyFont="1" applyFill="1" applyBorder="1" applyAlignment="1" applyProtection="1">
      <alignment vertical="center"/>
      <protection hidden="1"/>
    </xf>
    <xf numFmtId="4" fontId="3" fillId="7" borderId="1" xfId="0" applyNumberFormat="1" applyFont="1" applyFill="1" applyBorder="1" applyAlignment="1" applyProtection="1">
      <alignment vertical="center"/>
      <protection hidden="1"/>
    </xf>
    <xf numFmtId="0" fontId="66" fillId="3" borderId="5" xfId="0" applyFont="1" applyFill="1" applyBorder="1" applyAlignment="1" applyProtection="1">
      <alignment vertical="center"/>
      <protection hidden="1"/>
    </xf>
    <xf numFmtId="0" fontId="65" fillId="5" borderId="0" xfId="0" applyFont="1" applyFill="1" applyBorder="1" applyAlignment="1" applyProtection="1">
      <alignment horizontal="left" vertical="center"/>
      <protection hidden="1"/>
    </xf>
    <xf numFmtId="0" fontId="66" fillId="3" borderId="46" xfId="0" applyFont="1" applyFill="1" applyBorder="1" applyAlignment="1" applyProtection="1">
      <alignment horizontal="right" vertical="center"/>
      <protection hidden="1"/>
    </xf>
    <xf numFmtId="0" fontId="3" fillId="3" borderId="61" xfId="0" applyFont="1" applyFill="1" applyBorder="1" applyAlignment="1" applyProtection="1">
      <alignment horizontal="center" vertical="center" wrapText="1"/>
      <protection hidden="1"/>
    </xf>
    <xf numFmtId="0" fontId="68" fillId="12" borderId="62" xfId="0" applyFont="1" applyFill="1" applyBorder="1" applyAlignment="1" applyProtection="1">
      <alignment horizontal="center" vertical="center"/>
      <protection hidden="1"/>
    </xf>
    <xf numFmtId="0" fontId="66" fillId="3" borderId="5" xfId="0" applyFont="1" applyFill="1" applyBorder="1" applyAlignment="1" applyProtection="1">
      <alignment horizontal="right" vertical="center"/>
      <protection hidden="1"/>
    </xf>
    <xf numFmtId="0" fontId="0" fillId="13" borderId="66" xfId="0" applyFill="1" applyBorder="1" applyAlignment="1">
      <alignment vertical="center"/>
    </xf>
    <xf numFmtId="0" fontId="0" fillId="9" borderId="66" xfId="0" applyFill="1" applyBorder="1"/>
    <xf numFmtId="0" fontId="23" fillId="20" borderId="67" xfId="0" applyFont="1" applyFill="1" applyBorder="1" applyProtection="1"/>
    <xf numFmtId="0" fontId="28" fillId="16" borderId="4" xfId="0" applyFont="1" applyFill="1" applyBorder="1" applyProtection="1">
      <protection hidden="1"/>
    </xf>
    <xf numFmtId="0" fontId="28" fillId="16" borderId="5" xfId="0" applyFont="1" applyFill="1" applyBorder="1" applyProtection="1">
      <protection hidden="1"/>
    </xf>
    <xf numFmtId="0" fontId="28" fillId="16" borderId="6" xfId="0" applyFont="1" applyFill="1" applyBorder="1" applyProtection="1">
      <protection hidden="1"/>
    </xf>
    <xf numFmtId="0" fontId="28" fillId="0" borderId="0" xfId="0" applyFont="1" applyProtection="1">
      <protection hidden="1"/>
    </xf>
    <xf numFmtId="0" fontId="28" fillId="16" borderId="11" xfId="0" applyFont="1" applyFill="1" applyBorder="1" applyProtection="1">
      <protection hidden="1"/>
    </xf>
    <xf numFmtId="0" fontId="28" fillId="16" borderId="0" xfId="0" applyFont="1" applyFill="1" applyBorder="1" applyProtection="1">
      <protection hidden="1"/>
    </xf>
    <xf numFmtId="0" fontId="28" fillId="16" borderId="12" xfId="0" applyFont="1" applyFill="1" applyBorder="1" applyProtection="1">
      <protection hidden="1"/>
    </xf>
    <xf numFmtId="0" fontId="82" fillId="16" borderId="11" xfId="0" applyFont="1" applyFill="1" applyBorder="1" applyAlignment="1" applyProtection="1">
      <protection hidden="1"/>
    </xf>
    <xf numFmtId="0" fontId="38" fillId="5" borderId="13" xfId="0" applyFont="1" applyFill="1" applyBorder="1" applyAlignment="1" applyProtection="1">
      <alignment horizontal="left" vertical="center" indent="1"/>
      <protection locked="0"/>
    </xf>
    <xf numFmtId="0" fontId="83" fillId="16" borderId="0" xfId="0" applyFont="1" applyFill="1" applyBorder="1" applyAlignment="1" applyProtection="1">
      <alignment horizontal="left" vertical="center" indent="1"/>
      <protection hidden="1"/>
    </xf>
    <xf numFmtId="0" fontId="28" fillId="16" borderId="9" xfId="0" applyFont="1" applyFill="1" applyBorder="1" applyProtection="1">
      <protection hidden="1"/>
    </xf>
    <xf numFmtId="0" fontId="83" fillId="16" borderId="8" xfId="0" applyFont="1" applyFill="1" applyBorder="1" applyAlignment="1" applyProtection="1">
      <alignment vertical="center"/>
      <protection hidden="1"/>
    </xf>
    <xf numFmtId="0" fontId="83" fillId="16" borderId="8" xfId="0" applyFont="1" applyFill="1" applyBorder="1" applyAlignment="1" applyProtection="1">
      <alignment horizontal="left" vertical="center" indent="1"/>
      <protection hidden="1"/>
    </xf>
    <xf numFmtId="0" fontId="28" fillId="16" borderId="10" xfId="0" applyFont="1" applyFill="1" applyBorder="1" applyProtection="1">
      <protection hidden="1"/>
    </xf>
    <xf numFmtId="0" fontId="23" fillId="19" borderId="67" xfId="0" applyFont="1" applyFill="1" applyBorder="1" applyAlignment="1" applyProtection="1">
      <alignment vertical="center"/>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0" fillId="13" borderId="66" xfId="0" applyFill="1" applyBorder="1" applyAlignment="1"/>
    <xf numFmtId="0" fontId="23" fillId="19" borderId="67" xfId="0" applyFont="1" applyFill="1" applyBorder="1" applyAlignment="1" applyProtection="1"/>
    <xf numFmtId="0" fontId="23" fillId="5" borderId="0" xfId="0" applyFont="1" applyFill="1" applyBorder="1" applyAlignment="1" applyProtection="1"/>
    <xf numFmtId="0" fontId="23" fillId="0" borderId="0" xfId="0" applyFont="1" applyFill="1" applyBorder="1" applyAlignment="1" applyProtection="1"/>
    <xf numFmtId="0" fontId="0" fillId="5" borderId="68" xfId="0" applyFill="1" applyBorder="1" applyAlignment="1">
      <alignment vertical="center"/>
    </xf>
    <xf numFmtId="0" fontId="33" fillId="5" borderId="69" xfId="0" applyFont="1" applyFill="1" applyBorder="1" applyAlignment="1">
      <alignment vertical="center"/>
    </xf>
    <xf numFmtId="0" fontId="33" fillId="5" borderId="69" xfId="0" applyFont="1" applyFill="1" applyBorder="1" applyAlignment="1">
      <alignment horizontal="center" vertical="center"/>
    </xf>
    <xf numFmtId="0" fontId="0" fillId="5" borderId="70" xfId="0" applyFill="1" applyBorder="1" applyAlignment="1">
      <alignment vertical="center"/>
    </xf>
    <xf numFmtId="0" fontId="23" fillId="5" borderId="66" xfId="0" applyFont="1" applyFill="1" applyBorder="1" applyAlignment="1" applyProtection="1">
      <alignment vertical="center"/>
    </xf>
    <xf numFmtId="0" fontId="23" fillId="5" borderId="67" xfId="0" applyFont="1" applyFill="1" applyBorder="1" applyAlignment="1" applyProtection="1">
      <alignment vertical="center"/>
    </xf>
    <xf numFmtId="0" fontId="70" fillId="5" borderId="66" xfId="0" applyFont="1" applyFill="1" applyBorder="1" applyAlignment="1">
      <alignment horizontal="left" vertical="center"/>
    </xf>
    <xf numFmtId="0" fontId="70" fillId="5" borderId="0" xfId="0" applyFont="1" applyFill="1" applyBorder="1" applyAlignment="1">
      <alignment horizontal="left" vertical="center"/>
    </xf>
    <xf numFmtId="0" fontId="70" fillId="5" borderId="67" xfId="0" applyFont="1" applyFill="1" applyBorder="1" applyAlignment="1">
      <alignment horizontal="left" vertical="center"/>
    </xf>
    <xf numFmtId="0" fontId="63" fillId="17" borderId="0" xfId="0" applyFont="1" applyFill="1" applyBorder="1" applyAlignment="1" applyProtection="1">
      <alignment horizontal="left" vertical="center"/>
    </xf>
    <xf numFmtId="0" fontId="23" fillId="5" borderId="0" xfId="0" applyFont="1" applyFill="1" applyBorder="1" applyAlignment="1">
      <alignment vertical="center" wrapText="1"/>
    </xf>
    <xf numFmtId="0" fontId="23" fillId="21" borderId="11" xfId="0" applyFont="1" applyFill="1" applyBorder="1" applyAlignment="1" applyProtection="1">
      <alignment vertical="center"/>
    </xf>
    <xf numFmtId="0" fontId="23" fillId="21" borderId="67" xfId="0" applyFont="1" applyFill="1" applyBorder="1" applyAlignment="1" applyProtection="1">
      <alignment vertical="center"/>
    </xf>
    <xf numFmtId="0" fontId="32" fillId="15" borderId="13" xfId="0" applyFont="1" applyFill="1" applyBorder="1" applyAlignment="1" applyProtection="1">
      <alignment horizontal="right" vertical="center" indent="2"/>
      <protection hidden="1"/>
    </xf>
    <xf numFmtId="0" fontId="83" fillId="16" borderId="0" xfId="0" applyFont="1" applyFill="1" applyBorder="1" applyAlignment="1" applyProtection="1">
      <alignment horizontal="right" vertical="center" indent="2"/>
      <protection hidden="1"/>
    </xf>
    <xf numFmtId="0" fontId="84" fillId="15" borderId="13" xfId="0" applyFont="1" applyFill="1" applyBorder="1" applyAlignment="1" applyProtection="1">
      <alignment horizontal="right" vertical="center" wrapText="1" indent="2"/>
      <protection hidden="1"/>
    </xf>
    <xf numFmtId="4" fontId="3" fillId="23" borderId="1" xfId="0" applyNumberFormat="1" applyFont="1" applyFill="1" applyBorder="1" applyAlignment="1" applyProtection="1">
      <alignment vertical="center"/>
      <protection locked="0"/>
    </xf>
    <xf numFmtId="4" fontId="65" fillId="22" borderId="3" xfId="0" applyNumberFormat="1" applyFont="1" applyFill="1" applyBorder="1" applyAlignment="1" applyProtection="1">
      <alignment vertical="center"/>
      <protection hidden="1"/>
    </xf>
    <xf numFmtId="4" fontId="65" fillId="22" borderId="1" xfId="0" applyNumberFormat="1" applyFont="1" applyFill="1" applyBorder="1" applyAlignment="1" applyProtection="1">
      <alignment vertical="center"/>
      <protection hidden="1"/>
    </xf>
    <xf numFmtId="4" fontId="66" fillId="22" borderId="1" xfId="0" applyNumberFormat="1" applyFont="1" applyFill="1" applyBorder="1" applyAlignment="1" applyProtection="1">
      <alignment vertical="center"/>
      <protection hidden="1"/>
    </xf>
    <xf numFmtId="4" fontId="65" fillId="22" borderId="20" xfId="0" applyNumberFormat="1" applyFont="1" applyFill="1" applyBorder="1" applyAlignment="1" applyProtection="1">
      <alignment horizontal="right" vertical="center"/>
      <protection hidden="1"/>
    </xf>
    <xf numFmtId="4" fontId="65" fillId="22" borderId="15" xfId="0" applyNumberFormat="1" applyFont="1" applyFill="1" applyBorder="1" applyAlignment="1" applyProtection="1">
      <alignment horizontal="right" vertical="center"/>
      <protection hidden="1"/>
    </xf>
    <xf numFmtId="4" fontId="65" fillId="22" borderId="15" xfId="0" applyNumberFormat="1" applyFont="1" applyFill="1" applyBorder="1" applyAlignment="1" applyProtection="1">
      <alignment vertical="center"/>
      <protection hidden="1"/>
    </xf>
    <xf numFmtId="4" fontId="87" fillId="22" borderId="34" xfId="0" applyNumberFormat="1" applyFont="1" applyFill="1" applyBorder="1" applyAlignment="1" applyProtection="1">
      <alignment horizontal="right" vertical="center"/>
      <protection hidden="1"/>
    </xf>
    <xf numFmtId="0" fontId="44" fillId="23" borderId="1" xfId="0" applyFont="1" applyFill="1" applyBorder="1" applyAlignment="1" applyProtection="1">
      <alignment horizontal="center" vertical="center" wrapText="1"/>
      <protection hidden="1"/>
    </xf>
    <xf numFmtId="4" fontId="3" fillId="23" borderId="15" xfId="0" applyNumberFormat="1" applyFont="1" applyFill="1" applyBorder="1" applyAlignment="1" applyProtection="1">
      <alignment horizontal="right" vertical="center"/>
      <protection locked="0"/>
    </xf>
    <xf numFmtId="4" fontId="0" fillId="23" borderId="18" xfId="0" applyNumberFormat="1" applyFont="1" applyFill="1" applyBorder="1" applyAlignment="1" applyProtection="1">
      <alignment horizontal="right"/>
      <protection locked="0"/>
    </xf>
    <xf numFmtId="4" fontId="0" fillId="23" borderId="1" xfId="0" applyNumberFormat="1" applyFont="1" applyFill="1" applyBorder="1" applyAlignment="1" applyProtection="1">
      <alignment horizontal="right"/>
      <protection locked="0"/>
    </xf>
    <xf numFmtId="0" fontId="1" fillId="22" borderId="55" xfId="0" applyFont="1" applyFill="1" applyBorder="1" applyAlignment="1" applyProtection="1">
      <alignment horizontal="center" vertical="center" wrapText="1"/>
      <protection hidden="1"/>
    </xf>
    <xf numFmtId="4" fontId="88" fillId="22" borderId="1" xfId="0" applyNumberFormat="1" applyFont="1" applyFill="1" applyBorder="1" applyAlignment="1" applyProtection="1">
      <alignment horizontal="right"/>
      <protection hidden="1"/>
    </xf>
    <xf numFmtId="4" fontId="26" fillId="23" borderId="34" xfId="0" applyNumberFormat="1" applyFont="1" applyFill="1" applyBorder="1" applyAlignment="1" applyProtection="1">
      <alignment vertical="center"/>
      <protection hidden="1"/>
    </xf>
    <xf numFmtId="4" fontId="26" fillId="23" borderId="35" xfId="0" applyNumberFormat="1" applyFont="1" applyFill="1" applyBorder="1" applyAlignment="1" applyProtection="1">
      <alignment vertical="center"/>
      <protection hidden="1"/>
    </xf>
    <xf numFmtId="4" fontId="26" fillId="23" borderId="41" xfId="0" applyNumberFormat="1" applyFont="1" applyFill="1" applyBorder="1" applyAlignment="1" applyProtection="1">
      <alignment vertical="center"/>
      <protection hidden="1"/>
    </xf>
    <xf numFmtId="0" fontId="44" fillId="24" borderId="34" xfId="0" applyFont="1" applyFill="1" applyBorder="1" applyAlignment="1" applyProtection="1">
      <alignment horizontal="center" vertical="center"/>
      <protection hidden="1"/>
    </xf>
    <xf numFmtId="4" fontId="66" fillId="24" borderId="34" xfId="0" applyNumberFormat="1" applyFont="1" applyFill="1" applyBorder="1" applyAlignment="1" applyProtection="1">
      <alignment vertical="center"/>
      <protection hidden="1"/>
    </xf>
    <xf numFmtId="4" fontId="89" fillId="24" borderId="37" xfId="0" applyNumberFormat="1" applyFont="1" applyFill="1" applyBorder="1" applyAlignment="1" applyProtection="1">
      <alignment vertical="center"/>
      <protection hidden="1"/>
    </xf>
    <xf numFmtId="0" fontId="45" fillId="8" borderId="71" xfId="0" applyFont="1" applyFill="1" applyBorder="1" applyAlignment="1" applyProtection="1">
      <alignment horizontal="left" vertical="center"/>
      <protection hidden="1"/>
    </xf>
    <xf numFmtId="0" fontId="45" fillId="8" borderId="59" xfId="0" applyFont="1" applyFill="1" applyBorder="1" applyAlignment="1" applyProtection="1">
      <alignment horizontal="left" vertical="center"/>
      <protection hidden="1"/>
    </xf>
    <xf numFmtId="0" fontId="23" fillId="21" borderId="0" xfId="0" applyFont="1" applyFill="1" applyBorder="1" applyAlignment="1" applyProtection="1">
      <alignment horizontal="justify" vertical="center" wrapText="1"/>
    </xf>
    <xf numFmtId="0" fontId="71" fillId="6" borderId="63" xfId="0" applyFont="1" applyFill="1" applyBorder="1" applyAlignment="1" applyProtection="1">
      <alignment horizontal="center" vertical="center" wrapText="1"/>
    </xf>
    <xf numFmtId="0" fontId="71" fillId="6" borderId="64" xfId="0" applyFont="1" applyFill="1" applyBorder="1" applyAlignment="1" applyProtection="1">
      <alignment horizontal="center" vertical="center" wrapText="1"/>
    </xf>
    <xf numFmtId="0" fontId="71" fillId="6" borderId="65" xfId="0" applyFont="1" applyFill="1" applyBorder="1" applyAlignment="1" applyProtection="1">
      <alignment horizontal="center" vertical="center" wrapText="1"/>
    </xf>
    <xf numFmtId="0" fontId="70" fillId="18" borderId="66" xfId="0" applyFont="1" applyFill="1" applyBorder="1" applyAlignment="1">
      <alignment horizontal="left" vertical="center"/>
    </xf>
    <xf numFmtId="0" fontId="70" fillId="18" borderId="0" xfId="0" applyFont="1" applyFill="1" applyBorder="1" applyAlignment="1">
      <alignment horizontal="left" vertical="center"/>
    </xf>
    <xf numFmtId="0" fontId="70" fillId="18" borderId="67" xfId="0" applyFont="1" applyFill="1" applyBorder="1" applyAlignment="1">
      <alignment horizontal="left" vertical="center"/>
    </xf>
    <xf numFmtId="0" fontId="72" fillId="17" borderId="0" xfId="0" applyFont="1" applyFill="1" applyBorder="1" applyAlignment="1">
      <alignment horizontal="justify" vertical="center" wrapText="1"/>
    </xf>
    <xf numFmtId="0" fontId="23" fillId="20" borderId="0" xfId="0" applyFont="1" applyFill="1" applyBorder="1" applyAlignment="1">
      <alignment horizontal="justify" vertical="center" wrapText="1"/>
    </xf>
    <xf numFmtId="0" fontId="23" fillId="5" borderId="0" xfId="0" applyFont="1" applyFill="1" applyBorder="1" applyAlignment="1">
      <alignment horizontal="justify" vertical="center" wrapText="1"/>
    </xf>
    <xf numFmtId="0" fontId="23" fillId="19" borderId="0" xfId="0" applyFont="1" applyFill="1" applyBorder="1" applyAlignment="1">
      <alignment horizontal="justify" vertical="center" wrapText="1"/>
    </xf>
    <xf numFmtId="0" fontId="23" fillId="13" borderId="0" xfId="0" applyFont="1" applyFill="1" applyBorder="1" applyAlignment="1">
      <alignment horizontal="justify" vertical="center" wrapText="1"/>
    </xf>
    <xf numFmtId="0" fontId="81" fillId="17" borderId="0" xfId="0" applyFont="1" applyFill="1" applyBorder="1" applyAlignment="1" applyProtection="1">
      <alignment horizontal="left" vertical="center" wrapText="1"/>
    </xf>
    <xf numFmtId="0" fontId="22" fillId="5" borderId="0" xfId="0" applyFont="1" applyFill="1" applyBorder="1" applyAlignment="1" applyProtection="1">
      <alignment horizontal="left" vertical="center"/>
    </xf>
    <xf numFmtId="0" fontId="80" fillId="6" borderId="26" xfId="0" applyFont="1" applyFill="1" applyBorder="1" applyAlignment="1" applyProtection="1">
      <alignment horizontal="center" vertical="center" wrapText="1"/>
      <protection hidden="1"/>
    </xf>
    <xf numFmtId="0" fontId="80" fillId="6" borderId="27" xfId="0" applyFont="1" applyFill="1" applyBorder="1" applyAlignment="1" applyProtection="1">
      <alignment horizontal="center" vertical="center" wrapText="1"/>
      <protection hidden="1"/>
    </xf>
    <xf numFmtId="0" fontId="80" fillId="6" borderId="28" xfId="0" applyFont="1" applyFill="1" applyBorder="1" applyAlignment="1" applyProtection="1">
      <alignment horizontal="center" vertical="center" wrapText="1"/>
      <protection hidden="1"/>
    </xf>
    <xf numFmtId="0" fontId="38" fillId="0" borderId="26" xfId="0" applyFont="1" applyBorder="1" applyAlignment="1" applyProtection="1">
      <alignment horizontal="left" vertical="center" wrapText="1" indent="1"/>
      <protection locked="0"/>
    </xf>
    <xf numFmtId="0" fontId="38" fillId="0" borderId="27" xfId="0" applyFont="1" applyBorder="1" applyAlignment="1" applyProtection="1">
      <alignment horizontal="left" vertical="center" wrapText="1" indent="1"/>
      <protection locked="0"/>
    </xf>
    <xf numFmtId="0" fontId="38" fillId="0" borderId="28" xfId="0" applyFont="1" applyBorder="1" applyAlignment="1" applyProtection="1">
      <alignment horizontal="left" vertical="center" wrapText="1" indent="1"/>
      <protection locked="0"/>
    </xf>
    <xf numFmtId="0" fontId="38" fillId="5" borderId="26" xfId="0" applyFont="1" applyFill="1" applyBorder="1" applyAlignment="1" applyProtection="1">
      <alignment horizontal="left" vertical="center" wrapText="1" indent="1"/>
      <protection locked="0"/>
    </xf>
    <xf numFmtId="0" fontId="38" fillId="5" borderId="27" xfId="0" applyFont="1" applyFill="1" applyBorder="1" applyAlignment="1" applyProtection="1">
      <alignment horizontal="left" vertical="center" wrapText="1" indent="1"/>
      <protection locked="0"/>
    </xf>
    <xf numFmtId="0" fontId="38" fillId="5" borderId="28"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hidden="1"/>
    </xf>
    <xf numFmtId="0" fontId="35" fillId="5" borderId="0" xfId="0" applyFont="1" applyFill="1" applyBorder="1" applyAlignment="1" applyProtection="1">
      <alignment horizontal="left" vertical="center"/>
      <protection hidden="1"/>
    </xf>
    <xf numFmtId="4" fontId="3" fillId="0" borderId="14" xfId="0" applyNumberFormat="1" applyFont="1" applyFill="1" applyBorder="1" applyAlignment="1" applyProtection="1">
      <alignment horizontal="right" vertical="center"/>
      <protection locked="0"/>
    </xf>
    <xf numFmtId="4" fontId="3" fillId="0" borderId="17" xfId="0" applyNumberFormat="1" applyFont="1" applyFill="1" applyBorder="1" applyAlignment="1" applyProtection="1">
      <alignment horizontal="right" vertical="center"/>
      <protection locked="0"/>
    </xf>
    <xf numFmtId="4" fontId="3" fillId="0" borderId="16"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horizontal="left" vertical="center" indent="1"/>
      <protection locked="0"/>
    </xf>
    <xf numFmtId="0" fontId="3" fillId="0" borderId="17" xfId="0" applyFont="1" applyFill="1" applyBorder="1" applyAlignment="1" applyProtection="1">
      <alignment horizontal="left" vertical="center" indent="1"/>
      <protection locked="0"/>
    </xf>
    <xf numFmtId="0" fontId="3" fillId="0" borderId="16" xfId="0" applyFont="1" applyFill="1" applyBorder="1" applyAlignment="1" applyProtection="1">
      <alignment horizontal="left" vertical="center" indent="1"/>
      <protection locked="0"/>
    </xf>
    <xf numFmtId="0" fontId="3" fillId="0" borderId="14"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44" fillId="3" borderId="1" xfId="0" applyFont="1" applyFill="1" applyBorder="1" applyAlignment="1" applyProtection="1">
      <alignment horizontal="center" vertical="center" wrapText="1"/>
      <protection hidden="1"/>
    </xf>
    <xf numFmtId="0" fontId="44" fillId="3" borderId="19" xfId="0" applyFont="1" applyFill="1" applyBorder="1" applyAlignment="1" applyProtection="1">
      <alignment horizontal="center" vertical="center" wrapText="1"/>
      <protection hidden="1"/>
    </xf>
    <xf numFmtId="0" fontId="44" fillId="10" borderId="19" xfId="0" applyFont="1" applyFill="1" applyBorder="1" applyAlignment="1" applyProtection="1">
      <alignment horizontal="center" vertical="center" wrapText="1"/>
      <protection hidden="1"/>
    </xf>
    <xf numFmtId="0" fontId="44" fillId="10" borderId="24" xfId="0" applyFont="1" applyFill="1" applyBorder="1" applyAlignment="1" applyProtection="1">
      <alignment horizontal="center" vertical="center" wrapText="1"/>
      <protection hidden="1"/>
    </xf>
    <xf numFmtId="4" fontId="4" fillId="2" borderId="2" xfId="0" applyNumberFormat="1" applyFont="1" applyFill="1" applyBorder="1" applyAlignment="1" applyProtection="1">
      <alignment horizontal="left" vertical="center"/>
      <protection hidden="1"/>
    </xf>
    <xf numFmtId="0" fontId="44" fillId="23" borderId="1" xfId="0" applyFont="1" applyFill="1" applyBorder="1" applyAlignment="1" applyProtection="1">
      <alignment horizontal="center" vertical="center" wrapText="1"/>
      <protection hidden="1"/>
    </xf>
    <xf numFmtId="0" fontId="44" fillId="23" borderId="19" xfId="0" applyFont="1" applyFill="1" applyBorder="1" applyAlignment="1" applyProtection="1">
      <alignment horizontal="center" vertical="center" wrapText="1"/>
      <protection hidden="1"/>
    </xf>
    <xf numFmtId="0" fontId="60" fillId="1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left" vertical="center"/>
      <protection hidden="1"/>
    </xf>
    <xf numFmtId="4" fontId="4" fillId="2" borderId="14" xfId="0" applyNumberFormat="1" applyFont="1" applyFill="1" applyBorder="1" applyAlignment="1" applyProtection="1">
      <alignment horizontal="left" vertical="center"/>
      <protection hidden="1"/>
    </xf>
    <xf numFmtId="4" fontId="4" fillId="2" borderId="17" xfId="0" applyNumberFormat="1" applyFont="1" applyFill="1" applyBorder="1" applyAlignment="1" applyProtection="1">
      <alignment horizontal="left" vertical="center"/>
      <protection hidden="1"/>
    </xf>
    <xf numFmtId="4" fontId="4" fillId="2" borderId="16" xfId="0" applyNumberFormat="1" applyFont="1" applyFill="1" applyBorder="1" applyAlignment="1" applyProtection="1">
      <alignment horizontal="left" vertical="center"/>
      <protection hidden="1"/>
    </xf>
    <xf numFmtId="4" fontId="4" fillId="2" borderId="14" xfId="0" applyNumberFormat="1" applyFont="1" applyFill="1" applyBorder="1" applyAlignment="1" applyProtection="1">
      <alignment horizontal="center" vertical="center"/>
      <protection hidden="1"/>
    </xf>
    <xf numFmtId="4" fontId="4" fillId="2" borderId="17" xfId="0" applyNumberFormat="1" applyFont="1" applyFill="1" applyBorder="1" applyAlignment="1" applyProtection="1">
      <alignment horizontal="center" vertical="center"/>
      <protection hidden="1"/>
    </xf>
    <xf numFmtId="4" fontId="4" fillId="2" borderId="16" xfId="0" applyNumberFormat="1" applyFont="1" applyFill="1" applyBorder="1" applyAlignment="1" applyProtection="1">
      <alignment horizontal="center" vertical="center"/>
      <protection hidden="1"/>
    </xf>
    <xf numFmtId="4" fontId="3" fillId="5" borderId="14" xfId="0" applyNumberFormat="1" applyFont="1" applyFill="1" applyBorder="1" applyAlignment="1" applyProtection="1">
      <alignment horizontal="right" vertical="center"/>
      <protection locked="0"/>
    </xf>
    <xf numFmtId="4" fontId="3" fillId="5" borderId="17" xfId="0" applyNumberFormat="1" applyFont="1" applyFill="1" applyBorder="1" applyAlignment="1" applyProtection="1">
      <alignment horizontal="right" vertical="center"/>
      <protection locked="0"/>
    </xf>
    <xf numFmtId="4" fontId="3" fillId="5" borderId="16" xfId="0" applyNumberFormat="1" applyFont="1" applyFill="1" applyBorder="1" applyAlignment="1" applyProtection="1">
      <alignment horizontal="right" vertical="center"/>
      <protection locked="0"/>
    </xf>
    <xf numFmtId="0" fontId="28" fillId="5" borderId="21" xfId="0" applyFont="1" applyFill="1" applyBorder="1" applyAlignment="1" applyProtection="1">
      <alignment horizontal="left" vertical="center"/>
      <protection locked="0"/>
    </xf>
    <xf numFmtId="0" fontId="28" fillId="5" borderId="22" xfId="0" applyFont="1" applyFill="1" applyBorder="1" applyAlignment="1" applyProtection="1">
      <alignment horizontal="left" vertical="center"/>
      <protection locked="0"/>
    </xf>
    <xf numFmtId="0" fontId="28" fillId="5" borderId="23" xfId="0" applyFont="1" applyFill="1" applyBorder="1" applyAlignment="1" applyProtection="1">
      <alignment horizontal="left" vertical="center"/>
      <protection locked="0"/>
    </xf>
    <xf numFmtId="0" fontId="28" fillId="5" borderId="2"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28" fillId="5" borderId="3"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14" fillId="5"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protection hidden="1"/>
    </xf>
    <xf numFmtId="0" fontId="3" fillId="0" borderId="18"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hidden="1"/>
    </xf>
    <xf numFmtId="0" fontId="4" fillId="3" borderId="34" xfId="0" applyFont="1" applyFill="1" applyBorder="1" applyAlignment="1" applyProtection="1">
      <alignment horizontal="left" vertical="center"/>
      <protection hidden="1"/>
    </xf>
    <xf numFmtId="0" fontId="18" fillId="5" borderId="0" xfId="0" applyFont="1" applyFill="1" applyBorder="1" applyAlignment="1" applyProtection="1">
      <alignment horizontal="left" vertical="center"/>
      <protection hidden="1"/>
    </xf>
    <xf numFmtId="4" fontId="3" fillId="3" borderId="34" xfId="0" applyNumberFormat="1" applyFont="1" applyFill="1" applyBorder="1" applyAlignment="1" applyProtection="1">
      <alignment horizontal="right" vertical="center"/>
      <protection hidden="1"/>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7" borderId="14" xfId="0" applyFont="1" applyFill="1" applyBorder="1" applyAlignment="1" applyProtection="1">
      <alignment horizontal="left" vertical="center"/>
      <protection hidden="1"/>
    </xf>
    <xf numFmtId="0" fontId="3" fillId="7" borderId="17" xfId="0" applyFont="1" applyFill="1" applyBorder="1" applyAlignment="1" applyProtection="1">
      <alignment horizontal="left" vertical="center"/>
      <protection hidden="1"/>
    </xf>
    <xf numFmtId="0" fontId="3" fillId="7" borderId="16" xfId="0" applyFont="1" applyFill="1" applyBorder="1" applyAlignment="1" applyProtection="1">
      <alignment horizontal="left" vertical="center"/>
      <protection hidden="1"/>
    </xf>
    <xf numFmtId="0" fontId="43" fillId="5" borderId="0" xfId="0" applyFont="1" applyFill="1" applyBorder="1" applyAlignment="1" applyProtection="1">
      <alignment horizontal="right" vertical="center"/>
      <protection hidden="1"/>
    </xf>
    <xf numFmtId="0" fontId="44" fillId="5" borderId="0" xfId="0" applyFont="1" applyFill="1" applyBorder="1" applyAlignment="1" applyProtection="1">
      <alignment horizontal="center" vertical="center"/>
      <protection hidden="1"/>
    </xf>
    <xf numFmtId="0" fontId="60" fillId="5" borderId="0" xfId="0" applyFont="1" applyFill="1" applyBorder="1" applyAlignment="1" applyProtection="1">
      <alignment horizontal="center" vertical="center" wrapText="1"/>
      <protection hidden="1"/>
    </xf>
    <xf numFmtId="0" fontId="3" fillId="3" borderId="60" xfId="0" applyFont="1" applyFill="1" applyBorder="1" applyAlignment="1" applyProtection="1">
      <alignment horizontal="left" vertical="center"/>
      <protection hidden="1"/>
    </xf>
    <xf numFmtId="0" fontId="3" fillId="3" borderId="12" xfId="0" applyFont="1" applyFill="1" applyBorder="1" applyAlignment="1" applyProtection="1">
      <alignment horizontal="left" vertical="center"/>
      <protection hidden="1"/>
    </xf>
    <xf numFmtId="0" fontId="28" fillId="11" borderId="21" xfId="0" applyFont="1" applyFill="1" applyBorder="1" applyAlignment="1" applyProtection="1">
      <alignment horizontal="left" vertical="center"/>
      <protection hidden="1"/>
    </xf>
    <xf numFmtId="0" fontId="28" fillId="11" borderId="22" xfId="0" applyFont="1" applyFill="1" applyBorder="1" applyAlignment="1" applyProtection="1">
      <alignment horizontal="left" vertical="center"/>
      <protection hidden="1"/>
    </xf>
    <xf numFmtId="0" fontId="28" fillId="11" borderId="23" xfId="0" applyFont="1" applyFill="1" applyBorder="1" applyAlignment="1" applyProtection="1">
      <alignment horizontal="left" vertical="center"/>
      <protection hidden="1"/>
    </xf>
    <xf numFmtId="0" fontId="44" fillId="3" borderId="0" xfId="0" applyFont="1" applyFill="1" applyBorder="1" applyAlignment="1" applyProtection="1">
      <alignment horizontal="center" vertical="center" wrapText="1"/>
      <protection hidden="1"/>
    </xf>
    <xf numFmtId="0" fontId="1" fillId="7" borderId="2" xfId="0" applyFont="1" applyFill="1" applyBorder="1" applyAlignment="1" applyProtection="1">
      <alignment horizontal="left" vertical="center"/>
      <protection hidden="1"/>
    </xf>
    <xf numFmtId="0" fontId="1" fillId="7" borderId="3" xfId="0" applyFont="1" applyFill="1" applyBorder="1" applyAlignment="1" applyProtection="1">
      <alignment horizontal="left" vertical="center"/>
      <protection hidden="1"/>
    </xf>
    <xf numFmtId="0" fontId="79" fillId="14" borderId="0" xfId="0" applyFont="1" applyFill="1" applyBorder="1" applyAlignment="1" applyProtection="1">
      <alignment horizontal="center" vertical="center" wrapText="1"/>
      <protection hidden="1"/>
    </xf>
    <xf numFmtId="0" fontId="3" fillId="5" borderId="0" xfId="0" applyFont="1" applyFill="1" applyBorder="1" applyAlignment="1" applyProtection="1">
      <alignment horizontal="left" vertical="center"/>
      <protection hidden="1"/>
    </xf>
    <xf numFmtId="0" fontId="65" fillId="5" borderId="0" xfId="0" applyFont="1" applyFill="1" applyAlignment="1" applyProtection="1">
      <alignment horizontal="left" vertical="center" wrapText="1"/>
      <protection hidden="1"/>
    </xf>
    <xf numFmtId="0" fontId="65" fillId="5" borderId="0" xfId="0" applyFont="1" applyFill="1" applyAlignment="1" applyProtection="1">
      <alignment horizontal="left" vertical="center"/>
      <protection hidden="1"/>
    </xf>
    <xf numFmtId="0" fontId="6" fillId="11" borderId="2" xfId="0" applyFont="1" applyFill="1" applyBorder="1" applyAlignment="1" applyProtection="1">
      <alignment horizontal="right"/>
      <protection hidden="1"/>
    </xf>
    <xf numFmtId="0" fontId="6" fillId="11" borderId="7" xfId="0" applyFont="1" applyFill="1" applyBorder="1" applyAlignment="1" applyProtection="1">
      <alignment horizontal="right"/>
      <protection hidden="1"/>
    </xf>
    <xf numFmtId="0" fontId="6" fillId="11" borderId="3" xfId="0" applyFont="1" applyFill="1" applyBorder="1" applyAlignment="1" applyProtection="1">
      <alignment horizontal="right"/>
      <protection hidden="1"/>
    </xf>
    <xf numFmtId="0" fontId="1" fillId="10" borderId="1" xfId="0" applyFont="1" applyFill="1" applyBorder="1" applyAlignment="1" applyProtection="1">
      <alignment horizontal="center" vertical="center" wrapText="1"/>
      <protection hidden="1"/>
    </xf>
    <xf numFmtId="0" fontId="3" fillId="10" borderId="1" xfId="0" applyFont="1" applyFill="1" applyBorder="1" applyAlignment="1" applyProtection="1">
      <alignment horizontal="center" vertical="center" wrapText="1"/>
      <protection hidden="1"/>
    </xf>
    <xf numFmtId="0" fontId="31" fillId="10" borderId="2" xfId="0" applyFont="1" applyFill="1" applyBorder="1" applyAlignment="1" applyProtection="1">
      <alignment horizontal="center" wrapText="1"/>
      <protection hidden="1"/>
    </xf>
    <xf numFmtId="0" fontId="31" fillId="10" borderId="7" xfId="0" applyFont="1" applyFill="1" applyBorder="1" applyAlignment="1" applyProtection="1">
      <alignment horizontal="center" wrapText="1"/>
      <protection hidden="1"/>
    </xf>
    <xf numFmtId="0" fontId="31" fillId="10" borderId="3" xfId="0" applyFont="1" applyFill="1" applyBorder="1" applyAlignment="1" applyProtection="1">
      <alignment horizontal="center" wrapText="1"/>
      <protection hidden="1"/>
    </xf>
    <xf numFmtId="4" fontId="30" fillId="11" borderId="2" xfId="0" applyNumberFormat="1" applyFont="1" applyFill="1" applyBorder="1" applyAlignment="1" applyProtection="1">
      <alignment horizontal="center"/>
      <protection hidden="1"/>
    </xf>
    <xf numFmtId="4" fontId="30" fillId="11" borderId="3" xfId="0" applyNumberFormat="1" applyFont="1" applyFill="1" applyBorder="1" applyAlignment="1" applyProtection="1">
      <alignment horizontal="center"/>
      <protection hidden="1"/>
    </xf>
    <xf numFmtId="4" fontId="66" fillId="3" borderId="8" xfId="0" applyNumberFormat="1" applyFont="1" applyFill="1" applyBorder="1" applyAlignment="1" applyProtection="1">
      <alignment horizontal="left" vertical="center"/>
      <protection hidden="1"/>
    </xf>
    <xf numFmtId="0" fontId="37" fillId="14" borderId="2" xfId="0" applyFont="1" applyFill="1" applyBorder="1" applyAlignment="1" applyProtection="1">
      <alignment horizontal="center" vertical="center" wrapText="1"/>
      <protection hidden="1"/>
    </xf>
    <xf numFmtId="0" fontId="60" fillId="14" borderId="3" xfId="0" applyFont="1" applyFill="1" applyBorder="1" applyAlignment="1" applyProtection="1">
      <alignment horizontal="center" vertical="center" wrapText="1"/>
      <protection hidden="1"/>
    </xf>
    <xf numFmtId="0" fontId="44" fillId="3" borderId="38" xfId="0" applyFont="1" applyFill="1" applyBorder="1" applyAlignment="1" applyProtection="1">
      <alignment horizontal="center" vertical="center"/>
      <protection hidden="1"/>
    </xf>
    <xf numFmtId="0" fontId="44" fillId="3" borderId="40" xfId="0" applyFont="1" applyFill="1" applyBorder="1" applyAlignment="1" applyProtection="1">
      <alignment horizontal="center" vertical="center"/>
      <protection hidden="1"/>
    </xf>
    <xf numFmtId="0" fontId="59" fillId="8" borderId="72" xfId="0" applyFont="1" applyFill="1" applyBorder="1" applyAlignment="1" applyProtection="1">
      <alignment horizontal="right" vertical="center"/>
      <protection hidden="1"/>
    </xf>
    <xf numFmtId="0" fontId="59" fillId="8" borderId="8" xfId="0" applyFont="1" applyFill="1" applyBorder="1" applyAlignment="1" applyProtection="1">
      <alignment horizontal="right" vertical="center"/>
      <protection hidden="1"/>
    </xf>
    <xf numFmtId="0" fontId="43" fillId="3" borderId="43" xfId="0" applyFont="1" applyFill="1" applyBorder="1" applyAlignment="1" applyProtection="1">
      <alignment horizontal="left" vertical="center"/>
      <protection hidden="1"/>
    </xf>
    <xf numFmtId="0" fontId="59" fillId="8" borderId="0" xfId="0" applyFont="1" applyFill="1" applyBorder="1" applyAlignment="1" applyProtection="1">
      <alignment horizontal="right" vertical="center"/>
      <protection hidden="1"/>
    </xf>
    <xf numFmtId="0" fontId="6" fillId="3" borderId="34" xfId="0" applyFont="1" applyFill="1" applyBorder="1" applyAlignment="1" applyProtection="1">
      <alignment horizontal="left" vertical="center"/>
      <protection hidden="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E1E1E1"/>
      <rgbColor rgb="00D2D2FF"/>
      <rgbColor rgb="00E6E6FF"/>
      <rgbColor rgb="00993366"/>
      <rgbColor rgb="00333399"/>
      <rgbColor rgb="00333333"/>
    </indexedColors>
    <mruColors>
      <color rgb="FFFF7C80"/>
      <color rgb="FFE6AF00"/>
      <color rgb="FF002060"/>
      <color rgb="FFFABF8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AB52"/>
  <sheetViews>
    <sheetView tabSelected="1" zoomScale="110" zoomScaleNormal="110" workbookViewId="0">
      <selection activeCell="A3" sqref="A3:I3"/>
    </sheetView>
  </sheetViews>
  <sheetFormatPr baseColWidth="10" defaultColWidth="11.42578125" defaultRowHeight="39" customHeight="1" x14ac:dyDescent="0.2"/>
  <cols>
    <col min="1" max="1" width="6.28515625" style="63" customWidth="1"/>
    <col min="2" max="2" width="56.7109375" style="63" customWidth="1"/>
    <col min="3" max="7" width="11.42578125" style="63"/>
    <col min="8" max="8" width="13.28515625" style="63" customWidth="1"/>
    <col min="9" max="9" width="5.42578125" style="64" customWidth="1"/>
    <col min="10" max="28" width="11.42578125" style="64"/>
    <col min="29" max="16384" width="11.42578125" style="63"/>
  </cols>
  <sheetData>
    <row r="1" spans="1:28" s="64" customFormat="1" ht="52.5" customHeight="1" thickTop="1" x14ac:dyDescent="0.2">
      <c r="A1" s="339" t="s">
        <v>127</v>
      </c>
      <c r="B1" s="340"/>
      <c r="C1" s="340"/>
      <c r="D1" s="340"/>
      <c r="E1" s="340"/>
      <c r="F1" s="340"/>
      <c r="G1" s="340"/>
      <c r="H1" s="340"/>
      <c r="I1" s="341"/>
    </row>
    <row r="2" spans="1:28" s="64" customFormat="1" ht="12.75" x14ac:dyDescent="0.2">
      <c r="A2" s="304"/>
      <c r="B2" s="294"/>
      <c r="C2" s="294"/>
      <c r="D2" s="294"/>
      <c r="E2" s="294"/>
      <c r="F2" s="294"/>
      <c r="G2" s="294"/>
      <c r="H2" s="294"/>
      <c r="I2" s="305"/>
    </row>
    <row r="3" spans="1:28" s="64" customFormat="1" ht="12.75" x14ac:dyDescent="0.2">
      <c r="A3" s="342" t="s">
        <v>115</v>
      </c>
      <c r="B3" s="343"/>
      <c r="C3" s="343"/>
      <c r="D3" s="343"/>
      <c r="E3" s="343"/>
      <c r="F3" s="343"/>
      <c r="G3" s="343"/>
      <c r="H3" s="343"/>
      <c r="I3" s="344"/>
    </row>
    <row r="4" spans="1:28" s="64" customFormat="1" ht="12.75" x14ac:dyDescent="0.2">
      <c r="A4" s="306"/>
      <c r="B4" s="307"/>
      <c r="C4" s="307"/>
      <c r="D4" s="307"/>
      <c r="E4" s="307"/>
      <c r="F4" s="307"/>
      <c r="G4" s="307"/>
      <c r="H4" s="307"/>
      <c r="I4" s="308"/>
    </row>
    <row r="5" spans="1:28" s="64" customFormat="1" ht="52.5" customHeight="1" x14ac:dyDescent="0.2">
      <c r="A5" s="306"/>
      <c r="B5" s="350" t="s">
        <v>119</v>
      </c>
      <c r="C5" s="350"/>
      <c r="D5" s="350"/>
      <c r="E5" s="350"/>
      <c r="F5" s="350"/>
      <c r="G5" s="350"/>
      <c r="H5" s="350"/>
      <c r="I5" s="308"/>
    </row>
    <row r="6" spans="1:28" s="64" customFormat="1" ht="12.75" x14ac:dyDescent="0.2">
      <c r="A6" s="304"/>
      <c r="B6" s="309"/>
      <c r="C6" s="309"/>
      <c r="D6" s="309"/>
      <c r="E6" s="309"/>
      <c r="F6" s="309"/>
      <c r="G6" s="309"/>
      <c r="H6" s="309"/>
      <c r="I6" s="305"/>
    </row>
    <row r="7" spans="1:28" s="64" customFormat="1" ht="28.5" customHeight="1" x14ac:dyDescent="0.2">
      <c r="A7" s="304"/>
      <c r="B7" s="345" t="s">
        <v>71</v>
      </c>
      <c r="C7" s="345"/>
      <c r="D7" s="345"/>
      <c r="E7" s="345"/>
      <c r="F7" s="345"/>
      <c r="G7" s="345"/>
      <c r="H7" s="345"/>
      <c r="I7" s="305"/>
    </row>
    <row r="8" spans="1:28" s="64" customFormat="1" ht="21.75" customHeight="1" x14ac:dyDescent="0.2">
      <c r="A8" s="304"/>
      <c r="B8" s="345" t="s">
        <v>135</v>
      </c>
      <c r="C8" s="345"/>
      <c r="D8" s="345"/>
      <c r="E8" s="345"/>
      <c r="F8" s="345"/>
      <c r="G8" s="345"/>
      <c r="H8" s="345"/>
      <c r="I8" s="305"/>
    </row>
    <row r="9" spans="1:28" s="64" customFormat="1" ht="24" customHeight="1" x14ac:dyDescent="0.2">
      <c r="A9" s="304"/>
      <c r="B9" s="351" t="s">
        <v>134</v>
      </c>
      <c r="C9" s="351"/>
      <c r="D9" s="351"/>
      <c r="E9" s="351"/>
      <c r="F9" s="351"/>
      <c r="G9" s="351"/>
      <c r="H9" s="351"/>
      <c r="I9" s="305"/>
    </row>
    <row r="10" spans="1:28" s="64" customFormat="1" ht="43.5" customHeight="1" x14ac:dyDescent="0.2">
      <c r="A10" s="304"/>
      <c r="B10" s="347" t="s">
        <v>60</v>
      </c>
      <c r="C10" s="347"/>
      <c r="D10" s="347"/>
      <c r="E10" s="347"/>
      <c r="F10" s="347"/>
      <c r="G10" s="347"/>
      <c r="H10" s="347"/>
      <c r="I10" s="305"/>
    </row>
    <row r="11" spans="1:28" s="64" customFormat="1" ht="25.5" customHeight="1" x14ac:dyDescent="0.2">
      <c r="A11" s="304"/>
      <c r="B11" s="347" t="s">
        <v>99</v>
      </c>
      <c r="C11" s="347"/>
      <c r="D11" s="347"/>
      <c r="E11" s="347"/>
      <c r="F11" s="347"/>
      <c r="G11" s="347"/>
      <c r="H11" s="347"/>
      <c r="I11" s="305"/>
    </row>
    <row r="12" spans="1:28" s="64" customFormat="1" ht="13.5" customHeight="1" x14ac:dyDescent="0.2">
      <c r="A12" s="304"/>
      <c r="B12" s="310"/>
      <c r="C12" s="310"/>
      <c r="D12" s="310"/>
      <c r="E12" s="310"/>
      <c r="F12" s="310"/>
      <c r="G12" s="310"/>
      <c r="H12" s="310"/>
      <c r="I12" s="305"/>
    </row>
    <row r="13" spans="1:28" s="64" customFormat="1" ht="31.5" customHeight="1" x14ac:dyDescent="0.2">
      <c r="A13" s="311"/>
      <c r="B13" s="338" t="s">
        <v>118</v>
      </c>
      <c r="C13" s="338"/>
      <c r="D13" s="338"/>
      <c r="E13" s="338"/>
      <c r="F13" s="338"/>
      <c r="G13" s="338"/>
      <c r="H13" s="338"/>
      <c r="I13" s="312"/>
    </row>
    <row r="14" spans="1:28" s="299" customFormat="1" ht="155.25" customHeight="1" x14ac:dyDescent="0.2">
      <c r="A14" s="296"/>
      <c r="B14" s="348" t="s">
        <v>123</v>
      </c>
      <c r="C14" s="348"/>
      <c r="D14" s="348"/>
      <c r="E14" s="348"/>
      <c r="F14" s="348"/>
      <c r="G14" s="348"/>
      <c r="H14" s="348"/>
      <c r="I14" s="297"/>
      <c r="J14" s="298"/>
      <c r="K14" s="298"/>
      <c r="L14" s="298"/>
      <c r="M14" s="298"/>
      <c r="N14" s="298"/>
      <c r="O14" s="298"/>
      <c r="P14" s="298"/>
      <c r="Q14" s="298"/>
      <c r="R14" s="298"/>
      <c r="S14" s="298"/>
      <c r="T14" s="298"/>
      <c r="U14" s="298"/>
      <c r="V14" s="298"/>
      <c r="W14" s="298"/>
      <c r="X14" s="298"/>
      <c r="Y14" s="298"/>
      <c r="Z14" s="298"/>
      <c r="AA14" s="298"/>
      <c r="AB14" s="298"/>
    </row>
    <row r="15" spans="1:28" s="295" customFormat="1" ht="265.5" customHeight="1" x14ac:dyDescent="0.2">
      <c r="A15" s="276"/>
      <c r="B15" s="349" t="s">
        <v>122</v>
      </c>
      <c r="C15" s="349"/>
      <c r="D15" s="349"/>
      <c r="E15" s="349"/>
      <c r="F15" s="349"/>
      <c r="G15" s="349"/>
      <c r="H15" s="349"/>
      <c r="I15" s="293"/>
      <c r="J15" s="294"/>
      <c r="K15" s="294"/>
      <c r="L15" s="294"/>
      <c r="M15" s="294"/>
      <c r="N15" s="294"/>
      <c r="O15" s="294"/>
      <c r="P15" s="294"/>
      <c r="Q15" s="294"/>
      <c r="R15" s="294"/>
      <c r="S15" s="294"/>
      <c r="T15" s="294"/>
      <c r="U15" s="294"/>
      <c r="V15" s="294"/>
      <c r="W15" s="294"/>
      <c r="X15" s="294"/>
      <c r="Y15" s="294"/>
      <c r="Z15" s="294"/>
      <c r="AA15" s="294"/>
      <c r="AB15" s="294"/>
    </row>
    <row r="16" spans="1:28" ht="54.75" customHeight="1" x14ac:dyDescent="0.2">
      <c r="A16" s="277"/>
      <c r="B16" s="346" t="s">
        <v>120</v>
      </c>
      <c r="C16" s="346"/>
      <c r="D16" s="346"/>
      <c r="E16" s="346"/>
      <c r="F16" s="346"/>
      <c r="G16" s="346"/>
      <c r="H16" s="346"/>
      <c r="I16" s="278"/>
    </row>
    <row r="17" spans="1:9" s="2" customFormat="1" ht="21.75" customHeight="1" thickBot="1" x14ac:dyDescent="0.25">
      <c r="A17" s="300"/>
      <c r="B17" s="301"/>
      <c r="C17" s="302"/>
      <c r="D17" s="301"/>
      <c r="E17" s="301"/>
      <c r="F17" s="301"/>
      <c r="G17" s="301"/>
      <c r="H17" s="301"/>
      <c r="I17" s="303"/>
    </row>
    <row r="18" spans="1:9" s="64" customFormat="1" ht="9.9499999999999993" customHeight="1" thickTop="1" x14ac:dyDescent="0.2">
      <c r="B18" s="66"/>
      <c r="C18" s="66"/>
      <c r="D18" s="66"/>
      <c r="E18" s="66"/>
      <c r="F18" s="66"/>
      <c r="G18" s="66"/>
      <c r="H18" s="66"/>
    </row>
    <row r="19" spans="1:9" s="64" customFormat="1" ht="27" customHeight="1" x14ac:dyDescent="0.2"/>
    <row r="20" spans="1:9" s="64" customFormat="1" ht="12.75" x14ac:dyDescent="0.2">
      <c r="B20" s="65"/>
    </row>
    <row r="21" spans="1:9" s="64" customFormat="1" ht="39" customHeight="1" x14ac:dyDescent="0.2"/>
    <row r="22" spans="1:9" s="64" customFormat="1" ht="39" customHeight="1" x14ac:dyDescent="0.2"/>
    <row r="23" spans="1:9" s="64" customFormat="1" ht="39" customHeight="1" x14ac:dyDescent="0.2"/>
    <row r="24" spans="1:9" s="64" customFormat="1" ht="39" customHeight="1" x14ac:dyDescent="0.2"/>
    <row r="25" spans="1:9" s="64" customFormat="1" ht="39" customHeight="1" x14ac:dyDescent="0.2"/>
    <row r="26" spans="1:9" s="64" customFormat="1" ht="39" customHeight="1" x14ac:dyDescent="0.2"/>
    <row r="27" spans="1:9" s="64" customFormat="1" ht="39" customHeight="1" x14ac:dyDescent="0.2"/>
    <row r="28" spans="1:9" s="64" customFormat="1" ht="39" customHeight="1" x14ac:dyDescent="0.2"/>
    <row r="29" spans="1:9" s="64" customFormat="1" ht="39" customHeight="1" x14ac:dyDescent="0.2"/>
    <row r="30" spans="1:9" s="64" customFormat="1" ht="39" customHeight="1" x14ac:dyDescent="0.2"/>
    <row r="31" spans="1:9" s="64" customFormat="1" ht="39" customHeight="1" x14ac:dyDescent="0.2"/>
    <row r="32" spans="1:9" s="64" customFormat="1" ht="39" customHeight="1" x14ac:dyDescent="0.2"/>
    <row r="33" s="64" customFormat="1" ht="39" customHeight="1" x14ac:dyDescent="0.2"/>
    <row r="34" s="64" customFormat="1" ht="39" customHeight="1" x14ac:dyDescent="0.2"/>
    <row r="35" s="64" customFormat="1" ht="39" customHeight="1" x14ac:dyDescent="0.2"/>
    <row r="36" s="64" customFormat="1" ht="39" customHeight="1" x14ac:dyDescent="0.2"/>
    <row r="37" s="64" customFormat="1" ht="39" customHeight="1" x14ac:dyDescent="0.2"/>
    <row r="38" s="64" customFormat="1" ht="39" customHeight="1" x14ac:dyDescent="0.2"/>
    <row r="39" s="64" customFormat="1" ht="39" customHeight="1" x14ac:dyDescent="0.2"/>
    <row r="40" s="64" customFormat="1" ht="39" customHeight="1" x14ac:dyDescent="0.2"/>
    <row r="41" s="64" customFormat="1" ht="39" customHeight="1" x14ac:dyDescent="0.2"/>
    <row r="42" s="64" customFormat="1" ht="39" customHeight="1" x14ac:dyDescent="0.2"/>
    <row r="43" s="64" customFormat="1" ht="39" customHeight="1" x14ac:dyDescent="0.2"/>
    <row r="44" s="64" customFormat="1" ht="39" customHeight="1" x14ac:dyDescent="0.2"/>
    <row r="45" s="64" customFormat="1" ht="39" customHeight="1" x14ac:dyDescent="0.2"/>
    <row r="46" s="64" customFormat="1" ht="39" customHeight="1" x14ac:dyDescent="0.2"/>
    <row r="47" s="64" customFormat="1" ht="39" customHeight="1" x14ac:dyDescent="0.2"/>
    <row r="48" s="64" customFormat="1" ht="39" customHeight="1" x14ac:dyDescent="0.2"/>
    <row r="49" s="64" customFormat="1" ht="39" customHeight="1" x14ac:dyDescent="0.2"/>
    <row r="50" s="64" customFormat="1" ht="39" customHeight="1" x14ac:dyDescent="0.2"/>
    <row r="51" s="64" customFormat="1" ht="39" customHeight="1" x14ac:dyDescent="0.2"/>
    <row r="52" s="64" customFormat="1" ht="39" customHeight="1" x14ac:dyDescent="0.2"/>
  </sheetData>
  <sheetProtection password="CD7A" sheet="1" objects="1" scenarios="1"/>
  <mergeCells count="12">
    <mergeCell ref="B13:H13"/>
    <mergeCell ref="A1:I1"/>
    <mergeCell ref="A3:I3"/>
    <mergeCell ref="B7:H7"/>
    <mergeCell ref="B16:H16"/>
    <mergeCell ref="B10:H10"/>
    <mergeCell ref="B11:H11"/>
    <mergeCell ref="B14:H14"/>
    <mergeCell ref="B15:H15"/>
    <mergeCell ref="B5:H5"/>
    <mergeCell ref="B9:H9"/>
    <mergeCell ref="B8:H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8"/>
  <sheetViews>
    <sheetView showGridLines="0" workbookViewId="0">
      <selection activeCell="C11" sqref="C11"/>
    </sheetView>
  </sheetViews>
  <sheetFormatPr baseColWidth="10" defaultColWidth="11.42578125" defaultRowHeight="12.75" x14ac:dyDescent="0.2"/>
  <cols>
    <col min="1" max="1" width="6.28515625" style="282" customWidth="1"/>
    <col min="2" max="2" width="51.7109375" style="282" customWidth="1"/>
    <col min="3" max="3" width="30.5703125" style="282" customWidth="1"/>
    <col min="4" max="4" width="11.5703125" style="282" customWidth="1"/>
    <col min="5" max="5" width="5.140625" style="282" customWidth="1"/>
    <col min="6" max="6" width="14.7109375" style="282" customWidth="1"/>
    <col min="7" max="7" width="5.28515625" style="282" customWidth="1"/>
    <col min="8" max="8" width="34.28515625" style="282" customWidth="1"/>
    <col min="9" max="9" width="6.28515625" style="282" customWidth="1"/>
    <col min="10" max="16384" width="11.42578125" style="282"/>
  </cols>
  <sheetData>
    <row r="1" spans="1:9" x14ac:dyDescent="0.2">
      <c r="A1" s="279"/>
      <c r="B1" s="280"/>
      <c r="C1" s="280"/>
      <c r="D1" s="280"/>
      <c r="E1" s="280"/>
      <c r="F1" s="280"/>
      <c r="G1" s="280"/>
      <c r="H1" s="280"/>
      <c r="I1" s="281"/>
    </row>
    <row r="2" spans="1:9" x14ac:dyDescent="0.2">
      <c r="A2" s="283"/>
      <c r="B2" s="284"/>
      <c r="C2" s="284"/>
      <c r="D2" s="284"/>
      <c r="E2" s="284"/>
      <c r="F2" s="284"/>
      <c r="G2" s="284"/>
      <c r="H2" s="284"/>
      <c r="I2" s="285"/>
    </row>
    <row r="3" spans="1:9" x14ac:dyDescent="0.2">
      <c r="A3" s="283"/>
      <c r="B3" s="284"/>
      <c r="C3" s="284"/>
      <c r="D3" s="284"/>
      <c r="E3" s="284"/>
      <c r="F3" s="284"/>
      <c r="G3" s="284"/>
      <c r="H3" s="284"/>
      <c r="I3" s="285"/>
    </row>
    <row r="4" spans="1:9" x14ac:dyDescent="0.2">
      <c r="A4" s="283"/>
      <c r="B4" s="284"/>
      <c r="C4" s="284"/>
      <c r="D4" s="284"/>
      <c r="E4" s="284"/>
      <c r="F4" s="284"/>
      <c r="G4" s="284"/>
      <c r="H4" s="284"/>
      <c r="I4" s="285"/>
    </row>
    <row r="5" spans="1:9" x14ac:dyDescent="0.2">
      <c r="A5" s="283"/>
      <c r="B5" s="284"/>
      <c r="C5" s="284"/>
      <c r="D5" s="284"/>
      <c r="E5" s="284"/>
      <c r="F5" s="284"/>
      <c r="G5" s="284"/>
      <c r="H5" s="284"/>
      <c r="I5" s="285"/>
    </row>
    <row r="6" spans="1:9" ht="13.5" thickBot="1" x14ac:dyDescent="0.25">
      <c r="A6" s="283"/>
      <c r="B6" s="284"/>
      <c r="C6" s="284"/>
      <c r="D6" s="284"/>
      <c r="E6" s="284"/>
      <c r="F6" s="284"/>
      <c r="G6" s="284"/>
      <c r="H6" s="284"/>
      <c r="I6" s="285"/>
    </row>
    <row r="7" spans="1:9" ht="58.5" customHeight="1" thickBot="1" x14ac:dyDescent="0.35">
      <c r="A7" s="286"/>
      <c r="B7" s="352" t="s">
        <v>128</v>
      </c>
      <c r="C7" s="353"/>
      <c r="D7" s="353"/>
      <c r="E7" s="353"/>
      <c r="F7" s="353"/>
      <c r="G7" s="353"/>
      <c r="H7" s="354"/>
      <c r="I7" s="285"/>
    </row>
    <row r="8" spans="1:9" x14ac:dyDescent="0.2">
      <c r="A8" s="283"/>
      <c r="B8" s="284"/>
      <c r="C8" s="284"/>
      <c r="D8" s="284"/>
      <c r="E8" s="284"/>
      <c r="F8" s="284"/>
      <c r="G8" s="284"/>
      <c r="H8" s="284"/>
      <c r="I8" s="285"/>
    </row>
    <row r="9" spans="1:9" x14ac:dyDescent="0.2">
      <c r="A9" s="283"/>
      <c r="B9" s="284"/>
      <c r="C9" s="284"/>
      <c r="D9" s="284"/>
      <c r="E9" s="284"/>
      <c r="F9" s="284"/>
      <c r="G9" s="284"/>
      <c r="H9" s="284"/>
      <c r="I9" s="285"/>
    </row>
    <row r="10" spans="1:9" ht="13.5" thickBot="1" x14ac:dyDescent="0.25">
      <c r="A10" s="283"/>
      <c r="B10" s="284"/>
      <c r="C10" s="284"/>
      <c r="D10" s="284"/>
      <c r="E10" s="284"/>
      <c r="F10" s="284"/>
      <c r="G10" s="284"/>
      <c r="H10" s="284"/>
      <c r="I10" s="285"/>
    </row>
    <row r="11" spans="1:9" ht="15.75" thickBot="1" x14ac:dyDescent="0.25">
      <c r="A11" s="283"/>
      <c r="B11" s="313" t="s">
        <v>116</v>
      </c>
      <c r="C11" s="287"/>
      <c r="D11" s="288"/>
      <c r="E11" s="288"/>
      <c r="F11" s="288"/>
      <c r="G11" s="288"/>
      <c r="H11" s="288"/>
      <c r="I11" s="285"/>
    </row>
    <row r="12" spans="1:9" ht="15.75" thickBot="1" x14ac:dyDescent="0.25">
      <c r="A12" s="283"/>
      <c r="B12" s="314"/>
      <c r="C12" s="288"/>
      <c r="D12" s="288"/>
      <c r="E12" s="288"/>
      <c r="F12" s="288"/>
      <c r="G12" s="288"/>
      <c r="H12" s="288"/>
      <c r="I12" s="285"/>
    </row>
    <row r="13" spans="1:9" ht="15.75" thickBot="1" x14ac:dyDescent="0.25">
      <c r="A13" s="283" t="s">
        <v>117</v>
      </c>
      <c r="B13" s="313" t="s">
        <v>124</v>
      </c>
      <c r="C13" s="355"/>
      <c r="D13" s="356"/>
      <c r="E13" s="356"/>
      <c r="F13" s="356"/>
      <c r="G13" s="356"/>
      <c r="H13" s="357"/>
      <c r="I13" s="285"/>
    </row>
    <row r="14" spans="1:9" ht="15.75" thickBot="1" x14ac:dyDescent="0.25">
      <c r="A14" s="283"/>
      <c r="B14" s="314"/>
      <c r="C14" s="288"/>
      <c r="D14" s="288"/>
      <c r="E14" s="288"/>
      <c r="F14" s="288"/>
      <c r="G14" s="288"/>
      <c r="H14" s="288"/>
      <c r="I14" s="285"/>
    </row>
    <row r="15" spans="1:9" ht="15.75" thickBot="1" x14ac:dyDescent="0.25">
      <c r="A15" s="283" t="s">
        <v>117</v>
      </c>
      <c r="B15" s="313" t="s">
        <v>125</v>
      </c>
      <c r="C15" s="358"/>
      <c r="D15" s="359"/>
      <c r="E15" s="359"/>
      <c r="F15" s="359"/>
      <c r="G15" s="359"/>
      <c r="H15" s="360"/>
      <c r="I15" s="285"/>
    </row>
    <row r="16" spans="1:9" ht="15.75" thickBot="1" x14ac:dyDescent="0.25">
      <c r="A16" s="283" t="s">
        <v>117</v>
      </c>
      <c r="B16" s="314"/>
      <c r="C16" s="288"/>
      <c r="D16" s="288"/>
      <c r="E16" s="288"/>
      <c r="F16" s="288"/>
      <c r="G16" s="288"/>
      <c r="H16" s="288"/>
      <c r="I16" s="285"/>
    </row>
    <row r="17" spans="1:9" ht="43.5" thickBot="1" x14ac:dyDescent="0.25">
      <c r="A17" s="283" t="s">
        <v>117</v>
      </c>
      <c r="B17" s="315" t="s">
        <v>126</v>
      </c>
      <c r="C17" s="355"/>
      <c r="D17" s="356"/>
      <c r="E17" s="356"/>
      <c r="F17" s="356"/>
      <c r="G17" s="356"/>
      <c r="H17" s="357"/>
      <c r="I17" s="285"/>
    </row>
    <row r="18" spans="1:9" ht="92.1" customHeight="1" x14ac:dyDescent="0.2">
      <c r="A18" s="289"/>
      <c r="B18" s="290"/>
      <c r="C18" s="291"/>
      <c r="D18" s="291"/>
      <c r="E18" s="291"/>
      <c r="F18" s="291"/>
      <c r="G18" s="291"/>
      <c r="H18" s="291"/>
      <c r="I18" s="292"/>
    </row>
  </sheetData>
  <sheetProtection password="CD7A" sheet="1" objects="1" scenarios="1"/>
  <mergeCells count="4">
    <mergeCell ref="B7:H7"/>
    <mergeCell ref="C13:H13"/>
    <mergeCell ref="C15:H15"/>
    <mergeCell ref="C17:H17"/>
  </mergeCells>
  <dataValidations count="1">
    <dataValidation type="list" allowBlank="1" showInputMessage="1" showErrorMessage="1" sqref="C15:H15">
      <formula1>"Ficción, Documental, Animación"</formula1>
    </dataValidation>
  </dataValidation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59999389629810485"/>
  </sheetPr>
  <dimension ref="A1:AC202"/>
  <sheetViews>
    <sheetView showGridLines="0" zoomScale="110" zoomScaleNormal="110" workbookViewId="0">
      <selection activeCell="C6" sqref="C6:M6"/>
    </sheetView>
  </sheetViews>
  <sheetFormatPr baseColWidth="10" defaultColWidth="11.42578125" defaultRowHeight="14.1" customHeight="1" x14ac:dyDescent="0.2"/>
  <cols>
    <col min="1" max="1" width="4.28515625" style="119" customWidth="1"/>
    <col min="2" max="2" width="2.7109375" style="53" customWidth="1"/>
    <col min="3" max="3" width="45" style="53" customWidth="1"/>
    <col min="4" max="4" width="3.42578125" style="53" customWidth="1"/>
    <col min="5" max="5" width="4.28515625" style="53" customWidth="1"/>
    <col min="6" max="7" width="3.5703125" style="53" customWidth="1"/>
    <col min="8" max="8" width="4.28515625" style="53" customWidth="1"/>
    <col min="9" max="9" width="17" style="53" customWidth="1"/>
    <col min="10" max="11" width="17.28515625" style="53" customWidth="1"/>
    <col min="12" max="12" width="14.5703125" style="53" customWidth="1"/>
    <col min="13" max="13" width="14.28515625" style="53" customWidth="1"/>
    <col min="14" max="14" width="2.7109375" style="53" customWidth="1"/>
    <col min="15" max="15" width="2.85546875" style="145" customWidth="1"/>
    <col min="16" max="16" width="14.28515625" style="144" customWidth="1"/>
    <col min="17" max="17" width="14.5703125" style="144" customWidth="1"/>
    <col min="18" max="18" width="2.85546875" style="144" customWidth="1"/>
    <col min="19" max="29" width="11.42578125" style="144"/>
    <col min="30" max="16384" width="11.42578125" style="53"/>
  </cols>
  <sheetData>
    <row r="1" spans="1:29" ht="19.5" customHeight="1" x14ac:dyDescent="0.2">
      <c r="A1" s="57"/>
      <c r="B1" s="380" t="s">
        <v>50</v>
      </c>
      <c r="C1" s="380"/>
      <c r="D1" s="380"/>
      <c r="E1" s="380"/>
      <c r="F1" s="380"/>
      <c r="G1" s="380"/>
      <c r="H1" s="380"/>
      <c r="I1" s="380"/>
      <c r="J1" s="380"/>
      <c r="K1" s="380"/>
      <c r="L1" s="380"/>
      <c r="M1" s="380"/>
      <c r="N1" s="380"/>
    </row>
    <row r="2" spans="1:29" ht="19.5" customHeight="1" x14ac:dyDescent="0.2">
      <c r="A2" s="57"/>
      <c r="B2" s="381" t="s">
        <v>129</v>
      </c>
      <c r="C2" s="381"/>
      <c r="D2" s="381"/>
      <c r="E2" s="381"/>
      <c r="F2" s="381"/>
      <c r="G2" s="381"/>
      <c r="H2" s="381"/>
      <c r="I2" s="381"/>
      <c r="J2" s="381"/>
      <c r="K2" s="381"/>
      <c r="L2" s="381"/>
      <c r="M2" s="381"/>
      <c r="N2" s="381"/>
    </row>
    <row r="3" spans="1:29" ht="14.1" customHeight="1" x14ac:dyDescent="0.2">
      <c r="A3" s="57"/>
      <c r="B3" s="52"/>
      <c r="C3" s="52"/>
      <c r="D3" s="52"/>
      <c r="E3" s="52"/>
      <c r="F3" s="52"/>
      <c r="G3" s="52"/>
      <c r="H3" s="52"/>
      <c r="I3" s="52"/>
      <c r="J3" s="52"/>
      <c r="K3" s="52"/>
      <c r="L3" s="52"/>
      <c r="M3" s="52"/>
      <c r="N3" s="52"/>
    </row>
    <row r="4" spans="1:29" s="14" customFormat="1" ht="16.5" customHeight="1" x14ac:dyDescent="0.2">
      <c r="A4" s="9"/>
      <c r="B4" s="67"/>
      <c r="C4" s="68"/>
      <c r="D4" s="68"/>
      <c r="E4" s="68"/>
      <c r="F4" s="68"/>
      <c r="G4" s="68"/>
      <c r="H4" s="68"/>
      <c r="I4" s="68"/>
      <c r="J4" s="68"/>
      <c r="K4" s="68"/>
      <c r="L4" s="68"/>
      <c r="M4" s="68"/>
      <c r="N4" s="69"/>
      <c r="O4" s="182"/>
      <c r="P4" s="183"/>
      <c r="Q4" s="183"/>
      <c r="R4" s="183"/>
      <c r="S4" s="183"/>
      <c r="T4" s="183"/>
      <c r="U4" s="183"/>
      <c r="V4" s="183"/>
      <c r="W4" s="183"/>
      <c r="X4" s="183"/>
      <c r="Y4" s="183"/>
      <c r="Z4" s="183"/>
      <c r="AA4" s="183"/>
      <c r="AB4" s="183"/>
      <c r="AC4" s="183"/>
    </row>
    <row r="5" spans="1:29" ht="15" customHeight="1" x14ac:dyDescent="0.2">
      <c r="A5" s="57"/>
      <c r="B5" s="70"/>
      <c r="C5" s="382" t="s">
        <v>0</v>
      </c>
      <c r="D5" s="382"/>
      <c r="E5" s="382"/>
      <c r="F5" s="382"/>
      <c r="G5" s="382"/>
      <c r="H5" s="382"/>
      <c r="I5" s="382"/>
      <c r="J5" s="382"/>
      <c r="K5" s="382"/>
      <c r="L5" s="382"/>
      <c r="M5" s="382"/>
      <c r="N5" s="71"/>
    </row>
    <row r="6" spans="1:29" ht="15.95" customHeight="1" x14ac:dyDescent="0.2">
      <c r="A6" s="57"/>
      <c r="B6" s="70"/>
      <c r="C6" s="392"/>
      <c r="D6" s="393"/>
      <c r="E6" s="393"/>
      <c r="F6" s="393"/>
      <c r="G6" s="393"/>
      <c r="H6" s="393"/>
      <c r="I6" s="393"/>
      <c r="J6" s="393"/>
      <c r="K6" s="393"/>
      <c r="L6" s="393"/>
      <c r="M6" s="394"/>
      <c r="N6" s="71"/>
    </row>
    <row r="7" spans="1:29" ht="6.95" customHeight="1" x14ac:dyDescent="0.2">
      <c r="A7" s="57"/>
      <c r="B7" s="70"/>
      <c r="C7" s="72"/>
      <c r="D7" s="72"/>
      <c r="E7" s="72"/>
      <c r="F7" s="72"/>
      <c r="G7" s="72"/>
      <c r="H7" s="72"/>
      <c r="I7" s="72"/>
      <c r="J7" s="72"/>
      <c r="K7" s="72"/>
      <c r="L7" s="72"/>
      <c r="M7" s="72"/>
      <c r="N7" s="71"/>
    </row>
    <row r="8" spans="1:29" ht="15.95" customHeight="1" x14ac:dyDescent="0.2">
      <c r="A8" s="57"/>
      <c r="B8" s="70"/>
      <c r="C8" s="382" t="s">
        <v>74</v>
      </c>
      <c r="D8" s="382"/>
      <c r="E8" s="382"/>
      <c r="F8" s="382"/>
      <c r="G8" s="382"/>
      <c r="H8" s="382"/>
      <c r="I8" s="382"/>
      <c r="J8" s="382"/>
      <c r="K8" s="382"/>
      <c r="L8" s="382"/>
      <c r="M8" s="382"/>
      <c r="N8" s="71"/>
    </row>
    <row r="9" spans="1:29" ht="15.95" customHeight="1" x14ac:dyDescent="0.2">
      <c r="A9" s="57"/>
      <c r="B9" s="70"/>
      <c r="C9" s="395"/>
      <c r="D9" s="396"/>
      <c r="E9" s="396"/>
      <c r="F9" s="396"/>
      <c r="G9" s="396"/>
      <c r="H9" s="396"/>
      <c r="I9" s="396"/>
      <c r="J9" s="396"/>
      <c r="K9" s="396"/>
      <c r="L9" s="396"/>
      <c r="M9" s="397"/>
      <c r="N9" s="71"/>
    </row>
    <row r="10" spans="1:29" s="76" customFormat="1" ht="9" customHeight="1" x14ac:dyDescent="0.2">
      <c r="A10" s="60"/>
      <c r="B10" s="73"/>
      <c r="C10" s="74"/>
      <c r="D10" s="74"/>
      <c r="E10" s="74"/>
      <c r="F10" s="74"/>
      <c r="G10" s="74"/>
      <c r="H10" s="74"/>
      <c r="I10" s="74"/>
      <c r="J10" s="74"/>
      <c r="K10" s="74"/>
      <c r="L10" s="74"/>
      <c r="M10" s="74"/>
      <c r="N10" s="75"/>
      <c r="O10" s="181"/>
      <c r="P10" s="121"/>
      <c r="Q10" s="121"/>
      <c r="R10" s="121"/>
      <c r="S10" s="121"/>
      <c r="T10" s="121"/>
      <c r="U10" s="121"/>
      <c r="V10" s="121"/>
      <c r="W10" s="121"/>
      <c r="X10" s="121"/>
      <c r="Y10" s="121"/>
      <c r="Z10" s="121"/>
      <c r="AA10" s="121"/>
      <c r="AB10" s="121"/>
      <c r="AC10" s="121"/>
    </row>
    <row r="11" spans="1:29" s="78" customFormat="1" ht="16.5" customHeight="1" x14ac:dyDescent="0.2">
      <c r="A11" s="77"/>
      <c r="B11" s="4"/>
      <c r="C11" s="4"/>
      <c r="D11" s="4"/>
      <c r="E11" s="4"/>
      <c r="F11" s="4"/>
      <c r="G11" s="4"/>
      <c r="H11" s="4"/>
      <c r="I11" s="4"/>
      <c r="J11" s="4"/>
      <c r="K11" s="4"/>
      <c r="L11" s="4"/>
      <c r="M11" s="4"/>
      <c r="N11" s="4"/>
      <c r="O11" s="184"/>
      <c r="P11" s="185"/>
      <c r="Q11" s="185"/>
      <c r="R11" s="185"/>
      <c r="S11" s="185"/>
      <c r="T11" s="185"/>
      <c r="U11" s="185"/>
      <c r="V11" s="185"/>
      <c r="W11" s="185"/>
      <c r="X11" s="185"/>
      <c r="Y11" s="185"/>
      <c r="Z11" s="185"/>
      <c r="AA11" s="185"/>
      <c r="AB11" s="185"/>
      <c r="AC11" s="185"/>
    </row>
    <row r="12" spans="1:29" s="14" customFormat="1" ht="16.5" customHeight="1" x14ac:dyDescent="0.2">
      <c r="A12" s="9"/>
      <c r="B12" s="67"/>
      <c r="C12" s="68"/>
      <c r="D12" s="68"/>
      <c r="E12" s="68"/>
      <c r="F12" s="68"/>
      <c r="G12" s="68"/>
      <c r="H12" s="68"/>
      <c r="I12" s="68"/>
      <c r="J12" s="275" t="s">
        <v>101</v>
      </c>
      <c r="K12" s="270" t="s">
        <v>102</v>
      </c>
      <c r="L12" s="68"/>
      <c r="M12" s="68"/>
      <c r="N12" s="69"/>
      <c r="O12" s="182"/>
      <c r="P12" s="183"/>
      <c r="Q12" s="183"/>
      <c r="R12" s="183"/>
      <c r="S12" s="183"/>
      <c r="T12" s="183"/>
      <c r="U12" s="183"/>
      <c r="V12" s="183"/>
      <c r="W12" s="183"/>
      <c r="X12" s="183"/>
      <c r="Y12" s="183"/>
      <c r="Z12" s="183"/>
      <c r="AA12" s="183"/>
      <c r="AB12" s="183"/>
      <c r="AC12" s="183"/>
    </row>
    <row r="13" spans="1:29" s="24" customFormat="1" ht="24" customHeight="1" x14ac:dyDescent="0.2">
      <c r="A13" s="20"/>
      <c r="B13" s="105"/>
      <c r="C13" s="17" t="s">
        <v>103</v>
      </c>
      <c r="D13" s="17" t="s">
        <v>56</v>
      </c>
      <c r="E13" s="218"/>
      <c r="F13" s="17"/>
      <c r="G13" s="17" t="s">
        <v>57</v>
      </c>
      <c r="H13" s="219"/>
      <c r="I13" s="88"/>
      <c r="J13" s="88"/>
      <c r="K13" s="398"/>
      <c r="L13" s="399"/>
      <c r="M13" s="88"/>
      <c r="N13" s="106"/>
      <c r="O13" s="186"/>
      <c r="P13" s="23"/>
      <c r="Q13" s="187">
        <f>K13</f>
        <v>0</v>
      </c>
      <c r="R13" s="187"/>
      <c r="S13" s="187"/>
      <c r="T13" s="187"/>
      <c r="U13" s="187"/>
      <c r="V13" s="187"/>
      <c r="W13" s="187"/>
      <c r="X13" s="187"/>
      <c r="Y13" s="187"/>
      <c r="Z13" s="187"/>
      <c r="AA13" s="187"/>
      <c r="AB13" s="187"/>
      <c r="AC13" s="187"/>
    </row>
    <row r="14" spans="1:29" s="24" customFormat="1" ht="7.5" customHeight="1" x14ac:dyDescent="0.2">
      <c r="A14" s="20"/>
      <c r="B14" s="105"/>
      <c r="C14" s="17"/>
      <c r="D14" s="17"/>
      <c r="E14" s="17"/>
      <c r="F14" s="17"/>
      <c r="G14" s="17"/>
      <c r="H14" s="88"/>
      <c r="I14" s="88"/>
      <c r="J14" s="88"/>
      <c r="K14" s="88"/>
      <c r="L14" s="88"/>
      <c r="M14" s="88"/>
      <c r="N14" s="106"/>
      <c r="O14" s="186"/>
      <c r="P14" s="187"/>
      <c r="Q14" s="187"/>
      <c r="R14" s="187"/>
      <c r="S14" s="187"/>
      <c r="T14" s="187"/>
      <c r="U14" s="187"/>
      <c r="V14" s="187"/>
      <c r="W14" s="187"/>
      <c r="X14" s="187"/>
      <c r="Y14" s="187"/>
      <c r="Z14" s="187"/>
      <c r="AA14" s="187"/>
      <c r="AB14" s="187"/>
      <c r="AC14" s="187"/>
    </row>
    <row r="15" spans="1:29" ht="15.95" customHeight="1" x14ac:dyDescent="0.2">
      <c r="A15" s="57"/>
      <c r="B15" s="70"/>
      <c r="C15" s="383" t="s">
        <v>27</v>
      </c>
      <c r="D15" s="384"/>
      <c r="E15" s="384"/>
      <c r="F15" s="384"/>
      <c r="G15" s="384"/>
      <c r="H15" s="385"/>
      <c r="I15" s="188" t="s">
        <v>11</v>
      </c>
      <c r="J15" s="169" t="s">
        <v>12</v>
      </c>
      <c r="K15" s="386" t="s">
        <v>13</v>
      </c>
      <c r="L15" s="387"/>
      <c r="M15" s="388"/>
      <c r="N15" s="71"/>
    </row>
    <row r="16" spans="1:29" ht="15.95" customHeight="1" x14ac:dyDescent="0.2">
      <c r="A16" s="57"/>
      <c r="B16" s="70"/>
      <c r="C16" s="367"/>
      <c r="D16" s="368"/>
      <c r="E16" s="368"/>
      <c r="F16" s="368"/>
      <c r="G16" s="368"/>
      <c r="H16" s="369"/>
      <c r="I16" s="220"/>
      <c r="J16" s="221"/>
      <c r="K16" s="389"/>
      <c r="L16" s="390"/>
      <c r="M16" s="391"/>
      <c r="N16" s="71"/>
    </row>
    <row r="17" spans="1:29" ht="15.95" customHeight="1" x14ac:dyDescent="0.2">
      <c r="A17" s="57"/>
      <c r="B17" s="70"/>
      <c r="C17" s="383" t="s">
        <v>52</v>
      </c>
      <c r="D17" s="384"/>
      <c r="E17" s="384"/>
      <c r="F17" s="384"/>
      <c r="G17" s="384"/>
      <c r="H17" s="385"/>
      <c r="I17" s="188" t="s">
        <v>11</v>
      </c>
      <c r="J17" s="169" t="s">
        <v>12</v>
      </c>
      <c r="K17" s="386" t="s">
        <v>13</v>
      </c>
      <c r="L17" s="387"/>
      <c r="M17" s="388"/>
      <c r="N17" s="71"/>
      <c r="O17" s="186"/>
    </row>
    <row r="18" spans="1:29" ht="15.95" customHeight="1" x14ac:dyDescent="0.2">
      <c r="A18" s="57"/>
      <c r="B18" s="70"/>
      <c r="C18" s="367"/>
      <c r="D18" s="368"/>
      <c r="E18" s="368"/>
      <c r="F18" s="368"/>
      <c r="G18" s="368"/>
      <c r="H18" s="369"/>
      <c r="I18" s="220"/>
      <c r="J18" s="220"/>
      <c r="K18" s="364"/>
      <c r="L18" s="365"/>
      <c r="M18" s="366"/>
      <c r="N18" s="71"/>
    </row>
    <row r="19" spans="1:29" ht="15.95" customHeight="1" x14ac:dyDescent="0.2">
      <c r="A19" s="57"/>
      <c r="B19" s="70"/>
      <c r="C19" s="370"/>
      <c r="D19" s="371"/>
      <c r="E19" s="371"/>
      <c r="F19" s="371"/>
      <c r="G19" s="371"/>
      <c r="H19" s="372"/>
      <c r="I19" s="220"/>
      <c r="J19" s="220"/>
      <c r="K19" s="364"/>
      <c r="L19" s="365"/>
      <c r="M19" s="366"/>
      <c r="N19" s="71"/>
    </row>
    <row r="20" spans="1:29" s="95" customFormat="1" ht="15.95" customHeight="1" x14ac:dyDescent="0.2">
      <c r="A20" s="47"/>
      <c r="B20" s="108"/>
      <c r="C20" s="367"/>
      <c r="D20" s="368"/>
      <c r="E20" s="368"/>
      <c r="F20" s="368"/>
      <c r="G20" s="368"/>
      <c r="H20" s="369"/>
      <c r="I20" s="220"/>
      <c r="J20" s="220"/>
      <c r="K20" s="364"/>
      <c r="L20" s="365"/>
      <c r="M20" s="366"/>
      <c r="N20" s="109"/>
      <c r="O20" s="145"/>
      <c r="P20" s="144"/>
      <c r="Q20" s="144"/>
      <c r="R20" s="144"/>
      <c r="S20" s="144"/>
      <c r="T20" s="144"/>
      <c r="U20" s="144"/>
      <c r="V20" s="144"/>
      <c r="W20" s="144"/>
      <c r="X20" s="144"/>
      <c r="Y20" s="144"/>
      <c r="Z20" s="144"/>
      <c r="AA20" s="144"/>
      <c r="AB20" s="144"/>
      <c r="AC20" s="144"/>
    </row>
    <row r="21" spans="1:29" ht="15.95" customHeight="1" x14ac:dyDescent="0.2">
      <c r="A21" s="57"/>
      <c r="B21" s="70"/>
      <c r="C21" s="143"/>
      <c r="D21" s="93"/>
      <c r="E21" s="93"/>
      <c r="F21" s="93"/>
      <c r="G21" s="93"/>
      <c r="H21" s="93"/>
      <c r="I21" s="93"/>
      <c r="J21" s="93"/>
      <c r="K21" s="93"/>
      <c r="L21" s="189"/>
      <c r="M21" s="88"/>
      <c r="N21" s="71"/>
    </row>
    <row r="22" spans="1:29" s="95" customFormat="1" ht="15.95" customHeight="1" x14ac:dyDescent="0.2">
      <c r="A22" s="47"/>
      <c r="B22" s="108"/>
      <c r="C22" s="93"/>
      <c r="D22" s="93"/>
      <c r="E22" s="93"/>
      <c r="F22" s="93"/>
      <c r="G22" s="93"/>
      <c r="H22" s="93"/>
      <c r="I22" s="93"/>
      <c r="J22" s="151">
        <f>SUM(J16,J18:J20)</f>
        <v>0</v>
      </c>
      <c r="K22" s="93"/>
      <c r="L22" s="189"/>
      <c r="M22" s="262">
        <f>SUM(K16,K18:M20)</f>
        <v>0</v>
      </c>
      <c r="N22" s="109"/>
      <c r="O22" s="145"/>
      <c r="P22" s="144"/>
      <c r="Q22" s="144"/>
      <c r="R22" s="144"/>
      <c r="S22" s="144"/>
      <c r="T22" s="144"/>
      <c r="U22" s="144"/>
      <c r="V22" s="144"/>
      <c r="W22" s="144"/>
      <c r="X22" s="144"/>
      <c r="Y22" s="144"/>
      <c r="Z22" s="144"/>
      <c r="AA22" s="144"/>
      <c r="AB22" s="144"/>
      <c r="AC22" s="144"/>
    </row>
    <row r="23" spans="1:29" s="95" customFormat="1" ht="15.95" customHeight="1" x14ac:dyDescent="0.2">
      <c r="A23" s="47"/>
      <c r="B23" s="108"/>
      <c r="C23" s="176" t="s">
        <v>61</v>
      </c>
      <c r="D23" s="177"/>
      <c r="E23" s="177"/>
      <c r="F23" s="177"/>
      <c r="G23" s="177"/>
      <c r="H23" s="17"/>
      <c r="I23" s="17"/>
      <c r="J23" s="152">
        <f>M22</f>
        <v>0</v>
      </c>
      <c r="K23" s="93"/>
      <c r="L23" s="93"/>
      <c r="M23" s="93"/>
      <c r="N23" s="109"/>
      <c r="O23" s="145"/>
      <c r="P23" s="144"/>
      <c r="Q23" s="144"/>
      <c r="R23" s="144"/>
      <c r="S23" s="144"/>
      <c r="T23" s="144"/>
      <c r="U23" s="144"/>
      <c r="V23" s="144"/>
      <c r="W23" s="144"/>
      <c r="X23" s="144"/>
      <c r="Y23" s="144"/>
      <c r="Z23" s="144"/>
      <c r="AA23" s="144"/>
      <c r="AB23" s="144"/>
      <c r="AC23" s="144"/>
    </row>
    <row r="24" spans="1:29" s="95" customFormat="1" ht="15.95" customHeight="1" x14ac:dyDescent="0.2">
      <c r="A24" s="47"/>
      <c r="B24" s="108"/>
      <c r="C24" s="176" t="s">
        <v>59</v>
      </c>
      <c r="D24" s="177"/>
      <c r="E24" s="177"/>
      <c r="F24" s="177"/>
      <c r="G24" s="177"/>
      <c r="H24" s="17"/>
      <c r="I24" s="17"/>
      <c r="J24" s="152">
        <f>K16</f>
        <v>0</v>
      </c>
      <c r="K24" s="93"/>
      <c r="L24" s="93"/>
      <c r="M24" s="93"/>
      <c r="N24" s="109"/>
      <c r="O24" s="145"/>
      <c r="P24" s="144"/>
      <c r="Q24" s="144"/>
      <c r="R24" s="144"/>
      <c r="S24" s="144"/>
      <c r="T24" s="144"/>
      <c r="U24" s="144"/>
      <c r="V24" s="144"/>
      <c r="W24" s="144"/>
      <c r="X24" s="144"/>
      <c r="Y24" s="144"/>
      <c r="Z24" s="144"/>
      <c r="AA24" s="144"/>
      <c r="AB24" s="144"/>
      <c r="AC24" s="144"/>
    </row>
    <row r="25" spans="1:29" s="76" customFormat="1" ht="15.95" customHeight="1" x14ac:dyDescent="0.2">
      <c r="A25" s="6"/>
      <c r="B25" s="73"/>
      <c r="C25" s="74"/>
      <c r="D25" s="74"/>
      <c r="E25" s="74"/>
      <c r="F25" s="74"/>
      <c r="G25" s="74"/>
      <c r="H25" s="74"/>
      <c r="I25" s="74"/>
      <c r="J25" s="74"/>
      <c r="K25" s="74"/>
      <c r="L25" s="74"/>
      <c r="M25" s="74"/>
      <c r="N25" s="75"/>
      <c r="O25" s="181"/>
      <c r="P25" s="121"/>
      <c r="Q25" s="121"/>
      <c r="R25" s="121"/>
      <c r="S25" s="121"/>
      <c r="T25" s="121"/>
      <c r="U25" s="121"/>
      <c r="V25" s="121"/>
      <c r="W25" s="121"/>
      <c r="X25" s="121"/>
      <c r="Y25" s="121"/>
      <c r="Z25" s="121"/>
      <c r="AA25" s="121"/>
      <c r="AB25" s="121"/>
      <c r="AC25" s="121"/>
    </row>
    <row r="26" spans="1:29" s="56" customFormat="1" ht="18" customHeight="1" x14ac:dyDescent="0.2">
      <c r="A26" s="57"/>
      <c r="B26" s="52"/>
      <c r="C26" s="52"/>
      <c r="D26" s="52"/>
      <c r="E26" s="52"/>
      <c r="F26" s="52"/>
      <c r="G26" s="52"/>
      <c r="H26" s="52"/>
      <c r="I26" s="52"/>
      <c r="J26" s="52"/>
      <c r="K26" s="52"/>
      <c r="L26" s="178"/>
      <c r="M26" s="178"/>
      <c r="N26" s="52"/>
      <c r="O26" s="145"/>
      <c r="P26" s="144"/>
      <c r="Q26" s="144"/>
      <c r="R26" s="144"/>
      <c r="S26" s="144"/>
      <c r="T26" s="144"/>
      <c r="U26" s="144"/>
      <c r="V26" s="144"/>
      <c r="W26" s="144"/>
      <c r="X26" s="144"/>
      <c r="Y26" s="144"/>
      <c r="Z26" s="144"/>
      <c r="AA26" s="144"/>
      <c r="AB26" s="144"/>
      <c r="AC26" s="144"/>
    </row>
    <row r="27" spans="1:29" s="80" customFormat="1" ht="26.25" customHeight="1" x14ac:dyDescent="0.2">
      <c r="A27" s="79"/>
      <c r="B27" s="363" t="s">
        <v>5</v>
      </c>
      <c r="C27" s="363"/>
      <c r="D27" s="363"/>
      <c r="E27" s="363"/>
      <c r="F27" s="363"/>
      <c r="G27" s="363"/>
      <c r="H27" s="363"/>
      <c r="J27" s="81"/>
      <c r="K27" s="81"/>
      <c r="L27" s="81"/>
      <c r="M27" s="81"/>
      <c r="N27" s="81"/>
      <c r="O27" s="190"/>
      <c r="P27" s="191"/>
      <c r="Q27" s="191"/>
      <c r="R27" s="191"/>
      <c r="S27" s="191"/>
      <c r="T27" s="191"/>
      <c r="U27" s="191"/>
      <c r="V27" s="191"/>
      <c r="W27" s="191"/>
      <c r="X27" s="191"/>
      <c r="Y27" s="191"/>
      <c r="Z27" s="191"/>
      <c r="AA27" s="191"/>
      <c r="AB27" s="191"/>
      <c r="AC27" s="191"/>
    </row>
    <row r="28" spans="1:29" s="78" customFormat="1" ht="10.5" customHeight="1" x14ac:dyDescent="0.2">
      <c r="A28" s="77"/>
      <c r="B28" s="4"/>
      <c r="C28" s="4"/>
      <c r="D28" s="4"/>
      <c r="E28" s="4"/>
      <c r="F28" s="4"/>
      <c r="G28" s="4"/>
      <c r="H28" s="4"/>
      <c r="I28" s="4"/>
      <c r="J28" s="4"/>
      <c r="K28" s="4"/>
      <c r="L28" s="4"/>
      <c r="M28" s="4"/>
      <c r="N28" s="4"/>
      <c r="O28" s="184"/>
      <c r="P28" s="185"/>
      <c r="Q28" s="185"/>
      <c r="R28" s="185"/>
      <c r="S28" s="185"/>
      <c r="T28" s="185"/>
      <c r="U28" s="185"/>
      <c r="V28" s="185"/>
      <c r="W28" s="185"/>
      <c r="X28" s="185"/>
      <c r="Y28" s="185"/>
      <c r="Z28" s="185"/>
      <c r="AA28" s="185"/>
      <c r="AB28" s="185"/>
      <c r="AC28" s="185"/>
    </row>
    <row r="29" spans="1:29" s="14" customFormat="1" ht="15" customHeight="1" x14ac:dyDescent="0.2">
      <c r="A29" s="9"/>
      <c r="B29" s="67"/>
      <c r="C29" s="68"/>
      <c r="D29" s="68"/>
      <c r="E29" s="68"/>
      <c r="F29" s="68"/>
      <c r="G29" s="68"/>
      <c r="H29" s="68"/>
      <c r="I29" s="68"/>
      <c r="J29" s="68"/>
      <c r="K29" s="68"/>
      <c r="L29" s="68"/>
      <c r="M29" s="68"/>
      <c r="N29" s="123"/>
      <c r="O29" s="192"/>
      <c r="P29" s="183"/>
      <c r="Q29" s="183"/>
      <c r="R29" s="183"/>
      <c r="S29" s="183"/>
      <c r="T29" s="183"/>
      <c r="U29" s="183"/>
      <c r="V29" s="183"/>
      <c r="W29" s="183"/>
      <c r="X29" s="183"/>
      <c r="Y29" s="183"/>
      <c r="Z29" s="183"/>
      <c r="AA29" s="183"/>
      <c r="AB29" s="183"/>
      <c r="AC29" s="183"/>
    </row>
    <row r="30" spans="1:29" s="14" customFormat="1" ht="16.5" customHeight="1" x14ac:dyDescent="0.2">
      <c r="A30" s="9"/>
      <c r="B30" s="112"/>
      <c r="C30" s="16"/>
      <c r="D30" s="16"/>
      <c r="E30" s="16"/>
      <c r="F30" s="16"/>
      <c r="G30" s="16"/>
      <c r="H30" s="16"/>
      <c r="I30" s="16"/>
      <c r="J30" s="16"/>
      <c r="K30" s="378" t="s">
        <v>55</v>
      </c>
      <c r="L30" s="373" t="s">
        <v>58</v>
      </c>
      <c r="M30" s="375" t="s">
        <v>114</v>
      </c>
      <c r="N30" s="98"/>
      <c r="O30" s="193"/>
      <c r="P30" s="183"/>
      <c r="Q30" s="183"/>
      <c r="R30" s="183"/>
      <c r="S30" s="183"/>
      <c r="T30" s="183"/>
      <c r="U30" s="183"/>
      <c r="V30" s="183"/>
      <c r="W30" s="183"/>
      <c r="X30" s="183"/>
      <c r="Y30" s="183"/>
      <c r="Z30" s="183"/>
      <c r="AA30" s="183"/>
      <c r="AB30" s="183"/>
      <c r="AC30" s="183"/>
    </row>
    <row r="31" spans="1:29" s="24" customFormat="1" ht="54" customHeight="1" x14ac:dyDescent="0.2">
      <c r="A31" s="20"/>
      <c r="B31" s="105"/>
      <c r="C31" s="35" t="s">
        <v>14</v>
      </c>
      <c r="D31" s="35"/>
      <c r="E31" s="35"/>
      <c r="F31" s="35"/>
      <c r="G31" s="35"/>
      <c r="H31" s="35"/>
      <c r="I31" s="35"/>
      <c r="J31" s="35"/>
      <c r="K31" s="379"/>
      <c r="L31" s="374"/>
      <c r="M31" s="376"/>
      <c r="N31" s="98"/>
      <c r="O31" s="193"/>
      <c r="P31" s="187"/>
      <c r="Q31" s="187"/>
      <c r="R31" s="187"/>
      <c r="S31" s="187"/>
      <c r="T31" s="187"/>
      <c r="U31" s="187"/>
      <c r="V31" s="187"/>
      <c r="W31" s="187"/>
      <c r="X31" s="187"/>
      <c r="Y31" s="187"/>
      <c r="Z31" s="187"/>
      <c r="AA31" s="187"/>
      <c r="AB31" s="187"/>
      <c r="AC31" s="187"/>
    </row>
    <row r="32" spans="1:29" ht="15.95" customHeight="1" x14ac:dyDescent="0.2">
      <c r="A32" s="57"/>
      <c r="B32" s="70"/>
      <c r="C32" s="362" t="s">
        <v>6</v>
      </c>
      <c r="D32" s="362"/>
      <c r="E32" s="362"/>
      <c r="F32" s="362"/>
      <c r="G32" s="377"/>
      <c r="H32" s="194" t="s">
        <v>8</v>
      </c>
      <c r="I32" s="195"/>
      <c r="J32" s="179"/>
      <c r="K32" s="317">
        <f>SUM(K33:K40)</f>
        <v>0</v>
      </c>
      <c r="L32" s="179">
        <f>SUM(L33:L40)</f>
        <v>0</v>
      </c>
      <c r="M32" s="179">
        <f>SUM(M33:M40)</f>
        <v>0</v>
      </c>
      <c r="N32" s="170"/>
      <c r="O32" s="196"/>
    </row>
    <row r="33" spans="1:29" ht="15.95" customHeight="1" x14ac:dyDescent="0.2">
      <c r="A33" s="57"/>
      <c r="B33" s="70"/>
      <c r="C33" s="361"/>
      <c r="D33" s="361"/>
      <c r="E33" s="361"/>
      <c r="F33" s="361"/>
      <c r="G33" s="361"/>
      <c r="H33" s="402"/>
      <c r="I33" s="402"/>
      <c r="J33" s="402"/>
      <c r="K33" s="316"/>
      <c r="L33" s="222"/>
      <c r="M33" s="222"/>
      <c r="N33" s="170" t="str">
        <f t="shared" ref="N33:N40" si="0">IF(K33&gt;L33,"E","")</f>
        <v/>
      </c>
      <c r="O33" s="193" t="str">
        <f>IF($J$16&lt;1,IF(M33&lt;L33,"E´",""),"")</f>
        <v/>
      </c>
    </row>
    <row r="34" spans="1:29" ht="15.95" customHeight="1" x14ac:dyDescent="0.2">
      <c r="A34" s="57"/>
      <c r="B34" s="70"/>
      <c r="C34" s="361"/>
      <c r="D34" s="361"/>
      <c r="E34" s="361"/>
      <c r="F34" s="361"/>
      <c r="G34" s="361"/>
      <c r="H34" s="361"/>
      <c r="I34" s="361"/>
      <c r="J34" s="361"/>
      <c r="K34" s="316"/>
      <c r="L34" s="222"/>
      <c r="M34" s="222"/>
      <c r="N34" s="170" t="str">
        <f t="shared" si="0"/>
        <v/>
      </c>
      <c r="O34" s="193" t="str">
        <f t="shared" ref="O34:O40" si="1">IF($J$16&lt;1,IF(M34&lt;L34,"E´",""),"")</f>
        <v/>
      </c>
    </row>
    <row r="35" spans="1:29" ht="15.95" customHeight="1" x14ac:dyDescent="0.2">
      <c r="A35" s="57"/>
      <c r="B35" s="70"/>
      <c r="C35" s="361"/>
      <c r="D35" s="361"/>
      <c r="E35" s="361"/>
      <c r="F35" s="361"/>
      <c r="G35" s="361"/>
      <c r="H35" s="361"/>
      <c r="I35" s="361"/>
      <c r="J35" s="361"/>
      <c r="K35" s="316"/>
      <c r="L35" s="222"/>
      <c r="M35" s="222"/>
      <c r="N35" s="170" t="str">
        <f t="shared" si="0"/>
        <v/>
      </c>
      <c r="O35" s="193" t="str">
        <f t="shared" si="1"/>
        <v/>
      </c>
    </row>
    <row r="36" spans="1:29" ht="15.95" customHeight="1" x14ac:dyDescent="0.2">
      <c r="A36" s="57"/>
      <c r="B36" s="70"/>
      <c r="C36" s="361"/>
      <c r="D36" s="361"/>
      <c r="E36" s="361"/>
      <c r="F36" s="361"/>
      <c r="G36" s="361"/>
      <c r="H36" s="361"/>
      <c r="I36" s="361"/>
      <c r="J36" s="361"/>
      <c r="K36" s="316"/>
      <c r="L36" s="222"/>
      <c r="M36" s="222"/>
      <c r="N36" s="170" t="str">
        <f t="shared" si="0"/>
        <v/>
      </c>
      <c r="O36" s="193" t="str">
        <f t="shared" si="1"/>
        <v/>
      </c>
    </row>
    <row r="37" spans="1:29" ht="15.95" customHeight="1" x14ac:dyDescent="0.2">
      <c r="A37" s="57"/>
      <c r="B37" s="70"/>
      <c r="C37" s="361"/>
      <c r="D37" s="361"/>
      <c r="E37" s="361"/>
      <c r="F37" s="361"/>
      <c r="G37" s="361"/>
      <c r="H37" s="361"/>
      <c r="I37" s="361"/>
      <c r="J37" s="361"/>
      <c r="K37" s="316"/>
      <c r="L37" s="222"/>
      <c r="M37" s="222"/>
      <c r="N37" s="170" t="str">
        <f t="shared" si="0"/>
        <v/>
      </c>
      <c r="O37" s="193" t="str">
        <f t="shared" si="1"/>
        <v/>
      </c>
    </row>
    <row r="38" spans="1:29" ht="15.95" customHeight="1" x14ac:dyDescent="0.2">
      <c r="A38" s="57"/>
      <c r="B38" s="70"/>
      <c r="C38" s="361"/>
      <c r="D38" s="361"/>
      <c r="E38" s="361"/>
      <c r="F38" s="361"/>
      <c r="G38" s="361"/>
      <c r="H38" s="361"/>
      <c r="I38" s="361"/>
      <c r="J38" s="361"/>
      <c r="K38" s="316"/>
      <c r="L38" s="222"/>
      <c r="M38" s="222"/>
      <c r="N38" s="170" t="str">
        <f>IF(K38&gt;L38,"E","")</f>
        <v/>
      </c>
      <c r="O38" s="193" t="str">
        <f t="shared" si="1"/>
        <v/>
      </c>
    </row>
    <row r="39" spans="1:29" ht="15.95" customHeight="1" x14ac:dyDescent="0.2">
      <c r="A39" s="57"/>
      <c r="B39" s="70"/>
      <c r="C39" s="361"/>
      <c r="D39" s="361"/>
      <c r="E39" s="361"/>
      <c r="F39" s="361"/>
      <c r="G39" s="361"/>
      <c r="H39" s="361"/>
      <c r="I39" s="361"/>
      <c r="J39" s="361"/>
      <c r="K39" s="316"/>
      <c r="L39" s="222"/>
      <c r="M39" s="222"/>
      <c r="N39" s="170" t="str">
        <f t="shared" si="0"/>
        <v/>
      </c>
      <c r="O39" s="193" t="str">
        <f t="shared" si="1"/>
        <v/>
      </c>
    </row>
    <row r="40" spans="1:29" s="95" customFormat="1" ht="15.95" customHeight="1" x14ac:dyDescent="0.2">
      <c r="A40" s="47"/>
      <c r="B40" s="108"/>
      <c r="C40" s="361"/>
      <c r="D40" s="361"/>
      <c r="E40" s="361"/>
      <c r="F40" s="361"/>
      <c r="G40" s="361"/>
      <c r="H40" s="361"/>
      <c r="I40" s="361"/>
      <c r="J40" s="361"/>
      <c r="K40" s="316"/>
      <c r="L40" s="222"/>
      <c r="M40" s="222"/>
      <c r="N40" s="170" t="str">
        <f t="shared" si="0"/>
        <v/>
      </c>
      <c r="O40" s="193" t="str">
        <f t="shared" si="1"/>
        <v/>
      </c>
      <c r="P40" s="144"/>
      <c r="Q40" s="144"/>
      <c r="R40" s="144"/>
      <c r="S40" s="144"/>
      <c r="T40" s="144"/>
      <c r="U40" s="144"/>
      <c r="V40" s="144"/>
      <c r="W40" s="144"/>
      <c r="X40" s="144"/>
      <c r="Y40" s="144"/>
      <c r="Z40" s="144"/>
      <c r="AA40" s="144"/>
      <c r="AB40" s="144"/>
      <c r="AC40" s="144"/>
    </row>
    <row r="41" spans="1:29" ht="15.95" customHeight="1" x14ac:dyDescent="0.2">
      <c r="A41" s="57"/>
      <c r="B41" s="70"/>
      <c r="C41" s="93"/>
      <c r="D41" s="93"/>
      <c r="E41" s="93"/>
      <c r="F41" s="93"/>
      <c r="G41" s="93"/>
      <c r="H41" s="93"/>
      <c r="I41" s="93"/>
      <c r="J41" s="93"/>
      <c r="K41" s="93"/>
      <c r="L41" s="93"/>
      <c r="M41" s="93"/>
      <c r="N41" s="170"/>
      <c r="O41" s="193"/>
    </row>
    <row r="42" spans="1:29" s="24" customFormat="1" ht="20.100000000000001" customHeight="1" x14ac:dyDescent="0.2">
      <c r="A42" s="20"/>
      <c r="B42" s="105"/>
      <c r="C42" s="17" t="s">
        <v>15</v>
      </c>
      <c r="D42" s="17"/>
      <c r="E42" s="17"/>
      <c r="F42" s="17"/>
      <c r="G42" s="17"/>
      <c r="H42" s="88"/>
      <c r="I42" s="88"/>
      <c r="J42" s="88"/>
      <c r="K42" s="88"/>
      <c r="L42" s="88"/>
      <c r="M42" s="88"/>
      <c r="N42" s="170"/>
      <c r="O42" s="193"/>
      <c r="P42" s="187"/>
      <c r="Q42" s="187"/>
      <c r="R42" s="187"/>
      <c r="S42" s="187"/>
      <c r="T42" s="187"/>
      <c r="U42" s="187"/>
      <c r="V42" s="187"/>
      <c r="W42" s="187"/>
      <c r="X42" s="187"/>
      <c r="Y42" s="187"/>
      <c r="Z42" s="187"/>
      <c r="AA42" s="187"/>
      <c r="AB42" s="187"/>
      <c r="AC42" s="187"/>
    </row>
    <row r="43" spans="1:29" ht="15.95" customHeight="1" x14ac:dyDescent="0.2">
      <c r="A43" s="57"/>
      <c r="B43" s="70"/>
      <c r="C43" s="362" t="s">
        <v>6</v>
      </c>
      <c r="D43" s="362"/>
      <c r="E43" s="362"/>
      <c r="F43" s="362"/>
      <c r="G43" s="362"/>
      <c r="H43" s="362" t="s">
        <v>8</v>
      </c>
      <c r="I43" s="362"/>
      <c r="J43" s="362"/>
      <c r="K43" s="318">
        <f>SUM(K44:K51)</f>
        <v>0</v>
      </c>
      <c r="L43" s="91">
        <f>SUM(L44:L51)</f>
        <v>0</v>
      </c>
      <c r="M43" s="91">
        <f>SUM(M44:M51)</f>
        <v>0</v>
      </c>
      <c r="N43" s="170"/>
      <c r="O43" s="196"/>
    </row>
    <row r="44" spans="1:29" ht="15.95" customHeight="1" x14ac:dyDescent="0.2">
      <c r="A44" s="57"/>
      <c r="B44" s="70"/>
      <c r="C44" s="361"/>
      <c r="D44" s="361"/>
      <c r="E44" s="361"/>
      <c r="F44" s="361"/>
      <c r="G44" s="361"/>
      <c r="H44" s="361"/>
      <c r="I44" s="361"/>
      <c r="J44" s="361"/>
      <c r="K44" s="316"/>
      <c r="L44" s="222"/>
      <c r="M44" s="222"/>
      <c r="N44" s="170" t="str">
        <f t="shared" ref="N44:N51" si="2">IF(K44&gt;L44,"E","")</f>
        <v/>
      </c>
      <c r="O44" s="193" t="str">
        <f>IF($J$16&lt;1,IF(M44&lt;L44,"E´",""),"")</f>
        <v/>
      </c>
    </row>
    <row r="45" spans="1:29" ht="15.95" customHeight="1" x14ac:dyDescent="0.2">
      <c r="A45" s="57"/>
      <c r="B45" s="70"/>
      <c r="C45" s="361"/>
      <c r="D45" s="361"/>
      <c r="E45" s="361"/>
      <c r="F45" s="361"/>
      <c r="G45" s="361"/>
      <c r="H45" s="361"/>
      <c r="I45" s="361"/>
      <c r="J45" s="361"/>
      <c r="K45" s="316"/>
      <c r="L45" s="222"/>
      <c r="M45" s="222"/>
      <c r="N45" s="170" t="str">
        <f t="shared" si="2"/>
        <v/>
      </c>
      <c r="O45" s="193" t="str">
        <f t="shared" ref="O45:O51" si="3">IF($J$16&lt;1,IF(M45&lt;L45,"E´",""),"")</f>
        <v/>
      </c>
    </row>
    <row r="46" spans="1:29" ht="15.95" customHeight="1" x14ac:dyDescent="0.2">
      <c r="A46" s="57"/>
      <c r="B46" s="70"/>
      <c r="C46" s="361"/>
      <c r="D46" s="361"/>
      <c r="E46" s="361"/>
      <c r="F46" s="361"/>
      <c r="G46" s="361"/>
      <c r="H46" s="361"/>
      <c r="I46" s="361"/>
      <c r="J46" s="361"/>
      <c r="K46" s="316"/>
      <c r="L46" s="222"/>
      <c r="M46" s="222"/>
      <c r="N46" s="170" t="str">
        <f t="shared" si="2"/>
        <v/>
      </c>
      <c r="O46" s="193" t="str">
        <f t="shared" si="3"/>
        <v/>
      </c>
    </row>
    <row r="47" spans="1:29" ht="15.95" customHeight="1" x14ac:dyDescent="0.2">
      <c r="A47" s="57"/>
      <c r="B47" s="70"/>
      <c r="C47" s="361"/>
      <c r="D47" s="361"/>
      <c r="E47" s="361"/>
      <c r="F47" s="361"/>
      <c r="G47" s="361"/>
      <c r="H47" s="361"/>
      <c r="I47" s="361"/>
      <c r="J47" s="361"/>
      <c r="K47" s="316"/>
      <c r="L47" s="222"/>
      <c r="M47" s="222"/>
      <c r="N47" s="170" t="str">
        <f t="shared" si="2"/>
        <v/>
      </c>
      <c r="O47" s="193" t="str">
        <f t="shared" si="3"/>
        <v/>
      </c>
    </row>
    <row r="48" spans="1:29" ht="15.95" customHeight="1" x14ac:dyDescent="0.2">
      <c r="A48" s="57"/>
      <c r="B48" s="70"/>
      <c r="C48" s="361"/>
      <c r="D48" s="361"/>
      <c r="E48" s="361"/>
      <c r="F48" s="361"/>
      <c r="G48" s="361"/>
      <c r="H48" s="361"/>
      <c r="I48" s="361"/>
      <c r="J48" s="361"/>
      <c r="K48" s="316"/>
      <c r="L48" s="222"/>
      <c r="M48" s="222"/>
      <c r="N48" s="170" t="str">
        <f t="shared" si="2"/>
        <v/>
      </c>
      <c r="O48" s="193" t="str">
        <f t="shared" si="3"/>
        <v/>
      </c>
    </row>
    <row r="49" spans="1:29" ht="15.95" customHeight="1" x14ac:dyDescent="0.2">
      <c r="A49" s="57"/>
      <c r="B49" s="70"/>
      <c r="C49" s="361"/>
      <c r="D49" s="361"/>
      <c r="E49" s="361"/>
      <c r="F49" s="361"/>
      <c r="G49" s="361"/>
      <c r="H49" s="361"/>
      <c r="I49" s="361"/>
      <c r="J49" s="361"/>
      <c r="K49" s="316"/>
      <c r="L49" s="222"/>
      <c r="M49" s="222"/>
      <c r="N49" s="170" t="str">
        <f t="shared" si="2"/>
        <v/>
      </c>
      <c r="O49" s="193" t="str">
        <f t="shared" si="3"/>
        <v/>
      </c>
    </row>
    <row r="50" spans="1:29" ht="15.95" customHeight="1" x14ac:dyDescent="0.2">
      <c r="A50" s="57"/>
      <c r="B50" s="70"/>
      <c r="C50" s="361"/>
      <c r="D50" s="361"/>
      <c r="E50" s="361"/>
      <c r="F50" s="361"/>
      <c r="G50" s="361"/>
      <c r="H50" s="361"/>
      <c r="I50" s="361"/>
      <c r="J50" s="361"/>
      <c r="K50" s="316"/>
      <c r="L50" s="222"/>
      <c r="M50" s="222"/>
      <c r="N50" s="170" t="str">
        <f t="shared" si="2"/>
        <v/>
      </c>
      <c r="O50" s="193" t="str">
        <f t="shared" si="3"/>
        <v/>
      </c>
    </row>
    <row r="51" spans="1:29" s="95" customFormat="1" ht="15.95" customHeight="1" x14ac:dyDescent="0.2">
      <c r="A51" s="47"/>
      <c r="B51" s="108"/>
      <c r="C51" s="361"/>
      <c r="D51" s="361"/>
      <c r="E51" s="361"/>
      <c r="F51" s="361"/>
      <c r="G51" s="361"/>
      <c r="H51" s="361"/>
      <c r="I51" s="361"/>
      <c r="J51" s="361"/>
      <c r="K51" s="316"/>
      <c r="L51" s="222"/>
      <c r="M51" s="222"/>
      <c r="N51" s="170" t="str">
        <f t="shared" si="2"/>
        <v/>
      </c>
      <c r="O51" s="193" t="str">
        <f t="shared" si="3"/>
        <v/>
      </c>
      <c r="P51" s="144"/>
      <c r="Q51" s="144"/>
      <c r="R51" s="144"/>
      <c r="S51" s="144"/>
      <c r="T51" s="144"/>
      <c r="U51" s="144"/>
      <c r="V51" s="144"/>
      <c r="W51" s="144"/>
      <c r="X51" s="144"/>
      <c r="Y51" s="144"/>
      <c r="Z51" s="144"/>
      <c r="AA51" s="144"/>
      <c r="AB51" s="144"/>
      <c r="AC51" s="144"/>
    </row>
    <row r="52" spans="1:29" ht="15.95" customHeight="1" x14ac:dyDescent="0.2">
      <c r="A52" s="57"/>
      <c r="B52" s="70"/>
      <c r="C52" s="93"/>
      <c r="D52" s="93"/>
      <c r="E52" s="93"/>
      <c r="F52" s="93"/>
      <c r="G52" s="93"/>
      <c r="H52" s="93"/>
      <c r="I52" s="93"/>
      <c r="J52" s="93"/>
      <c r="K52" s="93"/>
      <c r="L52" s="93"/>
      <c r="M52" s="93"/>
      <c r="N52" s="170"/>
      <c r="O52" s="193"/>
    </row>
    <row r="53" spans="1:29" s="24" customFormat="1" ht="20.100000000000001" customHeight="1" x14ac:dyDescent="0.2">
      <c r="A53" s="20"/>
      <c r="B53" s="105"/>
      <c r="C53" s="35" t="s">
        <v>73</v>
      </c>
      <c r="D53" s="35"/>
      <c r="E53" s="35"/>
      <c r="F53" s="35"/>
      <c r="G53" s="35"/>
      <c r="H53" s="35"/>
      <c r="I53" s="35"/>
      <c r="J53" s="35"/>
      <c r="K53" s="35"/>
      <c r="L53" s="35"/>
      <c r="M53" s="35"/>
      <c r="N53" s="170"/>
      <c r="O53" s="193"/>
      <c r="P53" s="187"/>
      <c r="Q53" s="187"/>
      <c r="R53" s="187"/>
      <c r="S53" s="187"/>
      <c r="T53" s="187"/>
      <c r="U53" s="187"/>
      <c r="V53" s="187"/>
      <c r="W53" s="187"/>
      <c r="X53" s="187"/>
      <c r="Y53" s="187"/>
      <c r="Z53" s="187"/>
      <c r="AA53" s="187"/>
      <c r="AB53" s="187"/>
      <c r="AC53" s="187"/>
    </row>
    <row r="54" spans="1:29" ht="15.95" customHeight="1" collapsed="1" x14ac:dyDescent="0.2">
      <c r="A54" s="57"/>
      <c r="B54" s="70"/>
      <c r="C54" s="362" t="s">
        <v>6</v>
      </c>
      <c r="D54" s="362"/>
      <c r="E54" s="362"/>
      <c r="F54" s="362"/>
      <c r="G54" s="362"/>
      <c r="H54" s="362" t="s">
        <v>8</v>
      </c>
      <c r="I54" s="362"/>
      <c r="J54" s="362"/>
      <c r="K54" s="318">
        <f>SUM(K55:K62)</f>
        <v>0</v>
      </c>
      <c r="L54" s="91">
        <f>SUM(L55:L62)</f>
        <v>0</v>
      </c>
      <c r="M54" s="91">
        <f>SUM(M55:M62)</f>
        <v>0</v>
      </c>
      <c r="N54" s="170"/>
      <c r="O54" s="196"/>
    </row>
    <row r="55" spans="1:29" ht="15.95" customHeight="1" x14ac:dyDescent="0.2">
      <c r="A55" s="57"/>
      <c r="B55" s="70"/>
      <c r="C55" s="361"/>
      <c r="D55" s="361"/>
      <c r="E55" s="361"/>
      <c r="F55" s="361"/>
      <c r="G55" s="361"/>
      <c r="H55" s="361"/>
      <c r="I55" s="361"/>
      <c r="J55" s="361"/>
      <c r="K55" s="316"/>
      <c r="L55" s="222"/>
      <c r="M55" s="222"/>
      <c r="N55" s="170" t="str">
        <f t="shared" ref="N55:N62" si="4">IF(K55&gt;L55,"E","")</f>
        <v/>
      </c>
      <c r="O55" s="193" t="str">
        <f>IF($J$16&lt;1,IF(M55&lt;L55,"E´",""),"")</f>
        <v/>
      </c>
    </row>
    <row r="56" spans="1:29" ht="15.95" customHeight="1" x14ac:dyDescent="0.2">
      <c r="A56" s="57"/>
      <c r="B56" s="70"/>
      <c r="C56" s="361"/>
      <c r="D56" s="361"/>
      <c r="E56" s="361"/>
      <c r="F56" s="361"/>
      <c r="G56" s="361"/>
      <c r="H56" s="361"/>
      <c r="I56" s="361"/>
      <c r="J56" s="361"/>
      <c r="K56" s="316"/>
      <c r="L56" s="222"/>
      <c r="M56" s="222"/>
      <c r="N56" s="170" t="str">
        <f t="shared" si="4"/>
        <v/>
      </c>
      <c r="O56" s="193" t="str">
        <f t="shared" ref="O56:O62" si="5">IF($J$16&lt;1,IF(M56&lt;L56,"E´",""),"")</f>
        <v/>
      </c>
    </row>
    <row r="57" spans="1:29" ht="15.95" customHeight="1" x14ac:dyDescent="0.2">
      <c r="A57" s="57"/>
      <c r="B57" s="70"/>
      <c r="C57" s="361"/>
      <c r="D57" s="361"/>
      <c r="E57" s="361"/>
      <c r="F57" s="361"/>
      <c r="G57" s="361"/>
      <c r="H57" s="361"/>
      <c r="I57" s="361"/>
      <c r="J57" s="361"/>
      <c r="K57" s="316"/>
      <c r="L57" s="222"/>
      <c r="M57" s="222"/>
      <c r="N57" s="170" t="str">
        <f t="shared" si="4"/>
        <v/>
      </c>
      <c r="O57" s="193" t="str">
        <f t="shared" si="5"/>
        <v/>
      </c>
    </row>
    <row r="58" spans="1:29" ht="15.95" customHeight="1" x14ac:dyDescent="0.2">
      <c r="A58" s="57"/>
      <c r="B58" s="70"/>
      <c r="C58" s="361"/>
      <c r="D58" s="361"/>
      <c r="E58" s="361"/>
      <c r="F58" s="361"/>
      <c r="G58" s="361"/>
      <c r="H58" s="361"/>
      <c r="I58" s="361"/>
      <c r="J58" s="361"/>
      <c r="K58" s="316"/>
      <c r="L58" s="222"/>
      <c r="M58" s="222"/>
      <c r="N58" s="170" t="str">
        <f t="shared" si="4"/>
        <v/>
      </c>
      <c r="O58" s="193" t="str">
        <f t="shared" si="5"/>
        <v/>
      </c>
    </row>
    <row r="59" spans="1:29" ht="15.95" customHeight="1" x14ac:dyDescent="0.2">
      <c r="A59" s="57"/>
      <c r="B59" s="70"/>
      <c r="C59" s="361"/>
      <c r="D59" s="361"/>
      <c r="E59" s="361"/>
      <c r="F59" s="361"/>
      <c r="G59" s="361"/>
      <c r="H59" s="361"/>
      <c r="I59" s="361"/>
      <c r="J59" s="361"/>
      <c r="K59" s="316"/>
      <c r="L59" s="222"/>
      <c r="M59" s="222"/>
      <c r="N59" s="170" t="str">
        <f t="shared" si="4"/>
        <v/>
      </c>
      <c r="O59" s="193" t="str">
        <f t="shared" si="5"/>
        <v/>
      </c>
    </row>
    <row r="60" spans="1:29" ht="15.95" customHeight="1" x14ac:dyDescent="0.2">
      <c r="A60" s="57"/>
      <c r="B60" s="70"/>
      <c r="C60" s="361"/>
      <c r="D60" s="361"/>
      <c r="E60" s="361"/>
      <c r="F60" s="361"/>
      <c r="G60" s="361"/>
      <c r="H60" s="361"/>
      <c r="I60" s="361"/>
      <c r="J60" s="361"/>
      <c r="K60" s="316"/>
      <c r="L60" s="222"/>
      <c r="M60" s="222"/>
      <c r="N60" s="170" t="str">
        <f t="shared" si="4"/>
        <v/>
      </c>
      <c r="O60" s="193" t="str">
        <f t="shared" si="5"/>
        <v/>
      </c>
    </row>
    <row r="61" spans="1:29" ht="15.95" customHeight="1" x14ac:dyDescent="0.2">
      <c r="A61" s="57"/>
      <c r="B61" s="70"/>
      <c r="C61" s="361"/>
      <c r="D61" s="361"/>
      <c r="E61" s="361"/>
      <c r="F61" s="361"/>
      <c r="G61" s="361"/>
      <c r="H61" s="361"/>
      <c r="I61" s="361"/>
      <c r="J61" s="361"/>
      <c r="K61" s="316"/>
      <c r="L61" s="222"/>
      <c r="M61" s="222"/>
      <c r="N61" s="170" t="str">
        <f t="shared" si="4"/>
        <v/>
      </c>
      <c r="O61" s="193" t="str">
        <f t="shared" si="5"/>
        <v/>
      </c>
    </row>
    <row r="62" spans="1:29" s="95" customFormat="1" ht="15.95" customHeight="1" x14ac:dyDescent="0.2">
      <c r="A62" s="47"/>
      <c r="B62" s="108"/>
      <c r="C62" s="361"/>
      <c r="D62" s="361"/>
      <c r="E62" s="361"/>
      <c r="F62" s="361"/>
      <c r="G62" s="361"/>
      <c r="H62" s="361"/>
      <c r="I62" s="361"/>
      <c r="J62" s="361"/>
      <c r="K62" s="316"/>
      <c r="L62" s="222"/>
      <c r="M62" s="222"/>
      <c r="N62" s="170" t="str">
        <f t="shared" si="4"/>
        <v/>
      </c>
      <c r="O62" s="193" t="str">
        <f t="shared" si="5"/>
        <v/>
      </c>
      <c r="P62" s="144"/>
      <c r="Q62" s="144"/>
      <c r="R62" s="144"/>
      <c r="S62" s="144"/>
      <c r="T62" s="144"/>
      <c r="U62" s="144"/>
      <c r="V62" s="144"/>
      <c r="W62" s="144"/>
      <c r="X62" s="144"/>
      <c r="Y62" s="144"/>
      <c r="Z62" s="144"/>
      <c r="AA62" s="144"/>
      <c r="AB62" s="144"/>
      <c r="AC62" s="144"/>
    </row>
    <row r="63" spans="1:29" ht="15.95" customHeight="1" x14ac:dyDescent="0.2">
      <c r="A63" s="57"/>
      <c r="B63" s="70"/>
      <c r="C63" s="93"/>
      <c r="D63" s="93"/>
      <c r="E63" s="93"/>
      <c r="F63" s="93"/>
      <c r="G63" s="93"/>
      <c r="H63" s="93"/>
      <c r="I63" s="93"/>
      <c r="J63" s="93"/>
      <c r="K63" s="93"/>
      <c r="L63" s="93"/>
      <c r="M63" s="93"/>
      <c r="N63" s="170"/>
      <c r="O63" s="193"/>
    </row>
    <row r="64" spans="1:29" s="24" customFormat="1" ht="20.100000000000001" customHeight="1" x14ac:dyDescent="0.2">
      <c r="A64" s="20"/>
      <c r="B64" s="105"/>
      <c r="C64" s="17" t="s">
        <v>69</v>
      </c>
      <c r="D64" s="17"/>
      <c r="E64" s="17"/>
      <c r="F64" s="17"/>
      <c r="G64" s="17"/>
      <c r="H64" s="88"/>
      <c r="I64" s="88"/>
      <c r="J64" s="88"/>
      <c r="K64" s="88"/>
      <c r="L64" s="88"/>
      <c r="M64" s="88"/>
      <c r="N64" s="170"/>
      <c r="O64" s="193"/>
      <c r="P64" s="187"/>
      <c r="Q64" s="187"/>
      <c r="R64" s="187"/>
      <c r="S64" s="187"/>
      <c r="T64" s="187"/>
      <c r="U64" s="187"/>
      <c r="V64" s="187"/>
      <c r="W64" s="187"/>
      <c r="X64" s="187"/>
      <c r="Y64" s="187"/>
      <c r="Z64" s="187"/>
      <c r="AA64" s="187"/>
      <c r="AB64" s="187"/>
      <c r="AC64" s="187"/>
    </row>
    <row r="65" spans="1:29" ht="15.95" customHeight="1" collapsed="1" x14ac:dyDescent="0.2">
      <c r="A65" s="57"/>
      <c r="B65" s="70"/>
      <c r="C65" s="362" t="s">
        <v>6</v>
      </c>
      <c r="D65" s="362"/>
      <c r="E65" s="362"/>
      <c r="F65" s="362"/>
      <c r="G65" s="362"/>
      <c r="H65" s="362" t="s">
        <v>8</v>
      </c>
      <c r="I65" s="362"/>
      <c r="J65" s="362"/>
      <c r="K65" s="318">
        <f>SUM(K66:K69)</f>
        <v>0</v>
      </c>
      <c r="L65" s="91">
        <f>SUM(L66:L69)</f>
        <v>0</v>
      </c>
      <c r="M65" s="91">
        <f>SUM(M66:M69)</f>
        <v>0</v>
      </c>
      <c r="N65" s="170"/>
      <c r="O65" s="196"/>
    </row>
    <row r="66" spans="1:29" ht="15.95" customHeight="1" x14ac:dyDescent="0.2">
      <c r="A66" s="57"/>
      <c r="B66" s="70"/>
      <c r="C66" s="361"/>
      <c r="D66" s="361"/>
      <c r="E66" s="361"/>
      <c r="F66" s="361"/>
      <c r="G66" s="361"/>
      <c r="H66" s="361"/>
      <c r="I66" s="361"/>
      <c r="J66" s="361"/>
      <c r="K66" s="316"/>
      <c r="L66" s="222"/>
      <c r="M66" s="222"/>
      <c r="N66" s="170" t="str">
        <f>IF(K66&gt;L66,"E","")</f>
        <v/>
      </c>
      <c r="O66" s="193" t="str">
        <f>IF($J$16&lt;1,IF(M66&lt;L66,"E´",""),"")</f>
        <v/>
      </c>
    </row>
    <row r="67" spans="1:29" ht="15.95" customHeight="1" x14ac:dyDescent="0.2">
      <c r="A67" s="57"/>
      <c r="B67" s="70"/>
      <c r="C67" s="361"/>
      <c r="D67" s="361"/>
      <c r="E67" s="361"/>
      <c r="F67" s="361"/>
      <c r="G67" s="361"/>
      <c r="H67" s="361"/>
      <c r="I67" s="361"/>
      <c r="J67" s="361"/>
      <c r="K67" s="316"/>
      <c r="L67" s="222"/>
      <c r="M67" s="222"/>
      <c r="N67" s="170" t="str">
        <f>IF(K67&gt;L67,"E","")</f>
        <v/>
      </c>
      <c r="O67" s="193" t="str">
        <f>IF($J$16&lt;1,IF(M67&lt;L67,"E´",""),"")</f>
        <v/>
      </c>
    </row>
    <row r="68" spans="1:29" ht="15.95" customHeight="1" x14ac:dyDescent="0.2">
      <c r="A68" s="57"/>
      <c r="B68" s="70"/>
      <c r="C68" s="361"/>
      <c r="D68" s="361"/>
      <c r="E68" s="361"/>
      <c r="F68" s="361"/>
      <c r="G68" s="361"/>
      <c r="H68" s="361"/>
      <c r="I68" s="361"/>
      <c r="J68" s="361"/>
      <c r="K68" s="316"/>
      <c r="L68" s="222"/>
      <c r="M68" s="222"/>
      <c r="N68" s="170" t="str">
        <f>IF(K68&gt;L68,"E","")</f>
        <v/>
      </c>
      <c r="O68" s="193" t="str">
        <f>IF($J$16&lt;1,IF(M68&lt;L68,"E´",""),"")</f>
        <v/>
      </c>
    </row>
    <row r="69" spans="1:29" s="95" customFormat="1" ht="15.95" customHeight="1" x14ac:dyDescent="0.2">
      <c r="A69" s="47"/>
      <c r="B69" s="108"/>
      <c r="C69" s="361"/>
      <c r="D69" s="361"/>
      <c r="E69" s="361"/>
      <c r="F69" s="361"/>
      <c r="G69" s="361"/>
      <c r="H69" s="361"/>
      <c r="I69" s="361"/>
      <c r="J69" s="361"/>
      <c r="K69" s="316"/>
      <c r="L69" s="222"/>
      <c r="M69" s="222"/>
      <c r="N69" s="170" t="str">
        <f>IF(K69&gt;L69,"E","")</f>
        <v/>
      </c>
      <c r="O69" s="193" t="str">
        <f>IF($J$16&lt;1,IF(M69&lt;L69,"E´",""),"")</f>
        <v/>
      </c>
      <c r="P69" s="144"/>
      <c r="Q69" s="144"/>
      <c r="R69" s="144"/>
      <c r="S69" s="144"/>
      <c r="T69" s="144"/>
      <c r="U69" s="144"/>
      <c r="V69" s="144"/>
      <c r="W69" s="144"/>
      <c r="X69" s="144"/>
      <c r="Y69" s="144"/>
      <c r="Z69" s="144"/>
      <c r="AA69" s="144"/>
      <c r="AB69" s="144"/>
      <c r="AC69" s="144"/>
    </row>
    <row r="70" spans="1:29" ht="15.95" customHeight="1" x14ac:dyDescent="0.2">
      <c r="A70" s="57"/>
      <c r="B70" s="70"/>
      <c r="C70" s="93"/>
      <c r="D70" s="93"/>
      <c r="E70" s="93"/>
      <c r="F70" s="93"/>
      <c r="G70" s="93"/>
      <c r="H70" s="93"/>
      <c r="I70" s="93"/>
      <c r="J70" s="93"/>
      <c r="K70" s="93"/>
      <c r="L70" s="93"/>
      <c r="M70" s="93"/>
      <c r="N70" s="170"/>
      <c r="O70" s="193"/>
    </row>
    <row r="71" spans="1:29" s="24" customFormat="1" ht="20.100000000000001" customHeight="1" x14ac:dyDescent="0.2">
      <c r="A71" s="20"/>
      <c r="B71" s="105"/>
      <c r="C71" s="17" t="s">
        <v>78</v>
      </c>
      <c r="D71" s="17"/>
      <c r="E71" s="17"/>
      <c r="F71" s="17"/>
      <c r="G71" s="17"/>
      <c r="H71" s="88"/>
      <c r="I71" s="88"/>
      <c r="J71" s="88"/>
      <c r="K71" s="88"/>
      <c r="L71" s="88"/>
      <c r="M71" s="88"/>
      <c r="N71" s="170"/>
      <c r="O71" s="193"/>
      <c r="P71" s="187"/>
      <c r="Q71" s="187"/>
      <c r="R71" s="187"/>
      <c r="S71" s="187"/>
      <c r="T71" s="187"/>
      <c r="U71" s="187"/>
      <c r="V71" s="187"/>
      <c r="W71" s="187"/>
      <c r="X71" s="187"/>
      <c r="Y71" s="187"/>
      <c r="Z71" s="187"/>
      <c r="AA71" s="187"/>
      <c r="AB71" s="187"/>
      <c r="AC71" s="187"/>
    </row>
    <row r="72" spans="1:29" ht="15.95" customHeight="1" x14ac:dyDescent="0.2">
      <c r="A72" s="57"/>
      <c r="B72" s="70"/>
      <c r="C72" s="362" t="s">
        <v>6</v>
      </c>
      <c r="D72" s="362"/>
      <c r="E72" s="362"/>
      <c r="F72" s="362"/>
      <c r="G72" s="362"/>
      <c r="H72" s="362" t="s">
        <v>8</v>
      </c>
      <c r="I72" s="362"/>
      <c r="J72" s="362"/>
      <c r="K72" s="318">
        <f>SUM(K73:K80)</f>
        <v>0</v>
      </c>
      <c r="L72" s="91">
        <f>SUM(L73:L80)</f>
        <v>0</v>
      </c>
      <c r="M72" s="91">
        <f>SUM(M73:M80)</f>
        <v>0</v>
      </c>
      <c r="N72" s="170"/>
      <c r="O72" s="196"/>
    </row>
    <row r="73" spans="1:29" ht="15.95" customHeight="1" x14ac:dyDescent="0.2">
      <c r="A73" s="57"/>
      <c r="B73" s="70"/>
      <c r="C73" s="361"/>
      <c r="D73" s="361"/>
      <c r="E73" s="361"/>
      <c r="F73" s="361"/>
      <c r="G73" s="361"/>
      <c r="H73" s="361"/>
      <c r="I73" s="361"/>
      <c r="J73" s="361"/>
      <c r="K73" s="316"/>
      <c r="L73" s="222"/>
      <c r="M73" s="222"/>
      <c r="N73" s="170" t="str">
        <f t="shared" ref="N73:N80" si="6">IF(K73&gt;L73,"E","")</f>
        <v/>
      </c>
      <c r="O73" s="193" t="str">
        <f>IF($J$16&lt;1,IF(M73&lt;L73,"E´",""),"")</f>
        <v/>
      </c>
    </row>
    <row r="74" spans="1:29" ht="15.95" customHeight="1" x14ac:dyDescent="0.2">
      <c r="A74" s="57"/>
      <c r="B74" s="70"/>
      <c r="C74" s="361"/>
      <c r="D74" s="361"/>
      <c r="E74" s="361"/>
      <c r="F74" s="361"/>
      <c r="G74" s="361"/>
      <c r="H74" s="361"/>
      <c r="I74" s="361"/>
      <c r="J74" s="361"/>
      <c r="K74" s="316"/>
      <c r="L74" s="222"/>
      <c r="M74" s="222"/>
      <c r="N74" s="170" t="str">
        <f t="shared" si="6"/>
        <v/>
      </c>
      <c r="O74" s="193" t="str">
        <f t="shared" ref="O74:O80" si="7">IF($J$16&lt;1,IF(M74&lt;L74,"E´",""),"")</f>
        <v/>
      </c>
    </row>
    <row r="75" spans="1:29" ht="15.95" customHeight="1" x14ac:dyDescent="0.2">
      <c r="A75" s="57"/>
      <c r="B75" s="70"/>
      <c r="C75" s="361"/>
      <c r="D75" s="361"/>
      <c r="E75" s="361"/>
      <c r="F75" s="361"/>
      <c r="G75" s="361"/>
      <c r="H75" s="361"/>
      <c r="I75" s="361"/>
      <c r="J75" s="361"/>
      <c r="K75" s="316"/>
      <c r="L75" s="222"/>
      <c r="M75" s="222"/>
      <c r="N75" s="170" t="str">
        <f t="shared" si="6"/>
        <v/>
      </c>
      <c r="O75" s="193" t="str">
        <f t="shared" si="7"/>
        <v/>
      </c>
    </row>
    <row r="76" spans="1:29" ht="15.95" customHeight="1" x14ac:dyDescent="0.2">
      <c r="A76" s="57"/>
      <c r="B76" s="70"/>
      <c r="C76" s="361"/>
      <c r="D76" s="361"/>
      <c r="E76" s="361"/>
      <c r="F76" s="361"/>
      <c r="G76" s="361"/>
      <c r="H76" s="361"/>
      <c r="I76" s="361"/>
      <c r="J76" s="361"/>
      <c r="K76" s="316"/>
      <c r="L76" s="222"/>
      <c r="M76" s="222"/>
      <c r="N76" s="170" t="str">
        <f t="shared" si="6"/>
        <v/>
      </c>
      <c r="O76" s="193" t="str">
        <f t="shared" si="7"/>
        <v/>
      </c>
    </row>
    <row r="77" spans="1:29" ht="15.95" customHeight="1" x14ac:dyDescent="0.2">
      <c r="A77" s="57"/>
      <c r="B77" s="70"/>
      <c r="C77" s="361"/>
      <c r="D77" s="361"/>
      <c r="E77" s="361"/>
      <c r="F77" s="361"/>
      <c r="G77" s="361"/>
      <c r="H77" s="361"/>
      <c r="I77" s="361"/>
      <c r="J77" s="361"/>
      <c r="K77" s="316"/>
      <c r="L77" s="222"/>
      <c r="M77" s="222"/>
      <c r="N77" s="170" t="str">
        <f t="shared" si="6"/>
        <v/>
      </c>
      <c r="O77" s="193" t="str">
        <f t="shared" si="7"/>
        <v/>
      </c>
    </row>
    <row r="78" spans="1:29" ht="15.95" customHeight="1" x14ac:dyDescent="0.2">
      <c r="A78" s="57"/>
      <c r="B78" s="70"/>
      <c r="C78" s="361"/>
      <c r="D78" s="361"/>
      <c r="E78" s="361"/>
      <c r="F78" s="361"/>
      <c r="G78" s="361"/>
      <c r="H78" s="361"/>
      <c r="I78" s="361"/>
      <c r="J78" s="361"/>
      <c r="K78" s="316"/>
      <c r="L78" s="222"/>
      <c r="M78" s="222"/>
      <c r="N78" s="170" t="str">
        <f t="shared" si="6"/>
        <v/>
      </c>
      <c r="O78" s="193" t="str">
        <f t="shared" si="7"/>
        <v/>
      </c>
    </row>
    <row r="79" spans="1:29" ht="15.95" customHeight="1" x14ac:dyDescent="0.2">
      <c r="A79" s="57"/>
      <c r="B79" s="70"/>
      <c r="C79" s="361"/>
      <c r="D79" s="361"/>
      <c r="E79" s="361"/>
      <c r="F79" s="361"/>
      <c r="G79" s="361"/>
      <c r="H79" s="361"/>
      <c r="I79" s="361"/>
      <c r="J79" s="361"/>
      <c r="K79" s="316"/>
      <c r="L79" s="222"/>
      <c r="M79" s="222"/>
      <c r="N79" s="170" t="str">
        <f t="shared" si="6"/>
        <v/>
      </c>
      <c r="O79" s="193" t="str">
        <f t="shared" si="7"/>
        <v/>
      </c>
    </row>
    <row r="80" spans="1:29" s="95" customFormat="1" ht="15.95" customHeight="1" x14ac:dyDescent="0.2">
      <c r="A80" s="57"/>
      <c r="B80" s="108"/>
      <c r="C80" s="361"/>
      <c r="D80" s="361"/>
      <c r="E80" s="361"/>
      <c r="F80" s="361"/>
      <c r="G80" s="361"/>
      <c r="H80" s="361"/>
      <c r="I80" s="361"/>
      <c r="J80" s="361"/>
      <c r="K80" s="316"/>
      <c r="L80" s="222"/>
      <c r="M80" s="222"/>
      <c r="N80" s="170" t="str">
        <f t="shared" si="6"/>
        <v/>
      </c>
      <c r="O80" s="193" t="str">
        <f t="shared" si="7"/>
        <v/>
      </c>
      <c r="P80" s="144"/>
      <c r="Q80" s="144"/>
      <c r="R80" s="144"/>
      <c r="S80" s="144"/>
      <c r="T80" s="144"/>
      <c r="U80" s="144"/>
      <c r="V80" s="144"/>
      <c r="W80" s="144"/>
      <c r="X80" s="144"/>
      <c r="Y80" s="144"/>
      <c r="Z80" s="144"/>
      <c r="AA80" s="144"/>
      <c r="AB80" s="144"/>
      <c r="AC80" s="144"/>
    </row>
    <row r="81" spans="1:29" ht="15.95" customHeight="1" x14ac:dyDescent="0.2">
      <c r="A81" s="47"/>
      <c r="B81" s="70"/>
      <c r="C81" s="93"/>
      <c r="D81" s="93"/>
      <c r="E81" s="93"/>
      <c r="F81" s="93"/>
      <c r="G81" s="93"/>
      <c r="H81" s="93"/>
      <c r="I81" s="93"/>
      <c r="J81" s="93"/>
      <c r="K81" s="93"/>
      <c r="L81" s="93"/>
      <c r="M81" s="93"/>
      <c r="N81" s="170"/>
      <c r="O81" s="193"/>
    </row>
    <row r="82" spans="1:29" s="24" customFormat="1" ht="20.100000000000001" customHeight="1" x14ac:dyDescent="0.2">
      <c r="A82" s="20"/>
      <c r="B82" s="105"/>
      <c r="C82" s="17" t="s">
        <v>17</v>
      </c>
      <c r="D82" s="17"/>
      <c r="E82" s="17"/>
      <c r="F82" s="17"/>
      <c r="G82" s="17"/>
      <c r="H82" s="88"/>
      <c r="I82" s="88"/>
      <c r="J82" s="88"/>
      <c r="K82" s="88"/>
      <c r="L82" s="88"/>
      <c r="M82" s="88"/>
      <c r="N82" s="170"/>
      <c r="O82" s="196"/>
      <c r="P82" s="187"/>
      <c r="Q82" s="187"/>
      <c r="R82" s="187"/>
      <c r="S82" s="187"/>
      <c r="T82" s="187"/>
      <c r="U82" s="187"/>
      <c r="V82" s="187"/>
      <c r="W82" s="187"/>
      <c r="X82" s="187"/>
      <c r="Y82" s="187"/>
      <c r="Z82" s="187"/>
      <c r="AA82" s="187"/>
      <c r="AB82" s="187"/>
      <c r="AC82" s="187"/>
    </row>
    <row r="83" spans="1:29" ht="15.95" customHeight="1" x14ac:dyDescent="0.2">
      <c r="A83" s="57"/>
      <c r="B83" s="70"/>
      <c r="C83" s="362" t="s">
        <v>6</v>
      </c>
      <c r="D83" s="362"/>
      <c r="E83" s="362"/>
      <c r="F83" s="362"/>
      <c r="G83" s="362"/>
      <c r="H83" s="362" t="s">
        <v>8</v>
      </c>
      <c r="I83" s="362"/>
      <c r="J83" s="362"/>
      <c r="K83" s="318">
        <f>SUM(K84:K91)</f>
        <v>0</v>
      </c>
      <c r="L83" s="91">
        <f>SUM(L84:L91)</f>
        <v>0</v>
      </c>
      <c r="M83" s="91">
        <f>SUM(M84:M91)</f>
        <v>0</v>
      </c>
      <c r="N83" s="170"/>
      <c r="O83" s="196"/>
    </row>
    <row r="84" spans="1:29" ht="15.95" customHeight="1" x14ac:dyDescent="0.2">
      <c r="A84" s="57"/>
      <c r="B84" s="70"/>
      <c r="C84" s="361"/>
      <c r="D84" s="361"/>
      <c r="E84" s="361"/>
      <c r="F84" s="361"/>
      <c r="G84" s="361"/>
      <c r="H84" s="361"/>
      <c r="I84" s="361"/>
      <c r="J84" s="361"/>
      <c r="K84" s="316"/>
      <c r="L84" s="222"/>
      <c r="M84" s="222"/>
      <c r="N84" s="170" t="str">
        <f t="shared" ref="N84:N91" si="8">IF(K84&gt;L84,"E","")</f>
        <v/>
      </c>
      <c r="O84" s="193" t="str">
        <f>IF($J$16&lt;1,IF(M84&lt;L84,"E´",""),"")</f>
        <v/>
      </c>
    </row>
    <row r="85" spans="1:29" ht="15.95" customHeight="1" x14ac:dyDescent="0.2">
      <c r="A85" s="57"/>
      <c r="B85" s="70"/>
      <c r="C85" s="361"/>
      <c r="D85" s="361"/>
      <c r="E85" s="361"/>
      <c r="F85" s="361"/>
      <c r="G85" s="361"/>
      <c r="H85" s="361"/>
      <c r="I85" s="361"/>
      <c r="J85" s="361"/>
      <c r="K85" s="316"/>
      <c r="L85" s="222"/>
      <c r="M85" s="222"/>
      <c r="N85" s="170" t="str">
        <f t="shared" si="8"/>
        <v/>
      </c>
      <c r="O85" s="193" t="str">
        <f t="shared" ref="O85:O91" si="9">IF($J$16&lt;1,IF(M85&lt;L85,"E´",""),"")</f>
        <v/>
      </c>
    </row>
    <row r="86" spans="1:29" ht="15.95" customHeight="1" x14ac:dyDescent="0.2">
      <c r="A86" s="57"/>
      <c r="B86" s="70"/>
      <c r="C86" s="361"/>
      <c r="D86" s="361"/>
      <c r="E86" s="361"/>
      <c r="F86" s="361"/>
      <c r="G86" s="361"/>
      <c r="H86" s="361"/>
      <c r="I86" s="361"/>
      <c r="J86" s="361"/>
      <c r="K86" s="316"/>
      <c r="L86" s="222"/>
      <c r="M86" s="222"/>
      <c r="N86" s="170" t="str">
        <f t="shared" si="8"/>
        <v/>
      </c>
      <c r="O86" s="193" t="str">
        <f t="shared" si="9"/>
        <v/>
      </c>
    </row>
    <row r="87" spans="1:29" ht="15.95" customHeight="1" x14ac:dyDescent="0.2">
      <c r="A87" s="57"/>
      <c r="B87" s="70"/>
      <c r="C87" s="361"/>
      <c r="D87" s="361"/>
      <c r="E87" s="361"/>
      <c r="F87" s="361"/>
      <c r="G87" s="361"/>
      <c r="H87" s="361"/>
      <c r="I87" s="361"/>
      <c r="J87" s="361"/>
      <c r="K87" s="316"/>
      <c r="L87" s="222"/>
      <c r="M87" s="222"/>
      <c r="N87" s="170" t="str">
        <f t="shared" si="8"/>
        <v/>
      </c>
      <c r="O87" s="193" t="str">
        <f t="shared" si="9"/>
        <v/>
      </c>
    </row>
    <row r="88" spans="1:29" ht="15.95" customHeight="1" x14ac:dyDescent="0.2">
      <c r="A88" s="57"/>
      <c r="B88" s="70"/>
      <c r="C88" s="361"/>
      <c r="D88" s="361"/>
      <c r="E88" s="361"/>
      <c r="F88" s="361"/>
      <c r="G88" s="361"/>
      <c r="H88" s="361"/>
      <c r="I88" s="361"/>
      <c r="J88" s="361"/>
      <c r="K88" s="316"/>
      <c r="L88" s="222"/>
      <c r="M88" s="222"/>
      <c r="N88" s="170" t="str">
        <f t="shared" si="8"/>
        <v/>
      </c>
      <c r="O88" s="193" t="str">
        <f t="shared" si="9"/>
        <v/>
      </c>
    </row>
    <row r="89" spans="1:29" ht="15.95" customHeight="1" x14ac:dyDescent="0.2">
      <c r="A89" s="57"/>
      <c r="B89" s="70"/>
      <c r="C89" s="361"/>
      <c r="D89" s="361"/>
      <c r="E89" s="361"/>
      <c r="F89" s="361"/>
      <c r="G89" s="361"/>
      <c r="H89" s="361"/>
      <c r="I89" s="361"/>
      <c r="J89" s="361"/>
      <c r="K89" s="316"/>
      <c r="L89" s="222"/>
      <c r="M89" s="222"/>
      <c r="N89" s="170" t="str">
        <f t="shared" si="8"/>
        <v/>
      </c>
      <c r="O89" s="193" t="str">
        <f t="shared" si="9"/>
        <v/>
      </c>
    </row>
    <row r="90" spans="1:29" ht="15.95" customHeight="1" x14ac:dyDescent="0.2">
      <c r="A90" s="57"/>
      <c r="B90" s="70"/>
      <c r="C90" s="361"/>
      <c r="D90" s="361"/>
      <c r="E90" s="361"/>
      <c r="F90" s="361"/>
      <c r="G90" s="361"/>
      <c r="H90" s="361"/>
      <c r="I90" s="361"/>
      <c r="J90" s="361"/>
      <c r="K90" s="316"/>
      <c r="L90" s="222"/>
      <c r="M90" s="222"/>
      <c r="N90" s="170" t="str">
        <f t="shared" si="8"/>
        <v/>
      </c>
      <c r="O90" s="193" t="str">
        <f t="shared" si="9"/>
        <v/>
      </c>
    </row>
    <row r="91" spans="1:29" s="95" customFormat="1" ht="15.95" customHeight="1" x14ac:dyDescent="0.2">
      <c r="A91" s="57"/>
      <c r="B91" s="108"/>
      <c r="C91" s="361"/>
      <c r="D91" s="361"/>
      <c r="E91" s="361"/>
      <c r="F91" s="361"/>
      <c r="G91" s="361"/>
      <c r="H91" s="361"/>
      <c r="I91" s="361"/>
      <c r="J91" s="361"/>
      <c r="K91" s="316"/>
      <c r="L91" s="222"/>
      <c r="M91" s="222"/>
      <c r="N91" s="170" t="str">
        <f t="shared" si="8"/>
        <v/>
      </c>
      <c r="O91" s="193" t="str">
        <f t="shared" si="9"/>
        <v/>
      </c>
      <c r="P91" s="144"/>
      <c r="Q91" s="144"/>
      <c r="R91" s="144"/>
      <c r="S91" s="144"/>
      <c r="T91" s="144"/>
      <c r="U91" s="144"/>
      <c r="V91" s="144"/>
      <c r="W91" s="144"/>
      <c r="X91" s="144"/>
      <c r="Y91" s="144"/>
      <c r="Z91" s="144"/>
      <c r="AA91" s="144"/>
      <c r="AB91" s="144"/>
      <c r="AC91" s="144"/>
    </row>
    <row r="92" spans="1:29" ht="15.95" customHeight="1" x14ac:dyDescent="0.2">
      <c r="A92" s="47"/>
      <c r="B92" s="70"/>
      <c r="C92" s="93"/>
      <c r="D92" s="93"/>
      <c r="E92" s="93"/>
      <c r="F92" s="93"/>
      <c r="G92" s="93"/>
      <c r="H92" s="93"/>
      <c r="I92" s="93"/>
      <c r="J92" s="93"/>
      <c r="K92" s="93"/>
      <c r="L92" s="93"/>
      <c r="M92" s="93"/>
      <c r="N92" s="170"/>
      <c r="O92" s="193"/>
    </row>
    <row r="93" spans="1:29" s="24" customFormat="1" ht="20.100000000000001" customHeight="1" x14ac:dyDescent="0.2">
      <c r="A93" s="20"/>
      <c r="B93" s="105"/>
      <c r="C93" s="35" t="s">
        <v>18</v>
      </c>
      <c r="D93" s="35"/>
      <c r="E93" s="35"/>
      <c r="F93" s="35"/>
      <c r="G93" s="35"/>
      <c r="H93" s="35"/>
      <c r="I93" s="35"/>
      <c r="J93" s="35"/>
      <c r="K93" s="35"/>
      <c r="L93" s="35"/>
      <c r="M93" s="35"/>
      <c r="N93" s="170"/>
      <c r="O93" s="196"/>
      <c r="P93" s="187"/>
      <c r="Q93" s="187"/>
      <c r="R93" s="187"/>
      <c r="S93" s="187"/>
      <c r="T93" s="187"/>
      <c r="U93" s="187"/>
      <c r="V93" s="187"/>
      <c r="W93" s="187"/>
      <c r="X93" s="187"/>
      <c r="Y93" s="187"/>
      <c r="Z93" s="187"/>
      <c r="AA93" s="187"/>
      <c r="AB93" s="187"/>
      <c r="AC93" s="187"/>
    </row>
    <row r="94" spans="1:29" ht="15.95" customHeight="1" x14ac:dyDescent="0.2">
      <c r="A94" s="57"/>
      <c r="B94" s="70"/>
      <c r="C94" s="362" t="s">
        <v>6</v>
      </c>
      <c r="D94" s="362"/>
      <c r="E94" s="362"/>
      <c r="F94" s="362"/>
      <c r="G94" s="362"/>
      <c r="H94" s="362" t="s">
        <v>8</v>
      </c>
      <c r="I94" s="362"/>
      <c r="J94" s="362"/>
      <c r="K94" s="318">
        <f>SUM(K95:K102)</f>
        <v>0</v>
      </c>
      <c r="L94" s="91">
        <f>SUM(L95:L102)</f>
        <v>0</v>
      </c>
      <c r="M94" s="91">
        <f>SUM(M95:M102)</f>
        <v>0</v>
      </c>
      <c r="N94" s="170"/>
      <c r="O94" s="196"/>
    </row>
    <row r="95" spans="1:29" ht="15.95" customHeight="1" x14ac:dyDescent="0.2">
      <c r="A95" s="57"/>
      <c r="B95" s="70"/>
      <c r="C95" s="361"/>
      <c r="D95" s="361"/>
      <c r="E95" s="361"/>
      <c r="F95" s="361"/>
      <c r="G95" s="361"/>
      <c r="H95" s="361"/>
      <c r="I95" s="361"/>
      <c r="J95" s="361"/>
      <c r="K95" s="316"/>
      <c r="L95" s="222"/>
      <c r="M95" s="222"/>
      <c r="N95" s="170" t="str">
        <f t="shared" ref="N95:N102" si="10">IF(K95&gt;L95,"E","")</f>
        <v/>
      </c>
      <c r="O95" s="193" t="str">
        <f>IF($J$16&lt;1,IF(M95&lt;L95,"E´",""),"")</f>
        <v/>
      </c>
    </row>
    <row r="96" spans="1:29" ht="15.95" customHeight="1" x14ac:dyDescent="0.2">
      <c r="A96" s="57"/>
      <c r="B96" s="70"/>
      <c r="C96" s="361"/>
      <c r="D96" s="361"/>
      <c r="E96" s="361"/>
      <c r="F96" s="361"/>
      <c r="G96" s="361"/>
      <c r="H96" s="361"/>
      <c r="I96" s="361"/>
      <c r="J96" s="361"/>
      <c r="K96" s="316"/>
      <c r="L96" s="222"/>
      <c r="M96" s="222"/>
      <c r="N96" s="170" t="str">
        <f t="shared" si="10"/>
        <v/>
      </c>
      <c r="O96" s="193" t="str">
        <f t="shared" ref="O96:O102" si="11">IF($J$16&lt;1,IF(M96&lt;L96,"E´",""),"")</f>
        <v/>
      </c>
    </row>
    <row r="97" spans="1:29" ht="15.95" customHeight="1" x14ac:dyDescent="0.2">
      <c r="A97" s="57"/>
      <c r="B97" s="70"/>
      <c r="C97" s="361"/>
      <c r="D97" s="361"/>
      <c r="E97" s="361"/>
      <c r="F97" s="361"/>
      <c r="G97" s="361"/>
      <c r="H97" s="361"/>
      <c r="I97" s="361"/>
      <c r="J97" s="361"/>
      <c r="K97" s="316"/>
      <c r="L97" s="222"/>
      <c r="M97" s="222"/>
      <c r="N97" s="170" t="str">
        <f t="shared" si="10"/>
        <v/>
      </c>
      <c r="O97" s="193" t="str">
        <f t="shared" si="11"/>
        <v/>
      </c>
    </row>
    <row r="98" spans="1:29" ht="15.95" customHeight="1" x14ac:dyDescent="0.2">
      <c r="A98" s="57"/>
      <c r="B98" s="70"/>
      <c r="C98" s="361"/>
      <c r="D98" s="361"/>
      <c r="E98" s="361"/>
      <c r="F98" s="361"/>
      <c r="G98" s="361"/>
      <c r="H98" s="361"/>
      <c r="I98" s="361"/>
      <c r="J98" s="361"/>
      <c r="K98" s="316"/>
      <c r="L98" s="222"/>
      <c r="M98" s="222"/>
      <c r="N98" s="170" t="str">
        <f t="shared" si="10"/>
        <v/>
      </c>
      <c r="O98" s="193" t="str">
        <f t="shared" si="11"/>
        <v/>
      </c>
    </row>
    <row r="99" spans="1:29" ht="15.95" customHeight="1" x14ac:dyDescent="0.2">
      <c r="A99" s="57"/>
      <c r="B99" s="70"/>
      <c r="C99" s="361"/>
      <c r="D99" s="361"/>
      <c r="E99" s="361"/>
      <c r="F99" s="361"/>
      <c r="G99" s="361"/>
      <c r="H99" s="361"/>
      <c r="I99" s="361"/>
      <c r="J99" s="361"/>
      <c r="K99" s="316"/>
      <c r="L99" s="222"/>
      <c r="M99" s="222"/>
      <c r="N99" s="170" t="str">
        <f t="shared" si="10"/>
        <v/>
      </c>
      <c r="O99" s="193" t="str">
        <f t="shared" si="11"/>
        <v/>
      </c>
    </row>
    <row r="100" spans="1:29" ht="15.95" customHeight="1" x14ac:dyDescent="0.2">
      <c r="A100" s="57"/>
      <c r="B100" s="70"/>
      <c r="C100" s="361"/>
      <c r="D100" s="361"/>
      <c r="E100" s="361"/>
      <c r="F100" s="361"/>
      <c r="G100" s="361"/>
      <c r="H100" s="361"/>
      <c r="I100" s="361"/>
      <c r="J100" s="361"/>
      <c r="K100" s="316"/>
      <c r="L100" s="222"/>
      <c r="M100" s="222"/>
      <c r="N100" s="170" t="str">
        <f t="shared" si="10"/>
        <v/>
      </c>
      <c r="O100" s="193" t="str">
        <f t="shared" si="11"/>
        <v/>
      </c>
    </row>
    <row r="101" spans="1:29" ht="15.95" customHeight="1" x14ac:dyDescent="0.2">
      <c r="A101" s="57"/>
      <c r="B101" s="70"/>
      <c r="C101" s="361"/>
      <c r="D101" s="361"/>
      <c r="E101" s="361"/>
      <c r="F101" s="361"/>
      <c r="G101" s="361"/>
      <c r="H101" s="361"/>
      <c r="I101" s="361"/>
      <c r="J101" s="361"/>
      <c r="K101" s="316"/>
      <c r="L101" s="222"/>
      <c r="M101" s="222"/>
      <c r="N101" s="170" t="str">
        <f t="shared" si="10"/>
        <v/>
      </c>
      <c r="O101" s="193" t="str">
        <f t="shared" si="11"/>
        <v/>
      </c>
    </row>
    <row r="102" spans="1:29" s="95" customFormat="1" ht="15.95" customHeight="1" x14ac:dyDescent="0.2">
      <c r="A102" s="57"/>
      <c r="B102" s="108"/>
      <c r="C102" s="361"/>
      <c r="D102" s="361"/>
      <c r="E102" s="361"/>
      <c r="F102" s="361"/>
      <c r="G102" s="361"/>
      <c r="H102" s="361"/>
      <c r="I102" s="361"/>
      <c r="J102" s="361"/>
      <c r="K102" s="316"/>
      <c r="L102" s="222"/>
      <c r="M102" s="222"/>
      <c r="N102" s="170" t="str">
        <f t="shared" si="10"/>
        <v/>
      </c>
      <c r="O102" s="193" t="str">
        <f t="shared" si="11"/>
        <v/>
      </c>
      <c r="P102" s="144"/>
      <c r="Q102" s="144"/>
      <c r="R102" s="144"/>
      <c r="S102" s="144"/>
      <c r="T102" s="144"/>
      <c r="U102" s="144"/>
      <c r="V102" s="144"/>
      <c r="W102" s="144"/>
      <c r="X102" s="144"/>
      <c r="Y102" s="144"/>
      <c r="Z102" s="144"/>
      <c r="AA102" s="144"/>
      <c r="AB102" s="144"/>
      <c r="AC102" s="144"/>
    </row>
    <row r="103" spans="1:29" s="95" customFormat="1" ht="15.95" customHeight="1" x14ac:dyDescent="0.2">
      <c r="A103" s="57"/>
      <c r="B103" s="70"/>
      <c r="C103" s="93"/>
      <c r="D103" s="93"/>
      <c r="E103" s="93"/>
      <c r="F103" s="93"/>
      <c r="G103" s="93"/>
      <c r="H103" s="93"/>
      <c r="I103" s="93"/>
      <c r="J103" s="93"/>
      <c r="K103" s="93"/>
      <c r="L103" s="93"/>
      <c r="M103" s="93"/>
      <c r="N103" s="170"/>
      <c r="O103" s="193"/>
      <c r="P103" s="144"/>
      <c r="Q103" s="144"/>
      <c r="R103" s="144"/>
      <c r="S103" s="144"/>
      <c r="T103" s="144"/>
      <c r="U103" s="144"/>
      <c r="V103" s="144"/>
      <c r="W103" s="144"/>
      <c r="X103" s="144"/>
      <c r="Y103" s="144"/>
      <c r="Z103" s="144"/>
      <c r="AA103" s="144"/>
      <c r="AB103" s="144"/>
      <c r="AC103" s="144"/>
    </row>
    <row r="104" spans="1:29" s="95" customFormat="1" ht="15.95" customHeight="1" x14ac:dyDescent="0.2">
      <c r="A104" s="57"/>
      <c r="B104" s="70"/>
      <c r="C104" s="17" t="s">
        <v>51</v>
      </c>
      <c r="D104" s="17"/>
      <c r="E104" s="17"/>
      <c r="F104" s="17"/>
      <c r="G104" s="17"/>
      <c r="H104" s="93"/>
      <c r="I104" s="93"/>
      <c r="J104" s="93"/>
      <c r="K104" s="93"/>
      <c r="L104" s="93"/>
      <c r="M104" s="93"/>
      <c r="N104" s="170"/>
      <c r="O104" s="193"/>
      <c r="P104" s="144"/>
      <c r="Q104" s="144"/>
      <c r="R104" s="144"/>
      <c r="S104" s="144"/>
      <c r="T104" s="144"/>
      <c r="U104" s="144"/>
      <c r="V104" s="144"/>
      <c r="W104" s="144"/>
      <c r="X104" s="144"/>
      <c r="Y104" s="144"/>
      <c r="Z104" s="144"/>
      <c r="AA104" s="144"/>
      <c r="AB104" s="144"/>
      <c r="AC104" s="144"/>
    </row>
    <row r="105" spans="1:29" s="24" customFormat="1" ht="20.100000000000001" customHeight="1" x14ac:dyDescent="0.2">
      <c r="A105" s="20"/>
      <c r="B105" s="105"/>
      <c r="C105" s="17" t="s">
        <v>75</v>
      </c>
      <c r="D105" s="17"/>
      <c r="E105" s="17"/>
      <c r="F105" s="17"/>
      <c r="G105" s="17"/>
      <c r="H105" s="88"/>
      <c r="I105" s="88"/>
      <c r="J105" s="88"/>
      <c r="K105" s="88"/>
      <c r="L105" s="88"/>
      <c r="M105" s="88"/>
      <c r="N105" s="170"/>
      <c r="O105" s="196"/>
      <c r="P105" s="187"/>
      <c r="Q105" s="187"/>
      <c r="R105" s="187"/>
      <c r="S105" s="187"/>
      <c r="T105" s="187"/>
      <c r="U105" s="187"/>
      <c r="V105" s="187"/>
      <c r="W105" s="187"/>
      <c r="X105" s="187"/>
      <c r="Y105" s="187"/>
      <c r="Z105" s="187"/>
      <c r="AA105" s="187"/>
      <c r="AB105" s="187"/>
      <c r="AC105" s="187"/>
    </row>
    <row r="106" spans="1:29" s="24" customFormat="1" ht="15.75" x14ac:dyDescent="0.2">
      <c r="A106" s="20"/>
      <c r="B106" s="105"/>
      <c r="C106" s="362" t="s">
        <v>6</v>
      </c>
      <c r="D106" s="362"/>
      <c r="E106" s="362"/>
      <c r="F106" s="362"/>
      <c r="G106" s="362"/>
      <c r="H106" s="362" t="s">
        <v>8</v>
      </c>
      <c r="I106" s="362"/>
      <c r="J106" s="362"/>
      <c r="K106" s="318">
        <f>SUM(K107:K116)</f>
        <v>0</v>
      </c>
      <c r="L106" s="91">
        <f>SUM(L107:L116)</f>
        <v>0</v>
      </c>
      <c r="M106" s="91">
        <f>SUM(M107:M116)</f>
        <v>0</v>
      </c>
      <c r="N106" s="170"/>
      <c r="O106" s="196"/>
      <c r="P106" s="187"/>
      <c r="Q106" s="187"/>
      <c r="R106" s="187"/>
      <c r="S106" s="187"/>
      <c r="T106" s="187"/>
      <c r="U106" s="187"/>
      <c r="V106" s="187"/>
      <c r="W106" s="187"/>
      <c r="X106" s="187"/>
      <c r="Y106" s="187"/>
      <c r="Z106" s="187"/>
      <c r="AA106" s="187"/>
      <c r="AB106" s="187"/>
      <c r="AC106" s="187"/>
    </row>
    <row r="107" spans="1:29" s="24" customFormat="1" ht="15.95" customHeight="1" x14ac:dyDescent="0.2">
      <c r="A107" s="20"/>
      <c r="B107" s="105"/>
      <c r="C107" s="361"/>
      <c r="D107" s="361"/>
      <c r="E107" s="361"/>
      <c r="F107" s="361"/>
      <c r="G107" s="361"/>
      <c r="H107" s="361"/>
      <c r="I107" s="361"/>
      <c r="J107" s="361"/>
      <c r="K107" s="316"/>
      <c r="L107" s="222"/>
      <c r="M107" s="222"/>
      <c r="N107" s="170" t="str">
        <f t="shared" ref="N107:N116" si="12">IF(K107&gt;L107,"E","")</f>
        <v/>
      </c>
      <c r="O107" s="193" t="str">
        <f>IF($J$16&lt;1,IF(M107&lt;L107,"E´",""),"")</f>
        <v/>
      </c>
      <c r="P107" s="187"/>
      <c r="Q107" s="187"/>
      <c r="R107" s="187"/>
      <c r="S107" s="187"/>
      <c r="T107" s="187"/>
      <c r="U107" s="187"/>
      <c r="V107" s="187"/>
      <c r="W107" s="187"/>
      <c r="X107" s="187"/>
      <c r="Y107" s="187"/>
      <c r="Z107" s="187"/>
      <c r="AA107" s="187"/>
      <c r="AB107" s="187"/>
      <c r="AC107" s="187"/>
    </row>
    <row r="108" spans="1:29" s="24" customFormat="1" ht="15.95" customHeight="1" x14ac:dyDescent="0.2">
      <c r="A108" s="20"/>
      <c r="B108" s="105"/>
      <c r="C108" s="361"/>
      <c r="D108" s="361"/>
      <c r="E108" s="361"/>
      <c r="F108" s="361"/>
      <c r="G108" s="361"/>
      <c r="H108" s="361"/>
      <c r="I108" s="361"/>
      <c r="J108" s="361"/>
      <c r="K108" s="316"/>
      <c r="L108" s="222"/>
      <c r="M108" s="222"/>
      <c r="N108" s="170" t="str">
        <f t="shared" si="12"/>
        <v/>
      </c>
      <c r="O108" s="193" t="str">
        <f t="shared" ref="O108:O116" si="13">IF($J$16&lt;1,IF(M108&lt;L108,"E´",""),"")</f>
        <v/>
      </c>
      <c r="P108" s="187"/>
      <c r="Q108" s="187"/>
      <c r="R108" s="187"/>
      <c r="S108" s="187"/>
      <c r="T108" s="187"/>
      <c r="U108" s="187"/>
      <c r="V108" s="187"/>
      <c r="W108" s="187"/>
      <c r="X108" s="187"/>
      <c r="Y108" s="187"/>
      <c r="Z108" s="187"/>
      <c r="AA108" s="187"/>
      <c r="AB108" s="187"/>
      <c r="AC108" s="187"/>
    </row>
    <row r="109" spans="1:29" s="24" customFormat="1" ht="15.95" customHeight="1" x14ac:dyDescent="0.2">
      <c r="A109" s="20"/>
      <c r="B109" s="105"/>
      <c r="C109" s="361"/>
      <c r="D109" s="361"/>
      <c r="E109" s="361"/>
      <c r="F109" s="361"/>
      <c r="G109" s="361"/>
      <c r="H109" s="361"/>
      <c r="I109" s="361"/>
      <c r="J109" s="361"/>
      <c r="K109" s="316"/>
      <c r="L109" s="222"/>
      <c r="M109" s="222"/>
      <c r="N109" s="170" t="str">
        <f t="shared" si="12"/>
        <v/>
      </c>
      <c r="O109" s="193" t="str">
        <f t="shared" si="13"/>
        <v/>
      </c>
      <c r="P109" s="187"/>
      <c r="Q109" s="187"/>
      <c r="R109" s="187"/>
      <c r="S109" s="187"/>
      <c r="T109" s="187"/>
      <c r="U109" s="187"/>
      <c r="V109" s="187"/>
      <c r="W109" s="187"/>
      <c r="X109" s="187"/>
      <c r="Y109" s="187"/>
      <c r="Z109" s="187"/>
      <c r="AA109" s="187"/>
      <c r="AB109" s="187"/>
      <c r="AC109" s="187"/>
    </row>
    <row r="110" spans="1:29" s="24" customFormat="1" ht="15.95" customHeight="1" x14ac:dyDescent="0.2">
      <c r="A110" s="20"/>
      <c r="B110" s="105"/>
      <c r="C110" s="361"/>
      <c r="D110" s="361"/>
      <c r="E110" s="361"/>
      <c r="F110" s="361"/>
      <c r="G110" s="361"/>
      <c r="H110" s="361"/>
      <c r="I110" s="361"/>
      <c r="J110" s="361"/>
      <c r="K110" s="316"/>
      <c r="L110" s="222"/>
      <c r="M110" s="222"/>
      <c r="N110" s="170" t="str">
        <f t="shared" si="12"/>
        <v/>
      </c>
      <c r="O110" s="193" t="str">
        <f t="shared" si="13"/>
        <v/>
      </c>
      <c r="P110" s="187"/>
      <c r="Q110" s="187"/>
      <c r="R110" s="187"/>
      <c r="S110" s="187"/>
      <c r="T110" s="187"/>
      <c r="U110" s="187"/>
      <c r="V110" s="187"/>
      <c r="W110" s="187"/>
      <c r="X110" s="187"/>
      <c r="Y110" s="187"/>
      <c r="Z110" s="187"/>
      <c r="AA110" s="187"/>
      <c r="AB110" s="187"/>
      <c r="AC110" s="187"/>
    </row>
    <row r="111" spans="1:29" s="24" customFormat="1" ht="15.95" customHeight="1" x14ac:dyDescent="0.2">
      <c r="A111" s="20"/>
      <c r="B111" s="105"/>
      <c r="C111" s="361"/>
      <c r="D111" s="361"/>
      <c r="E111" s="361"/>
      <c r="F111" s="361"/>
      <c r="G111" s="361"/>
      <c r="H111" s="361"/>
      <c r="I111" s="361"/>
      <c r="J111" s="361"/>
      <c r="K111" s="316"/>
      <c r="L111" s="222"/>
      <c r="M111" s="222"/>
      <c r="N111" s="170" t="str">
        <f t="shared" si="12"/>
        <v/>
      </c>
      <c r="O111" s="193" t="str">
        <f t="shared" si="13"/>
        <v/>
      </c>
      <c r="P111" s="187"/>
      <c r="Q111" s="187"/>
      <c r="R111" s="187"/>
      <c r="S111" s="187"/>
      <c r="T111" s="187"/>
      <c r="U111" s="187"/>
      <c r="V111" s="187"/>
      <c r="W111" s="187"/>
      <c r="X111" s="187"/>
      <c r="Y111" s="187"/>
      <c r="Z111" s="187"/>
      <c r="AA111" s="187"/>
      <c r="AB111" s="187"/>
      <c r="AC111" s="187"/>
    </row>
    <row r="112" spans="1:29" s="24" customFormat="1" ht="15.95" customHeight="1" x14ac:dyDescent="0.2">
      <c r="A112" s="20"/>
      <c r="B112" s="105"/>
      <c r="C112" s="361"/>
      <c r="D112" s="361"/>
      <c r="E112" s="361"/>
      <c r="F112" s="361"/>
      <c r="G112" s="361"/>
      <c r="H112" s="361"/>
      <c r="I112" s="361"/>
      <c r="J112" s="361"/>
      <c r="K112" s="316"/>
      <c r="L112" s="222"/>
      <c r="M112" s="222"/>
      <c r="N112" s="170" t="str">
        <f t="shared" si="12"/>
        <v/>
      </c>
      <c r="O112" s="193" t="str">
        <f t="shared" si="13"/>
        <v/>
      </c>
      <c r="P112" s="187"/>
      <c r="Q112" s="187"/>
      <c r="R112" s="187"/>
      <c r="S112" s="187"/>
      <c r="T112" s="187"/>
      <c r="U112" s="187"/>
      <c r="V112" s="187"/>
      <c r="W112" s="187"/>
      <c r="X112" s="187"/>
      <c r="Y112" s="187"/>
      <c r="Z112" s="187"/>
      <c r="AA112" s="187"/>
      <c r="AB112" s="187"/>
      <c r="AC112" s="187"/>
    </row>
    <row r="113" spans="1:29" s="24" customFormat="1" ht="15.95" customHeight="1" x14ac:dyDescent="0.2">
      <c r="A113" s="20"/>
      <c r="B113" s="105"/>
      <c r="C113" s="361"/>
      <c r="D113" s="361"/>
      <c r="E113" s="361"/>
      <c r="F113" s="361"/>
      <c r="G113" s="361"/>
      <c r="H113" s="361"/>
      <c r="I113" s="361"/>
      <c r="J113" s="361"/>
      <c r="K113" s="316"/>
      <c r="L113" s="222"/>
      <c r="M113" s="222"/>
      <c r="N113" s="170" t="str">
        <f t="shared" si="12"/>
        <v/>
      </c>
      <c r="O113" s="193" t="str">
        <f t="shared" si="13"/>
        <v/>
      </c>
      <c r="P113" s="187"/>
      <c r="Q113" s="187"/>
      <c r="R113" s="187"/>
      <c r="S113" s="187"/>
      <c r="T113" s="187"/>
      <c r="U113" s="187"/>
      <c r="V113" s="187"/>
      <c r="W113" s="187"/>
      <c r="X113" s="187"/>
      <c r="Y113" s="187"/>
      <c r="Z113" s="187"/>
      <c r="AA113" s="187"/>
      <c r="AB113" s="187"/>
      <c r="AC113" s="187"/>
    </row>
    <row r="114" spans="1:29" s="24" customFormat="1" ht="15.95" customHeight="1" x14ac:dyDescent="0.2">
      <c r="A114" s="20"/>
      <c r="B114" s="105"/>
      <c r="C114" s="361"/>
      <c r="D114" s="361"/>
      <c r="E114" s="361"/>
      <c r="F114" s="361"/>
      <c r="G114" s="361"/>
      <c r="H114" s="361"/>
      <c r="I114" s="361"/>
      <c r="J114" s="361"/>
      <c r="K114" s="316"/>
      <c r="L114" s="222"/>
      <c r="M114" s="222"/>
      <c r="N114" s="170" t="str">
        <f t="shared" si="12"/>
        <v/>
      </c>
      <c r="O114" s="193" t="str">
        <f t="shared" si="13"/>
        <v/>
      </c>
      <c r="P114" s="187"/>
      <c r="Q114" s="187"/>
      <c r="R114" s="187"/>
      <c r="S114" s="187"/>
      <c r="T114" s="187"/>
      <c r="U114" s="187"/>
      <c r="V114" s="187"/>
      <c r="W114" s="187"/>
      <c r="X114" s="187"/>
      <c r="Y114" s="187"/>
      <c r="Z114" s="187"/>
      <c r="AA114" s="187"/>
      <c r="AB114" s="187"/>
      <c r="AC114" s="187"/>
    </row>
    <row r="115" spans="1:29" s="24" customFormat="1" ht="15.95" customHeight="1" x14ac:dyDescent="0.2">
      <c r="A115" s="20"/>
      <c r="B115" s="105"/>
      <c r="C115" s="361"/>
      <c r="D115" s="361"/>
      <c r="E115" s="361"/>
      <c r="F115" s="361"/>
      <c r="G115" s="361"/>
      <c r="H115" s="361"/>
      <c r="I115" s="361"/>
      <c r="J115" s="361"/>
      <c r="K115" s="316"/>
      <c r="L115" s="222"/>
      <c r="M115" s="222"/>
      <c r="N115" s="170" t="str">
        <f t="shared" si="12"/>
        <v/>
      </c>
      <c r="O115" s="193" t="str">
        <f>IF($J$16&lt;1,IF(M115&lt;L115,"E´",""),"")</f>
        <v/>
      </c>
      <c r="P115" s="187"/>
      <c r="Q115" s="187"/>
      <c r="R115" s="187"/>
      <c r="S115" s="187"/>
      <c r="T115" s="187"/>
      <c r="U115" s="187"/>
      <c r="V115" s="187"/>
      <c r="W115" s="187"/>
      <c r="X115" s="187"/>
      <c r="Y115" s="187"/>
      <c r="Z115" s="187"/>
      <c r="AA115" s="187"/>
      <c r="AB115" s="187"/>
      <c r="AC115" s="187"/>
    </row>
    <row r="116" spans="1:29" s="24" customFormat="1" ht="15.95" customHeight="1" x14ac:dyDescent="0.2">
      <c r="A116" s="20"/>
      <c r="B116" s="105"/>
      <c r="C116" s="361"/>
      <c r="D116" s="361"/>
      <c r="E116" s="361"/>
      <c r="F116" s="361"/>
      <c r="G116" s="361"/>
      <c r="H116" s="361"/>
      <c r="I116" s="361"/>
      <c r="J116" s="361"/>
      <c r="K116" s="316"/>
      <c r="L116" s="222"/>
      <c r="M116" s="222"/>
      <c r="N116" s="170" t="str">
        <f t="shared" si="12"/>
        <v/>
      </c>
      <c r="O116" s="193" t="str">
        <f t="shared" si="13"/>
        <v/>
      </c>
      <c r="P116" s="187"/>
      <c r="Q116" s="187"/>
      <c r="R116" s="187"/>
      <c r="S116" s="187"/>
      <c r="T116" s="187"/>
      <c r="U116" s="187"/>
      <c r="V116" s="187"/>
      <c r="W116" s="187"/>
      <c r="X116" s="187"/>
      <c r="Y116" s="187"/>
      <c r="Z116" s="187"/>
      <c r="AA116" s="187"/>
      <c r="AB116" s="187"/>
      <c r="AC116" s="187"/>
    </row>
    <row r="117" spans="1:29" ht="15.95" customHeight="1" x14ac:dyDescent="0.2">
      <c r="A117" s="47"/>
      <c r="B117" s="70"/>
      <c r="C117" s="93"/>
      <c r="D117" s="93"/>
      <c r="E117" s="93"/>
      <c r="F117" s="93"/>
      <c r="G117" s="93"/>
      <c r="H117" s="93"/>
      <c r="I117" s="93"/>
      <c r="J117" s="93"/>
      <c r="K117" s="93"/>
      <c r="L117" s="93"/>
      <c r="M117" s="93"/>
      <c r="N117" s="170"/>
      <c r="O117" s="193"/>
    </row>
    <row r="118" spans="1:29" s="24" customFormat="1" ht="20.100000000000001" customHeight="1" x14ac:dyDescent="0.2">
      <c r="A118" s="20"/>
      <c r="B118" s="105"/>
      <c r="C118" s="17" t="s">
        <v>19</v>
      </c>
      <c r="D118" s="17"/>
      <c r="E118" s="17"/>
      <c r="F118" s="17"/>
      <c r="G118" s="17"/>
      <c r="H118" s="88"/>
      <c r="I118" s="88"/>
      <c r="J118" s="88"/>
      <c r="K118" s="88"/>
      <c r="L118" s="88"/>
      <c r="M118" s="88"/>
      <c r="N118" s="170"/>
      <c r="O118" s="193"/>
      <c r="P118" s="187"/>
      <c r="Q118" s="187"/>
      <c r="R118" s="187"/>
      <c r="S118" s="187"/>
      <c r="T118" s="187"/>
      <c r="U118" s="187"/>
      <c r="V118" s="187"/>
      <c r="W118" s="187"/>
      <c r="X118" s="187"/>
      <c r="Y118" s="187"/>
      <c r="Z118" s="187"/>
      <c r="AA118" s="187"/>
      <c r="AB118" s="187"/>
      <c r="AC118" s="187"/>
    </row>
    <row r="119" spans="1:29" ht="15.95" customHeight="1" collapsed="1" x14ac:dyDescent="0.2">
      <c r="A119" s="57"/>
      <c r="B119" s="70"/>
      <c r="C119" s="362" t="s">
        <v>6</v>
      </c>
      <c r="D119" s="362"/>
      <c r="E119" s="362"/>
      <c r="F119" s="362"/>
      <c r="G119" s="362"/>
      <c r="H119" s="362" t="s">
        <v>8</v>
      </c>
      <c r="I119" s="362"/>
      <c r="J119" s="362"/>
      <c r="K119" s="318">
        <f>SUM(K120:K123)</f>
        <v>0</v>
      </c>
      <c r="L119" s="91">
        <f>SUM(L120:L123)</f>
        <v>0</v>
      </c>
      <c r="M119" s="91">
        <f>SUM(M120:M123)</f>
        <v>0</v>
      </c>
      <c r="N119" s="170"/>
      <c r="O119" s="196"/>
    </row>
    <row r="120" spans="1:29" ht="15.95" customHeight="1" x14ac:dyDescent="0.2">
      <c r="A120" s="57"/>
      <c r="B120" s="70"/>
      <c r="C120" s="361"/>
      <c r="D120" s="361"/>
      <c r="E120" s="361"/>
      <c r="F120" s="361"/>
      <c r="G120" s="361"/>
      <c r="H120" s="361"/>
      <c r="I120" s="361"/>
      <c r="J120" s="361"/>
      <c r="K120" s="316"/>
      <c r="L120" s="222"/>
      <c r="M120" s="222"/>
      <c r="N120" s="170" t="str">
        <f>IF(K120&gt;L120,"E","")</f>
        <v/>
      </c>
      <c r="O120" s="193" t="str">
        <f>IF($J$16&lt;1,IF(M120&lt;L120,"E´",""),"")</f>
        <v/>
      </c>
    </row>
    <row r="121" spans="1:29" ht="15.95" customHeight="1" x14ac:dyDescent="0.2">
      <c r="A121" s="57"/>
      <c r="B121" s="70"/>
      <c r="C121" s="361"/>
      <c r="D121" s="361"/>
      <c r="E121" s="361"/>
      <c r="F121" s="361"/>
      <c r="G121" s="361"/>
      <c r="H121" s="361"/>
      <c r="I121" s="361"/>
      <c r="J121" s="361"/>
      <c r="K121" s="316"/>
      <c r="L121" s="222"/>
      <c r="M121" s="222"/>
      <c r="N121" s="170" t="str">
        <f>IF(K121&gt;L121,"E","")</f>
        <v/>
      </c>
      <c r="O121" s="193" t="str">
        <f>IF($J$16&lt;1,IF(M121&lt;L121,"E´",""),"")</f>
        <v/>
      </c>
    </row>
    <row r="122" spans="1:29" ht="15.95" customHeight="1" x14ac:dyDescent="0.2">
      <c r="A122" s="57"/>
      <c r="B122" s="70"/>
      <c r="C122" s="361"/>
      <c r="D122" s="361"/>
      <c r="E122" s="361"/>
      <c r="F122" s="361"/>
      <c r="G122" s="361"/>
      <c r="H122" s="361"/>
      <c r="I122" s="361"/>
      <c r="J122" s="361"/>
      <c r="K122" s="316"/>
      <c r="L122" s="222"/>
      <c r="M122" s="222"/>
      <c r="N122" s="170" t="str">
        <f>IF(K122&gt;L122,"E","")</f>
        <v/>
      </c>
      <c r="O122" s="193" t="str">
        <f>IF($J$16&lt;1,IF(M122&lt;L122,"E´",""),"")</f>
        <v/>
      </c>
    </row>
    <row r="123" spans="1:29" s="95" customFormat="1" ht="15.95" customHeight="1" x14ac:dyDescent="0.2">
      <c r="A123" s="57"/>
      <c r="B123" s="108"/>
      <c r="C123" s="361"/>
      <c r="D123" s="361"/>
      <c r="E123" s="361"/>
      <c r="F123" s="361"/>
      <c r="G123" s="361"/>
      <c r="H123" s="361"/>
      <c r="I123" s="361"/>
      <c r="J123" s="361"/>
      <c r="K123" s="316"/>
      <c r="L123" s="222"/>
      <c r="M123" s="222"/>
      <c r="N123" s="170" t="str">
        <f>IF(K123&gt;L123,"E","")</f>
        <v/>
      </c>
      <c r="O123" s="193" t="str">
        <f>IF($J$16&lt;1,IF(M123&lt;L123,"E´",""),"")</f>
        <v/>
      </c>
      <c r="P123" s="144"/>
      <c r="Q123" s="144"/>
      <c r="R123" s="144"/>
      <c r="S123" s="144"/>
      <c r="T123" s="144"/>
      <c r="U123" s="144"/>
      <c r="V123" s="144"/>
      <c r="W123" s="144"/>
      <c r="X123" s="144"/>
      <c r="Y123" s="144"/>
      <c r="Z123" s="144"/>
      <c r="AA123" s="144"/>
      <c r="AB123" s="144"/>
      <c r="AC123" s="144"/>
    </row>
    <row r="124" spans="1:29" ht="15.95" customHeight="1" x14ac:dyDescent="0.2">
      <c r="A124" s="47"/>
      <c r="B124" s="70"/>
      <c r="C124" s="93"/>
      <c r="D124" s="93"/>
      <c r="E124" s="93"/>
      <c r="F124" s="93"/>
      <c r="G124" s="93"/>
      <c r="H124" s="93"/>
      <c r="I124" s="93"/>
      <c r="J124" s="93"/>
      <c r="K124" s="93"/>
      <c r="L124" s="93"/>
      <c r="M124" s="93"/>
      <c r="N124" s="170"/>
      <c r="O124" s="193"/>
    </row>
    <row r="125" spans="1:29" s="24" customFormat="1" ht="20.100000000000001" customHeight="1" x14ac:dyDescent="0.2">
      <c r="A125" s="20"/>
      <c r="B125" s="105"/>
      <c r="C125" s="401" t="s">
        <v>79</v>
      </c>
      <c r="D125" s="401"/>
      <c r="E125" s="401"/>
      <c r="F125" s="401"/>
      <c r="G125" s="401"/>
      <c r="H125" s="401"/>
      <c r="I125" s="35"/>
      <c r="J125" s="35"/>
      <c r="K125" s="35"/>
      <c r="L125" s="35"/>
      <c r="M125" s="35"/>
      <c r="N125" s="170"/>
      <c r="O125" s="193"/>
      <c r="P125" s="187"/>
      <c r="Q125" s="187"/>
      <c r="R125" s="187"/>
      <c r="S125" s="187"/>
      <c r="T125" s="187"/>
      <c r="U125" s="187"/>
      <c r="V125" s="187"/>
      <c r="W125" s="187"/>
      <c r="X125" s="187"/>
      <c r="Y125" s="187"/>
      <c r="Z125" s="187"/>
      <c r="AA125" s="187"/>
      <c r="AB125" s="187"/>
      <c r="AC125" s="187"/>
    </row>
    <row r="126" spans="1:29" ht="15.95" customHeight="1" collapsed="1" x14ac:dyDescent="0.2">
      <c r="A126" s="57"/>
      <c r="B126" s="70"/>
      <c r="C126" s="362" t="s">
        <v>6</v>
      </c>
      <c r="D126" s="362"/>
      <c r="E126" s="362"/>
      <c r="F126" s="362"/>
      <c r="G126" s="362"/>
      <c r="H126" s="362" t="s">
        <v>8</v>
      </c>
      <c r="I126" s="362"/>
      <c r="J126" s="362"/>
      <c r="K126" s="318">
        <f>SUM(K127:K130)</f>
        <v>0</v>
      </c>
      <c r="L126" s="91">
        <f>SUM(L127:L130)</f>
        <v>0</v>
      </c>
      <c r="M126" s="91">
        <f>SUM(M127:M130)</f>
        <v>0</v>
      </c>
      <c r="N126" s="170"/>
      <c r="O126" s="196"/>
    </row>
    <row r="127" spans="1:29" ht="15.95" customHeight="1" x14ac:dyDescent="0.2">
      <c r="A127" s="57"/>
      <c r="B127" s="70"/>
      <c r="C127" s="361"/>
      <c r="D127" s="361"/>
      <c r="E127" s="361"/>
      <c r="F127" s="361"/>
      <c r="G127" s="361"/>
      <c r="H127" s="361"/>
      <c r="I127" s="361"/>
      <c r="J127" s="361"/>
      <c r="K127" s="316"/>
      <c r="L127" s="222"/>
      <c r="M127" s="222"/>
      <c r="N127" s="170" t="str">
        <f>IF(K127&gt;L127,"E","")</f>
        <v/>
      </c>
      <c r="O127" s="193" t="str">
        <f>IF($J$16&lt;1,IF(M127&lt;L127,"E´",""),"")</f>
        <v/>
      </c>
    </row>
    <row r="128" spans="1:29" ht="15.95" customHeight="1" x14ac:dyDescent="0.2">
      <c r="A128" s="57"/>
      <c r="B128" s="70"/>
      <c r="C128" s="361"/>
      <c r="D128" s="361"/>
      <c r="E128" s="361"/>
      <c r="F128" s="361"/>
      <c r="G128" s="361"/>
      <c r="H128" s="361"/>
      <c r="I128" s="361"/>
      <c r="J128" s="361"/>
      <c r="K128" s="316"/>
      <c r="L128" s="222"/>
      <c r="M128" s="222"/>
      <c r="N128" s="170" t="str">
        <f>IF(K128&gt;L128,"E","")</f>
        <v/>
      </c>
      <c r="O128" s="193" t="str">
        <f>IF($J$16&lt;1,IF(M128&lt;L128,"E´",""),"")</f>
        <v/>
      </c>
    </row>
    <row r="129" spans="1:29" ht="15.95" customHeight="1" x14ac:dyDescent="0.2">
      <c r="A129" s="57"/>
      <c r="B129" s="70"/>
      <c r="C129" s="361"/>
      <c r="D129" s="361"/>
      <c r="E129" s="361"/>
      <c r="F129" s="361"/>
      <c r="G129" s="361"/>
      <c r="H129" s="361"/>
      <c r="I129" s="361"/>
      <c r="J129" s="361"/>
      <c r="K129" s="316"/>
      <c r="L129" s="222"/>
      <c r="M129" s="222"/>
      <c r="N129" s="170" t="str">
        <f>IF(K129&gt;L129,"E","")</f>
        <v/>
      </c>
      <c r="O129" s="193" t="str">
        <f>IF($J$16&lt;1,IF(M129&lt;L129,"E´",""),"")</f>
        <v/>
      </c>
    </row>
    <row r="130" spans="1:29" s="95" customFormat="1" ht="15.95" customHeight="1" x14ac:dyDescent="0.2">
      <c r="A130" s="57"/>
      <c r="B130" s="108"/>
      <c r="C130" s="361"/>
      <c r="D130" s="361"/>
      <c r="E130" s="361"/>
      <c r="F130" s="361"/>
      <c r="G130" s="361"/>
      <c r="H130" s="361"/>
      <c r="I130" s="361"/>
      <c r="J130" s="361"/>
      <c r="K130" s="316"/>
      <c r="L130" s="222"/>
      <c r="M130" s="222"/>
      <c r="N130" s="170" t="str">
        <f>IF(K130&gt;L130,"E","")</f>
        <v/>
      </c>
      <c r="O130" s="193" t="str">
        <f>IF($J$16&lt;1,IF(M130&lt;L130,"E´",""),"")</f>
        <v/>
      </c>
      <c r="P130" s="144"/>
      <c r="Q130" s="144"/>
      <c r="R130" s="144"/>
      <c r="S130" s="144"/>
      <c r="T130" s="144"/>
      <c r="U130" s="144"/>
      <c r="V130" s="144"/>
      <c r="W130" s="144"/>
      <c r="X130" s="144"/>
      <c r="Y130" s="144"/>
      <c r="Z130" s="144"/>
      <c r="AA130" s="144"/>
      <c r="AB130" s="144"/>
      <c r="AC130" s="144"/>
    </row>
    <row r="131" spans="1:29" ht="15.95" customHeight="1" x14ac:dyDescent="0.2">
      <c r="A131" s="47"/>
      <c r="B131" s="70"/>
      <c r="C131" s="93"/>
      <c r="D131" s="93"/>
      <c r="E131" s="93"/>
      <c r="F131" s="93"/>
      <c r="G131" s="93"/>
      <c r="H131" s="93"/>
      <c r="I131" s="93"/>
      <c r="J131" s="93"/>
      <c r="K131" s="93"/>
      <c r="L131" s="93"/>
      <c r="M131" s="93"/>
      <c r="N131" s="170"/>
      <c r="O131" s="193"/>
    </row>
    <row r="132" spans="1:29" s="24" customFormat="1" ht="20.100000000000001" customHeight="1" x14ac:dyDescent="0.2">
      <c r="A132" s="20"/>
      <c r="B132" s="105"/>
      <c r="C132" s="17" t="s">
        <v>80</v>
      </c>
      <c r="D132" s="17"/>
      <c r="E132" s="17"/>
      <c r="F132" s="17"/>
      <c r="G132" s="17"/>
      <c r="H132" s="88"/>
      <c r="I132" s="88"/>
      <c r="J132" s="88"/>
      <c r="K132" s="88"/>
      <c r="L132" s="88"/>
      <c r="M132" s="88"/>
      <c r="N132" s="170"/>
      <c r="O132" s="193"/>
      <c r="P132" s="187"/>
      <c r="Q132" s="187"/>
      <c r="R132" s="187"/>
      <c r="S132" s="187"/>
      <c r="T132" s="187"/>
      <c r="U132" s="187"/>
      <c r="V132" s="187"/>
      <c r="W132" s="187"/>
      <c r="X132" s="187"/>
      <c r="Y132" s="187"/>
      <c r="Z132" s="187"/>
      <c r="AA132" s="187"/>
      <c r="AB132" s="187"/>
      <c r="AC132" s="187"/>
    </row>
    <row r="133" spans="1:29" ht="15.95" customHeight="1" collapsed="1" x14ac:dyDescent="0.2">
      <c r="A133" s="57"/>
      <c r="B133" s="70"/>
      <c r="C133" s="362" t="s">
        <v>6</v>
      </c>
      <c r="D133" s="362"/>
      <c r="E133" s="362"/>
      <c r="F133" s="362"/>
      <c r="G133" s="362"/>
      <c r="H133" s="362" t="s">
        <v>8</v>
      </c>
      <c r="I133" s="362"/>
      <c r="J133" s="362"/>
      <c r="K133" s="318">
        <f>SUM(K134:K137)</f>
        <v>0</v>
      </c>
      <c r="L133" s="91">
        <f>SUM(L134:L137)</f>
        <v>0</v>
      </c>
      <c r="M133" s="91">
        <f>SUM(M134:M137)</f>
        <v>0</v>
      </c>
      <c r="N133" s="170"/>
      <c r="O133" s="196"/>
    </row>
    <row r="134" spans="1:29" ht="15.95" customHeight="1" x14ac:dyDescent="0.2">
      <c r="A134" s="57"/>
      <c r="B134" s="70"/>
      <c r="C134" s="361"/>
      <c r="D134" s="361"/>
      <c r="E134" s="361"/>
      <c r="F134" s="361"/>
      <c r="G134" s="361"/>
      <c r="H134" s="361"/>
      <c r="I134" s="361"/>
      <c r="J134" s="361"/>
      <c r="K134" s="316"/>
      <c r="L134" s="222"/>
      <c r="M134" s="222"/>
      <c r="N134" s="170" t="str">
        <f>IF(K134&gt;L134,"E","")</f>
        <v/>
      </c>
      <c r="O134" s="193" t="str">
        <f>IF($J$16&lt;1,IF(M134&lt;L134,"E´",""),"")</f>
        <v/>
      </c>
    </row>
    <row r="135" spans="1:29" ht="15.95" customHeight="1" x14ac:dyDescent="0.2">
      <c r="A135" s="57"/>
      <c r="B135" s="70"/>
      <c r="C135" s="361"/>
      <c r="D135" s="361"/>
      <c r="E135" s="361"/>
      <c r="F135" s="361"/>
      <c r="G135" s="361"/>
      <c r="H135" s="361"/>
      <c r="I135" s="361"/>
      <c r="J135" s="361"/>
      <c r="K135" s="316"/>
      <c r="L135" s="222"/>
      <c r="M135" s="222"/>
      <c r="N135" s="170" t="str">
        <f>IF(K135&gt;L135,"E","")</f>
        <v/>
      </c>
      <c r="O135" s="193" t="str">
        <f>IF($J$16&lt;1,IF(M135&lt;L135,"E´",""),"")</f>
        <v/>
      </c>
    </row>
    <row r="136" spans="1:29" ht="15.95" customHeight="1" x14ac:dyDescent="0.2">
      <c r="A136" s="57"/>
      <c r="B136" s="70"/>
      <c r="C136" s="361"/>
      <c r="D136" s="361"/>
      <c r="E136" s="361"/>
      <c r="F136" s="361"/>
      <c r="G136" s="361"/>
      <c r="H136" s="361"/>
      <c r="I136" s="361"/>
      <c r="J136" s="361"/>
      <c r="K136" s="316"/>
      <c r="L136" s="222"/>
      <c r="M136" s="222"/>
      <c r="N136" s="170" t="str">
        <f>IF(K136&gt;L136,"E","")</f>
        <v/>
      </c>
      <c r="O136" s="193" t="str">
        <f>IF($J$16&lt;1,IF(M136&lt;L136,"E´",""),"")</f>
        <v/>
      </c>
    </row>
    <row r="137" spans="1:29" s="95" customFormat="1" ht="15.95" customHeight="1" x14ac:dyDescent="0.2">
      <c r="A137" s="57"/>
      <c r="B137" s="108"/>
      <c r="C137" s="361"/>
      <c r="D137" s="361"/>
      <c r="E137" s="361"/>
      <c r="F137" s="361"/>
      <c r="G137" s="361"/>
      <c r="H137" s="361"/>
      <c r="I137" s="361"/>
      <c r="J137" s="361"/>
      <c r="K137" s="316"/>
      <c r="L137" s="222"/>
      <c r="M137" s="222"/>
      <c r="N137" s="170" t="str">
        <f>IF(K137&gt;L137,"E","")</f>
        <v/>
      </c>
      <c r="O137" s="193" t="str">
        <f>IF($J$16&lt;1,IF(M137&lt;L137,"E´",""),"")</f>
        <v/>
      </c>
      <c r="P137" s="144"/>
      <c r="Q137" s="144"/>
      <c r="R137" s="144"/>
      <c r="S137" s="144"/>
      <c r="T137" s="144"/>
      <c r="U137" s="144"/>
      <c r="V137" s="144"/>
      <c r="W137" s="144"/>
      <c r="X137" s="144"/>
      <c r="Y137" s="144"/>
      <c r="Z137" s="144"/>
      <c r="AA137" s="144"/>
      <c r="AB137" s="144"/>
      <c r="AC137" s="144"/>
    </row>
    <row r="138" spans="1:29" s="14" customFormat="1" ht="12" customHeight="1" x14ac:dyDescent="0.2">
      <c r="A138" s="9"/>
      <c r="B138" s="112"/>
      <c r="C138" s="68"/>
      <c r="D138" s="68"/>
      <c r="E138" s="68"/>
      <c r="F138" s="68"/>
      <c r="G138" s="68"/>
      <c r="H138" s="68"/>
      <c r="I138" s="68"/>
      <c r="J138" s="68"/>
      <c r="K138" s="68"/>
      <c r="L138" s="68"/>
      <c r="M138" s="68"/>
      <c r="N138" s="170"/>
      <c r="O138" s="193"/>
      <c r="P138" s="183"/>
      <c r="Q138" s="183"/>
      <c r="R138" s="183"/>
      <c r="S138" s="183"/>
      <c r="T138" s="183"/>
      <c r="U138" s="183"/>
      <c r="V138" s="183"/>
      <c r="W138" s="183"/>
      <c r="X138" s="183"/>
      <c r="Y138" s="183"/>
      <c r="Z138" s="183"/>
      <c r="AA138" s="183"/>
      <c r="AB138" s="183"/>
      <c r="AC138" s="183"/>
    </row>
    <row r="139" spans="1:29" s="24" customFormat="1" ht="20.100000000000001" customHeight="1" x14ac:dyDescent="0.2">
      <c r="A139" s="20"/>
      <c r="B139" s="105"/>
      <c r="C139" s="17" t="s">
        <v>81</v>
      </c>
      <c r="D139" s="17"/>
      <c r="E139" s="17"/>
      <c r="F139" s="17"/>
      <c r="G139" s="17"/>
      <c r="H139" s="88"/>
      <c r="I139" s="88"/>
      <c r="J139" s="88"/>
      <c r="K139" s="88"/>
      <c r="L139" s="88"/>
      <c r="M139" s="88"/>
      <c r="N139" s="170"/>
      <c r="O139" s="193"/>
      <c r="P139" s="187"/>
      <c r="Q139" s="187"/>
      <c r="R139" s="187"/>
      <c r="S139" s="187"/>
      <c r="T139" s="187"/>
      <c r="U139" s="187"/>
      <c r="V139" s="187"/>
      <c r="W139" s="187"/>
      <c r="X139" s="187"/>
      <c r="Y139" s="187"/>
      <c r="Z139" s="187"/>
      <c r="AA139" s="187"/>
      <c r="AB139" s="187"/>
      <c r="AC139" s="187"/>
    </row>
    <row r="140" spans="1:29" ht="15.95" customHeight="1" collapsed="1" x14ac:dyDescent="0.2">
      <c r="A140" s="57"/>
      <c r="B140" s="70"/>
      <c r="C140" s="362" t="s">
        <v>6</v>
      </c>
      <c r="D140" s="362"/>
      <c r="E140" s="362"/>
      <c r="F140" s="362"/>
      <c r="G140" s="362"/>
      <c r="H140" s="362" t="s">
        <v>8</v>
      </c>
      <c r="I140" s="362"/>
      <c r="J140" s="362"/>
      <c r="K140" s="318">
        <f>SUM(K141:K148)</f>
        <v>0</v>
      </c>
      <c r="L140" s="91">
        <f>SUM(L141:L148)</f>
        <v>0</v>
      </c>
      <c r="M140" s="91">
        <f>SUM(M141:M148)</f>
        <v>0</v>
      </c>
      <c r="N140" s="170"/>
      <c r="O140" s="196"/>
    </row>
    <row r="141" spans="1:29" ht="15.95" customHeight="1" x14ac:dyDescent="0.2">
      <c r="A141" s="57"/>
      <c r="B141" s="70"/>
      <c r="C141" s="361"/>
      <c r="D141" s="361"/>
      <c r="E141" s="361"/>
      <c r="F141" s="361"/>
      <c r="G141" s="361"/>
      <c r="H141" s="361"/>
      <c r="I141" s="361"/>
      <c r="J141" s="361"/>
      <c r="K141" s="316"/>
      <c r="L141" s="222"/>
      <c r="M141" s="222"/>
      <c r="N141" s="170" t="str">
        <f t="shared" ref="N141:N148" si="14">IF(K141&gt;L141,"E","")</f>
        <v/>
      </c>
      <c r="O141" s="193" t="str">
        <f t="shared" ref="O141:O148" si="15">IF($J$16&lt;1,IF(M141&lt;L141,"E´",""),"")</f>
        <v/>
      </c>
    </row>
    <row r="142" spans="1:29" ht="15.95" customHeight="1" x14ac:dyDescent="0.2">
      <c r="A142" s="57"/>
      <c r="B142" s="70"/>
      <c r="C142" s="361"/>
      <c r="D142" s="361"/>
      <c r="E142" s="361"/>
      <c r="F142" s="361"/>
      <c r="G142" s="361"/>
      <c r="H142" s="361"/>
      <c r="I142" s="361"/>
      <c r="J142" s="361"/>
      <c r="K142" s="316"/>
      <c r="L142" s="222"/>
      <c r="M142" s="222"/>
      <c r="N142" s="170" t="str">
        <f t="shared" si="14"/>
        <v/>
      </c>
      <c r="O142" s="193" t="str">
        <f t="shared" si="15"/>
        <v/>
      </c>
    </row>
    <row r="143" spans="1:29" ht="15.95" customHeight="1" x14ac:dyDescent="0.2">
      <c r="A143" s="57"/>
      <c r="B143" s="70"/>
      <c r="C143" s="361"/>
      <c r="D143" s="361"/>
      <c r="E143" s="361"/>
      <c r="F143" s="361"/>
      <c r="G143" s="361"/>
      <c r="H143" s="361"/>
      <c r="I143" s="361"/>
      <c r="J143" s="361"/>
      <c r="K143" s="316"/>
      <c r="L143" s="222"/>
      <c r="M143" s="222"/>
      <c r="N143" s="170" t="str">
        <f t="shared" si="14"/>
        <v/>
      </c>
      <c r="O143" s="193" t="str">
        <f t="shared" si="15"/>
        <v/>
      </c>
    </row>
    <row r="144" spans="1:29" ht="15.95" customHeight="1" x14ac:dyDescent="0.2">
      <c r="A144" s="57"/>
      <c r="B144" s="70"/>
      <c r="C144" s="361"/>
      <c r="D144" s="361"/>
      <c r="E144" s="361"/>
      <c r="F144" s="361"/>
      <c r="G144" s="361"/>
      <c r="H144" s="361"/>
      <c r="I144" s="361"/>
      <c r="J144" s="361"/>
      <c r="K144" s="316"/>
      <c r="L144" s="222"/>
      <c r="M144" s="222"/>
      <c r="N144" s="170" t="str">
        <f t="shared" si="14"/>
        <v/>
      </c>
      <c r="O144" s="193" t="str">
        <f t="shared" si="15"/>
        <v/>
      </c>
    </row>
    <row r="145" spans="1:29" ht="15.95" customHeight="1" x14ac:dyDescent="0.2">
      <c r="A145" s="57"/>
      <c r="B145" s="70"/>
      <c r="C145" s="361"/>
      <c r="D145" s="361"/>
      <c r="E145" s="361"/>
      <c r="F145" s="361"/>
      <c r="G145" s="361"/>
      <c r="H145" s="361"/>
      <c r="I145" s="361"/>
      <c r="J145" s="361"/>
      <c r="K145" s="316"/>
      <c r="L145" s="222"/>
      <c r="M145" s="222"/>
      <c r="N145" s="170" t="str">
        <f t="shared" si="14"/>
        <v/>
      </c>
      <c r="O145" s="193" t="str">
        <f t="shared" si="15"/>
        <v/>
      </c>
    </row>
    <row r="146" spans="1:29" ht="15.95" customHeight="1" x14ac:dyDescent="0.2">
      <c r="A146" s="57"/>
      <c r="B146" s="70"/>
      <c r="C146" s="361"/>
      <c r="D146" s="361"/>
      <c r="E146" s="361"/>
      <c r="F146" s="361"/>
      <c r="G146" s="361"/>
      <c r="H146" s="361"/>
      <c r="I146" s="361"/>
      <c r="J146" s="361"/>
      <c r="K146" s="316"/>
      <c r="L146" s="222"/>
      <c r="M146" s="222"/>
      <c r="N146" s="170" t="str">
        <f t="shared" si="14"/>
        <v/>
      </c>
      <c r="O146" s="193" t="str">
        <f t="shared" si="15"/>
        <v/>
      </c>
    </row>
    <row r="147" spans="1:29" ht="15.95" customHeight="1" x14ac:dyDescent="0.2">
      <c r="A147" s="57"/>
      <c r="B147" s="70"/>
      <c r="C147" s="361"/>
      <c r="D147" s="361"/>
      <c r="E147" s="361"/>
      <c r="F147" s="361"/>
      <c r="G147" s="361"/>
      <c r="H147" s="361"/>
      <c r="I147" s="361"/>
      <c r="J147" s="361"/>
      <c r="K147" s="316"/>
      <c r="L147" s="222"/>
      <c r="M147" s="222"/>
      <c r="N147" s="170" t="str">
        <f t="shared" si="14"/>
        <v/>
      </c>
      <c r="O147" s="193" t="str">
        <f t="shared" si="15"/>
        <v/>
      </c>
    </row>
    <row r="148" spans="1:29" s="95" customFormat="1" ht="15.95" customHeight="1" x14ac:dyDescent="0.2">
      <c r="A148" s="57"/>
      <c r="B148" s="108"/>
      <c r="C148" s="361"/>
      <c r="D148" s="361"/>
      <c r="E148" s="361"/>
      <c r="F148" s="361"/>
      <c r="G148" s="361"/>
      <c r="H148" s="361"/>
      <c r="I148" s="361"/>
      <c r="J148" s="361"/>
      <c r="K148" s="316"/>
      <c r="L148" s="222"/>
      <c r="M148" s="222"/>
      <c r="N148" s="170" t="str">
        <f t="shared" si="14"/>
        <v/>
      </c>
      <c r="O148" s="193" t="str">
        <f t="shared" si="15"/>
        <v/>
      </c>
      <c r="P148" s="144"/>
      <c r="Q148" s="144"/>
      <c r="R148" s="144"/>
      <c r="S148" s="144"/>
      <c r="T148" s="144"/>
      <c r="U148" s="144"/>
      <c r="V148" s="144"/>
      <c r="W148" s="144"/>
      <c r="X148" s="144"/>
      <c r="Y148" s="144"/>
      <c r="Z148" s="144"/>
      <c r="AA148" s="144"/>
      <c r="AB148" s="144"/>
      <c r="AC148" s="144"/>
    </row>
    <row r="149" spans="1:29" ht="15.95" customHeight="1" x14ac:dyDescent="0.2">
      <c r="A149" s="47"/>
      <c r="B149" s="70"/>
      <c r="C149" s="93"/>
      <c r="D149" s="93"/>
      <c r="E149" s="93"/>
      <c r="F149" s="93"/>
      <c r="G149" s="93"/>
      <c r="H149" s="93"/>
      <c r="I149" s="93"/>
      <c r="J149" s="93"/>
      <c r="K149" s="98"/>
      <c r="L149" s="93"/>
      <c r="M149" s="93"/>
      <c r="N149" s="170"/>
      <c r="O149" s="193"/>
    </row>
    <row r="150" spans="1:29" s="24" customFormat="1" ht="20.100000000000001" customHeight="1" x14ac:dyDescent="0.2">
      <c r="A150" s="20"/>
      <c r="B150" s="105"/>
      <c r="C150" s="17" t="s">
        <v>82</v>
      </c>
      <c r="D150" s="17"/>
      <c r="E150" s="17"/>
      <c r="F150" s="17"/>
      <c r="G150" s="17"/>
      <c r="H150" s="88"/>
      <c r="I150" s="88"/>
      <c r="J150" s="88"/>
      <c r="K150" s="88"/>
      <c r="L150" s="88"/>
      <c r="M150" s="88"/>
      <c r="N150" s="170"/>
      <c r="O150" s="193"/>
      <c r="P150" s="187"/>
      <c r="Q150" s="187"/>
      <c r="R150" s="187"/>
      <c r="S150" s="187"/>
      <c r="T150" s="187"/>
      <c r="U150" s="187"/>
      <c r="V150" s="187"/>
      <c r="W150" s="187"/>
      <c r="X150" s="187"/>
      <c r="Y150" s="187"/>
      <c r="Z150" s="187"/>
      <c r="AA150" s="187"/>
      <c r="AB150" s="187"/>
      <c r="AC150" s="187"/>
    </row>
    <row r="151" spans="1:29" ht="15.95" customHeight="1" collapsed="1" x14ac:dyDescent="0.2">
      <c r="A151" s="57"/>
      <c r="B151" s="70"/>
      <c r="C151" s="362" t="s">
        <v>6</v>
      </c>
      <c r="D151" s="362"/>
      <c r="E151" s="362"/>
      <c r="F151" s="362"/>
      <c r="G151" s="362"/>
      <c r="H151" s="362" t="s">
        <v>8</v>
      </c>
      <c r="I151" s="362"/>
      <c r="J151" s="362"/>
      <c r="K151" s="318">
        <f>SUM(K152:K155)</f>
        <v>0</v>
      </c>
      <c r="L151" s="91">
        <f>SUM(L152:L155)</f>
        <v>0</v>
      </c>
      <c r="M151" s="91">
        <f>SUM(M152:M155)</f>
        <v>0</v>
      </c>
      <c r="N151" s="170"/>
      <c r="O151" s="196"/>
    </row>
    <row r="152" spans="1:29" ht="15.95" customHeight="1" x14ac:dyDescent="0.2">
      <c r="A152" s="57"/>
      <c r="B152" s="70"/>
      <c r="C152" s="361"/>
      <c r="D152" s="361"/>
      <c r="E152" s="361"/>
      <c r="F152" s="361"/>
      <c r="G152" s="361"/>
      <c r="H152" s="361"/>
      <c r="I152" s="361"/>
      <c r="J152" s="361"/>
      <c r="K152" s="316"/>
      <c r="L152" s="222"/>
      <c r="M152" s="222"/>
      <c r="N152" s="170" t="str">
        <f>IF(K152&gt;L152,"E","")</f>
        <v/>
      </c>
      <c r="O152" s="193" t="str">
        <f>IF($J$16&lt;1,IF(M152&lt;L152,"E´",""),"")</f>
        <v/>
      </c>
    </row>
    <row r="153" spans="1:29" ht="15.95" customHeight="1" x14ac:dyDescent="0.2">
      <c r="A153" s="57"/>
      <c r="B153" s="70"/>
      <c r="C153" s="361"/>
      <c r="D153" s="361"/>
      <c r="E153" s="361"/>
      <c r="F153" s="361"/>
      <c r="G153" s="361"/>
      <c r="H153" s="361"/>
      <c r="I153" s="361"/>
      <c r="J153" s="361"/>
      <c r="K153" s="316"/>
      <c r="L153" s="222"/>
      <c r="M153" s="222"/>
      <c r="N153" s="170" t="str">
        <f>IF(K153&gt;L153,"E","")</f>
        <v/>
      </c>
      <c r="O153" s="193" t="str">
        <f>IF($J$16&lt;1,IF(M153&lt;L153,"E´",""),"")</f>
        <v/>
      </c>
    </row>
    <row r="154" spans="1:29" ht="15.95" customHeight="1" x14ac:dyDescent="0.2">
      <c r="A154" s="57"/>
      <c r="B154" s="70"/>
      <c r="C154" s="361"/>
      <c r="D154" s="361"/>
      <c r="E154" s="361"/>
      <c r="F154" s="361"/>
      <c r="G154" s="361"/>
      <c r="H154" s="361"/>
      <c r="I154" s="361"/>
      <c r="J154" s="361"/>
      <c r="K154" s="316"/>
      <c r="L154" s="222"/>
      <c r="M154" s="222"/>
      <c r="N154" s="170" t="str">
        <f>IF(K154&gt;L154,"E","")</f>
        <v/>
      </c>
      <c r="O154" s="193" t="str">
        <f>IF($J$16&lt;1,IF(M154&lt;L154,"E´",""),"")</f>
        <v/>
      </c>
    </row>
    <row r="155" spans="1:29" s="95" customFormat="1" ht="15.95" customHeight="1" x14ac:dyDescent="0.2">
      <c r="A155" s="57"/>
      <c r="B155" s="108"/>
      <c r="C155" s="361"/>
      <c r="D155" s="361"/>
      <c r="E155" s="361"/>
      <c r="F155" s="361"/>
      <c r="G155" s="361"/>
      <c r="H155" s="361"/>
      <c r="I155" s="361"/>
      <c r="J155" s="361"/>
      <c r="K155" s="316"/>
      <c r="L155" s="222"/>
      <c r="M155" s="222"/>
      <c r="N155" s="170" t="str">
        <f>IF(K155&gt;L155,"E","")</f>
        <v/>
      </c>
      <c r="O155" s="193" t="str">
        <f>IF($J$16&lt;1,IF(M155&lt;L155,"E´",""),"")</f>
        <v/>
      </c>
      <c r="P155" s="144"/>
      <c r="Q155" s="144"/>
      <c r="R155" s="144"/>
      <c r="S155" s="144"/>
      <c r="T155" s="144"/>
      <c r="U155" s="144"/>
      <c r="V155" s="144"/>
      <c r="W155" s="144"/>
      <c r="X155" s="144"/>
      <c r="Y155" s="144"/>
      <c r="Z155" s="144"/>
      <c r="AA155" s="144"/>
      <c r="AB155" s="144"/>
      <c r="AC155" s="144"/>
    </row>
    <row r="156" spans="1:29" s="95" customFormat="1" ht="15.95" customHeight="1" x14ac:dyDescent="0.2">
      <c r="A156" s="57"/>
      <c r="B156" s="108"/>
      <c r="C156" s="98"/>
      <c r="D156" s="98"/>
      <c r="E156" s="98"/>
      <c r="F156" s="98"/>
      <c r="G156" s="98"/>
      <c r="H156" s="98"/>
      <c r="I156" s="98"/>
      <c r="J156" s="98"/>
      <c r="K156" s="98"/>
      <c r="L156" s="98"/>
      <c r="M156" s="98"/>
      <c r="N156" s="170"/>
      <c r="O156" s="193"/>
      <c r="P156" s="144"/>
      <c r="Q156" s="144"/>
      <c r="R156" s="144"/>
      <c r="S156" s="144"/>
      <c r="T156" s="144"/>
      <c r="U156" s="144"/>
      <c r="V156" s="144"/>
      <c r="W156" s="144"/>
      <c r="X156" s="144"/>
      <c r="Y156" s="144"/>
      <c r="Z156" s="144"/>
      <c r="AA156" s="144"/>
      <c r="AB156" s="144"/>
      <c r="AC156" s="144"/>
    </row>
    <row r="157" spans="1:29" s="95" customFormat="1" ht="15.95" customHeight="1" x14ac:dyDescent="0.2">
      <c r="A157" s="57"/>
      <c r="B157" s="108"/>
      <c r="C157" s="17" t="s">
        <v>83</v>
      </c>
      <c r="D157" s="17"/>
      <c r="E157" s="17"/>
      <c r="F157" s="17"/>
      <c r="G157" s="17"/>
      <c r="H157" s="88"/>
      <c r="I157" s="88"/>
      <c r="J157" s="88"/>
      <c r="K157" s="88"/>
      <c r="L157" s="88"/>
      <c r="M157" s="88"/>
      <c r="N157" s="170"/>
      <c r="O157" s="193"/>
      <c r="P157" s="144"/>
      <c r="Q157" s="144"/>
      <c r="R157" s="144"/>
      <c r="S157" s="144"/>
      <c r="T157" s="144"/>
      <c r="U157" s="144"/>
      <c r="V157" s="144"/>
      <c r="W157" s="144"/>
      <c r="X157" s="144"/>
      <c r="Y157" s="144"/>
      <c r="Z157" s="144"/>
      <c r="AA157" s="144"/>
      <c r="AB157" s="144"/>
      <c r="AC157" s="144"/>
    </row>
    <row r="158" spans="1:29" s="95" customFormat="1" ht="15.95" customHeight="1" x14ac:dyDescent="0.2">
      <c r="A158" s="57"/>
      <c r="B158" s="108"/>
      <c r="C158" s="362" t="s">
        <v>6</v>
      </c>
      <c r="D158" s="362"/>
      <c r="E158" s="362"/>
      <c r="F158" s="362"/>
      <c r="G158" s="362"/>
      <c r="H158" s="362" t="s">
        <v>8</v>
      </c>
      <c r="I158" s="362"/>
      <c r="J158" s="362"/>
      <c r="K158" s="318">
        <f>SUM(K159)</f>
        <v>0</v>
      </c>
      <c r="L158" s="91">
        <f>SUM(L159)</f>
        <v>0</v>
      </c>
      <c r="M158" s="91">
        <f>SUM(M159)</f>
        <v>0</v>
      </c>
      <c r="N158" s="170"/>
      <c r="O158" s="196"/>
      <c r="P158" s="144"/>
      <c r="Q158" s="144"/>
      <c r="R158" s="144"/>
      <c r="S158" s="144"/>
      <c r="T158" s="144"/>
      <c r="U158" s="144"/>
      <c r="V158" s="144"/>
      <c r="W158" s="144"/>
      <c r="X158" s="144"/>
      <c r="Y158" s="144"/>
      <c r="Z158" s="144"/>
      <c r="AA158" s="144"/>
      <c r="AB158" s="144"/>
      <c r="AC158" s="144"/>
    </row>
    <row r="159" spans="1:29" s="95" customFormat="1" ht="15.95" customHeight="1" x14ac:dyDescent="0.2">
      <c r="A159" s="57"/>
      <c r="B159" s="108"/>
      <c r="C159" s="361"/>
      <c r="D159" s="361"/>
      <c r="E159" s="361"/>
      <c r="F159" s="361"/>
      <c r="G159" s="361"/>
      <c r="H159" s="361"/>
      <c r="I159" s="361"/>
      <c r="J159" s="361"/>
      <c r="K159" s="316"/>
      <c r="L159" s="222"/>
      <c r="M159" s="222"/>
      <c r="N159" s="170" t="str">
        <f>IF(K159&gt;L159,"E","")</f>
        <v/>
      </c>
      <c r="O159" s="193" t="str">
        <f>IF($J$16&lt;1,IF(M159&lt;L159,"E´",""),"")</f>
        <v/>
      </c>
      <c r="P159" s="144"/>
      <c r="Q159" s="144"/>
      <c r="R159" s="144"/>
      <c r="S159" s="144"/>
      <c r="T159" s="144"/>
      <c r="U159" s="144"/>
      <c r="V159" s="144"/>
      <c r="W159" s="144"/>
      <c r="X159" s="144"/>
      <c r="Y159" s="144"/>
      <c r="Z159" s="144"/>
      <c r="AA159" s="144"/>
      <c r="AB159" s="144"/>
      <c r="AC159" s="144"/>
    </row>
    <row r="160" spans="1:29" ht="15.95" customHeight="1" x14ac:dyDescent="0.2">
      <c r="A160" s="47"/>
      <c r="B160" s="73"/>
      <c r="C160" s="74"/>
      <c r="D160" s="74"/>
      <c r="E160" s="74"/>
      <c r="F160" s="74"/>
      <c r="G160" s="74"/>
      <c r="H160" s="74"/>
      <c r="I160" s="74"/>
      <c r="J160" s="74"/>
      <c r="K160" s="74"/>
      <c r="L160" s="74"/>
      <c r="M160" s="74"/>
      <c r="N160" s="197"/>
      <c r="O160" s="198"/>
    </row>
    <row r="161" spans="1:29" s="56" customFormat="1" ht="14.1" customHeight="1" x14ac:dyDescent="0.2">
      <c r="A161" s="47"/>
      <c r="B161" s="54"/>
      <c r="C161" s="142" t="str">
        <f>IF(O161&gt;0,"E´: El gasto presupuestado del solicitante no puede superar el gasto del presuesto total en una coproducción","")</f>
        <v/>
      </c>
      <c r="D161" s="54"/>
      <c r="E161" s="54"/>
      <c r="F161" s="54"/>
      <c r="G161" s="54"/>
      <c r="H161" s="54"/>
      <c r="I161" s="54"/>
      <c r="J161" s="54"/>
      <c r="K161" s="52"/>
      <c r="L161" s="54"/>
      <c r="M161" s="54"/>
      <c r="N161" s="144">
        <f>COUNTIF(N32:N159,"E")</f>
        <v>0</v>
      </c>
      <c r="O161" s="144">
        <f>COUNTIF(O32:O159,"E´")</f>
        <v>0</v>
      </c>
      <c r="P161" s="144"/>
      <c r="Q161" s="144"/>
      <c r="R161" s="144"/>
      <c r="S161" s="144"/>
      <c r="T161" s="144"/>
      <c r="U161" s="144"/>
      <c r="V161" s="144"/>
      <c r="W161" s="144"/>
      <c r="X161" s="144"/>
      <c r="Y161" s="144"/>
      <c r="Z161" s="144"/>
      <c r="AA161" s="144"/>
      <c r="AB161" s="144"/>
      <c r="AC161" s="144"/>
    </row>
    <row r="162" spans="1:29" s="56" customFormat="1" ht="14.1" customHeight="1" x14ac:dyDescent="0.2">
      <c r="A162" s="47"/>
      <c r="B162" s="54"/>
      <c r="C162" s="142" t="str">
        <f>IF(N161&gt;0,"E: El gasto presupuestado en Navarra no puede superar el gasto presupuestado de la productora","")</f>
        <v/>
      </c>
      <c r="D162" s="54"/>
      <c r="E162" s="54"/>
      <c r="F162" s="54"/>
      <c r="G162" s="54"/>
      <c r="H162" s="54"/>
      <c r="I162" s="54"/>
      <c r="J162" s="54"/>
      <c r="K162" s="52"/>
      <c r="L162" s="54"/>
      <c r="M162" s="54"/>
      <c r="N162" s="144"/>
      <c r="O162" s="145"/>
      <c r="P162" s="144"/>
      <c r="Q162" s="144"/>
      <c r="R162" s="144"/>
      <c r="S162" s="144"/>
      <c r="T162" s="144"/>
      <c r="U162" s="144"/>
      <c r="V162" s="144"/>
      <c r="W162" s="144"/>
      <c r="X162" s="144"/>
      <c r="Y162" s="144"/>
      <c r="Z162" s="144"/>
      <c r="AA162" s="144"/>
      <c r="AB162" s="144"/>
      <c r="AC162" s="144"/>
    </row>
    <row r="163" spans="1:29" s="78" customFormat="1" ht="21.95" customHeight="1" x14ac:dyDescent="0.2">
      <c r="A163" s="57"/>
      <c r="B163" s="4"/>
      <c r="C163" s="400" t="s">
        <v>3</v>
      </c>
      <c r="D163" s="400"/>
      <c r="E163" s="400"/>
      <c r="F163" s="400"/>
      <c r="G163" s="400"/>
      <c r="H163" s="400"/>
      <c r="I163" s="217"/>
      <c r="J163" s="217"/>
      <c r="K163" s="319">
        <f>SUM(K32,K43,K54,K65,K72,K83,K94,K106,K119,K126,K133,K140,K151,K158)</f>
        <v>0</v>
      </c>
      <c r="L163" s="153">
        <f t="shared" ref="L163:M163" si="16">SUM(L32,L43,L54,L65,L72,L83,L94,L106,L119,L126,L133,L140,L151,L158)</f>
        <v>0</v>
      </c>
      <c r="M163" s="153">
        <f t="shared" si="16"/>
        <v>0</v>
      </c>
      <c r="O163" s="184"/>
      <c r="P163" s="185"/>
      <c r="Q163" s="185"/>
      <c r="R163" s="185"/>
      <c r="S163" s="185"/>
      <c r="T163" s="185"/>
      <c r="U163" s="185"/>
      <c r="V163" s="185"/>
      <c r="W163" s="185"/>
      <c r="X163" s="185"/>
      <c r="Y163" s="185"/>
      <c r="Z163" s="185"/>
      <c r="AA163" s="185"/>
      <c r="AB163" s="185"/>
      <c r="AC163" s="185"/>
    </row>
    <row r="164" spans="1:29" s="4" customFormat="1" ht="20.25" customHeight="1" x14ac:dyDescent="0.2">
      <c r="A164" s="57"/>
      <c r="D164" s="217"/>
      <c r="F164" s="217"/>
      <c r="G164" s="217"/>
      <c r="H164" s="217" t="s">
        <v>62</v>
      </c>
      <c r="I164" s="151">
        <f>IF(M163=0,1,L163/M163)</f>
        <v>1</v>
      </c>
      <c r="K164" s="217"/>
      <c r="L164" s="58"/>
      <c r="M164" s="58"/>
      <c r="O164" s="184"/>
      <c r="P164" s="185"/>
      <c r="Q164" s="185"/>
      <c r="R164" s="185"/>
      <c r="S164" s="185"/>
      <c r="T164" s="185"/>
      <c r="U164" s="185"/>
      <c r="V164" s="185"/>
      <c r="W164" s="185"/>
      <c r="X164" s="185"/>
      <c r="Y164" s="185"/>
      <c r="Z164" s="185"/>
      <c r="AA164" s="185"/>
      <c r="AB164" s="185"/>
      <c r="AC164" s="185"/>
    </row>
    <row r="165" spans="1:29" s="54" customFormat="1" ht="14.25" customHeight="1" x14ac:dyDescent="0.2">
      <c r="A165" s="6"/>
      <c r="C165" s="271" t="str">
        <f>IF(I164=J16,"","ERROR el % de ejecución indicado en la casilla J16 no coincide con el que se obtiene según el presupuesto detallado")</f>
        <v>ERROR el % de ejecución indicado en la casilla J16 no coincide con el que se obtiene según el presupuesto detallado</v>
      </c>
      <c r="K165" s="121"/>
      <c r="L165" s="121"/>
      <c r="M165" s="121"/>
      <c r="N165" s="121"/>
      <c r="O165" s="181"/>
      <c r="P165" s="121"/>
      <c r="Q165" s="121"/>
      <c r="R165" s="121"/>
      <c r="S165" s="121"/>
      <c r="T165" s="121"/>
      <c r="U165" s="121"/>
      <c r="V165" s="121"/>
      <c r="W165" s="121"/>
      <c r="X165" s="121"/>
      <c r="Y165" s="121"/>
      <c r="Z165" s="121"/>
      <c r="AA165" s="121"/>
      <c r="AB165" s="121"/>
      <c r="AC165" s="121"/>
    </row>
    <row r="166" spans="1:29" s="52" customFormat="1" ht="14.1" customHeight="1" x14ac:dyDescent="0.2">
      <c r="A166" s="57"/>
      <c r="C166" s="180" t="str">
        <f>IF(H13="x",IF(M163=0,"","ERROR se ha indicado que no es una coproducción, la casilla M168 debe ser igual a 0"),"")</f>
        <v/>
      </c>
      <c r="O166" s="145"/>
      <c r="P166" s="144"/>
      <c r="Q166" s="144"/>
      <c r="R166" s="144"/>
      <c r="S166" s="144"/>
      <c r="T166" s="144"/>
      <c r="U166" s="144"/>
      <c r="V166" s="144"/>
      <c r="W166" s="144"/>
      <c r="X166" s="144"/>
      <c r="Y166" s="144"/>
      <c r="Z166" s="144"/>
      <c r="AA166" s="144"/>
      <c r="AB166" s="144"/>
      <c r="AC166" s="144"/>
    </row>
    <row r="167" spans="1:29" s="52" customFormat="1" ht="14.1" customHeight="1" x14ac:dyDescent="0.2">
      <c r="A167" s="57"/>
      <c r="O167" s="145"/>
      <c r="P167" s="144"/>
      <c r="Q167" s="144"/>
      <c r="R167" s="144"/>
      <c r="S167" s="144"/>
      <c r="T167" s="144"/>
      <c r="U167" s="144"/>
      <c r="V167" s="144"/>
      <c r="W167" s="144"/>
      <c r="X167" s="144"/>
      <c r="Y167" s="144"/>
      <c r="Z167" s="144"/>
      <c r="AA167" s="144"/>
      <c r="AB167" s="144"/>
      <c r="AC167" s="144"/>
    </row>
    <row r="168" spans="1:29" s="52" customFormat="1" ht="14.1" customHeight="1" x14ac:dyDescent="0.2">
      <c r="A168" s="57"/>
      <c r="O168" s="145"/>
      <c r="P168" s="144"/>
      <c r="Q168" s="144"/>
      <c r="R168" s="144"/>
      <c r="S168" s="144"/>
      <c r="T168" s="144"/>
      <c r="U168" s="144"/>
      <c r="V168" s="144"/>
      <c r="W168" s="144"/>
      <c r="X168" s="144"/>
      <c r="Y168" s="144"/>
      <c r="Z168" s="144"/>
      <c r="AA168" s="144"/>
      <c r="AB168" s="144"/>
      <c r="AC168" s="144"/>
    </row>
    <row r="169" spans="1:29" s="52" customFormat="1" ht="14.1" customHeight="1" x14ac:dyDescent="0.2">
      <c r="A169" s="57"/>
      <c r="O169" s="145"/>
      <c r="P169" s="144"/>
      <c r="Q169" s="144"/>
      <c r="R169" s="144"/>
      <c r="S169" s="144"/>
      <c r="T169" s="144"/>
      <c r="U169" s="144"/>
      <c r="V169" s="144"/>
      <c r="W169" s="144"/>
      <c r="X169" s="144"/>
      <c r="Y169" s="144"/>
      <c r="Z169" s="144"/>
      <c r="AA169" s="144"/>
      <c r="AB169" s="144"/>
      <c r="AC169" s="144"/>
    </row>
    <row r="170" spans="1:29" s="52" customFormat="1" ht="14.1" customHeight="1" x14ac:dyDescent="0.2">
      <c r="A170" s="57"/>
      <c r="O170" s="145"/>
      <c r="P170" s="144"/>
      <c r="Q170" s="144"/>
      <c r="R170" s="144"/>
      <c r="S170" s="144"/>
      <c r="T170" s="144"/>
      <c r="U170" s="144"/>
      <c r="V170" s="144"/>
      <c r="W170" s="144"/>
      <c r="X170" s="144"/>
      <c r="Y170" s="144"/>
      <c r="Z170" s="144"/>
      <c r="AA170" s="144"/>
      <c r="AB170" s="144"/>
      <c r="AC170" s="144"/>
    </row>
    <row r="171" spans="1:29" s="52" customFormat="1" ht="14.1" customHeight="1" x14ac:dyDescent="0.2">
      <c r="A171" s="57"/>
      <c r="O171" s="145"/>
      <c r="P171" s="144"/>
      <c r="Q171" s="144"/>
      <c r="R171" s="144"/>
      <c r="S171" s="144"/>
      <c r="T171" s="144"/>
      <c r="U171" s="144"/>
      <c r="V171" s="144"/>
      <c r="W171" s="144"/>
      <c r="X171" s="144"/>
      <c r="Y171" s="144"/>
      <c r="Z171" s="144"/>
      <c r="AA171" s="144"/>
      <c r="AB171" s="144"/>
      <c r="AC171" s="144"/>
    </row>
    <row r="172" spans="1:29" s="52" customFormat="1" ht="14.1" customHeight="1" x14ac:dyDescent="0.2">
      <c r="A172" s="57"/>
      <c r="O172" s="145"/>
      <c r="P172" s="144"/>
      <c r="Q172" s="144"/>
      <c r="R172" s="144"/>
      <c r="S172" s="144"/>
      <c r="T172" s="144"/>
      <c r="U172" s="144"/>
      <c r="V172" s="144"/>
      <c r="W172" s="144"/>
      <c r="X172" s="144"/>
      <c r="Y172" s="144"/>
      <c r="Z172" s="144"/>
      <c r="AA172" s="144"/>
      <c r="AB172" s="144"/>
      <c r="AC172" s="144"/>
    </row>
    <row r="173" spans="1:29" s="52" customFormat="1" ht="14.1" customHeight="1" x14ac:dyDescent="0.2">
      <c r="A173" s="57"/>
      <c r="O173" s="145"/>
      <c r="P173" s="144"/>
      <c r="Q173" s="144"/>
      <c r="R173" s="144"/>
      <c r="S173" s="144"/>
      <c r="T173" s="144"/>
      <c r="U173" s="144"/>
      <c r="V173" s="144"/>
      <c r="W173" s="144"/>
      <c r="X173" s="144"/>
      <c r="Y173" s="144"/>
      <c r="Z173" s="144"/>
      <c r="AA173" s="144"/>
      <c r="AB173" s="144"/>
      <c r="AC173" s="144"/>
    </row>
    <row r="174" spans="1:29" s="52" customFormat="1" ht="14.1" customHeight="1" x14ac:dyDescent="0.2">
      <c r="A174" s="57"/>
      <c r="O174" s="145"/>
      <c r="P174" s="144"/>
      <c r="Q174" s="144"/>
      <c r="R174" s="144"/>
      <c r="S174" s="144"/>
      <c r="T174" s="144"/>
      <c r="U174" s="144"/>
      <c r="V174" s="144"/>
      <c r="W174" s="144"/>
      <c r="X174" s="144"/>
      <c r="Y174" s="144"/>
      <c r="Z174" s="144"/>
      <c r="AA174" s="144"/>
      <c r="AB174" s="144"/>
      <c r="AC174" s="144"/>
    </row>
    <row r="175" spans="1:29" s="52" customFormat="1" ht="14.1" customHeight="1" x14ac:dyDescent="0.2">
      <c r="A175" s="57"/>
      <c r="O175" s="145"/>
      <c r="P175" s="144"/>
      <c r="Q175" s="144"/>
      <c r="R175" s="144"/>
      <c r="S175" s="144"/>
      <c r="T175" s="144"/>
      <c r="U175" s="144"/>
      <c r="V175" s="144"/>
      <c r="W175" s="144"/>
      <c r="X175" s="144"/>
      <c r="Y175" s="144"/>
      <c r="Z175" s="144"/>
      <c r="AA175" s="144"/>
      <c r="AB175" s="144"/>
      <c r="AC175" s="144"/>
    </row>
    <row r="176" spans="1:29" s="52" customFormat="1" ht="14.1" customHeight="1" x14ac:dyDescent="0.2">
      <c r="A176" s="57"/>
      <c r="O176" s="145"/>
      <c r="P176" s="144"/>
      <c r="Q176" s="144"/>
      <c r="R176" s="144"/>
      <c r="S176" s="144"/>
      <c r="T176" s="144"/>
      <c r="U176" s="144"/>
      <c r="V176" s="144"/>
      <c r="W176" s="144"/>
      <c r="X176" s="144"/>
      <c r="Y176" s="144"/>
      <c r="Z176" s="144"/>
      <c r="AA176" s="144"/>
      <c r="AB176" s="144"/>
      <c r="AC176" s="144"/>
    </row>
    <row r="177" spans="1:29" s="52" customFormat="1" ht="14.1" customHeight="1" x14ac:dyDescent="0.2">
      <c r="A177" s="57"/>
      <c r="O177" s="145"/>
      <c r="P177" s="144"/>
      <c r="Q177" s="144"/>
      <c r="R177" s="144"/>
      <c r="S177" s="144"/>
      <c r="T177" s="144"/>
      <c r="U177" s="144"/>
      <c r="V177" s="144"/>
      <c r="W177" s="144"/>
      <c r="X177" s="144"/>
      <c r="Y177" s="144"/>
      <c r="Z177" s="144"/>
      <c r="AA177" s="144"/>
      <c r="AB177" s="144"/>
      <c r="AC177" s="144"/>
    </row>
    <row r="178" spans="1:29" s="52" customFormat="1" ht="14.1" customHeight="1" x14ac:dyDescent="0.2">
      <c r="A178" s="57"/>
      <c r="O178" s="145"/>
      <c r="P178" s="144"/>
      <c r="Q178" s="144"/>
      <c r="R178" s="144"/>
      <c r="S178" s="144"/>
      <c r="T178" s="144"/>
      <c r="U178" s="144"/>
      <c r="V178" s="144"/>
      <c r="W178" s="144"/>
      <c r="X178" s="144"/>
      <c r="Y178" s="144"/>
      <c r="Z178" s="144"/>
      <c r="AA178" s="144"/>
      <c r="AB178" s="144"/>
      <c r="AC178" s="144"/>
    </row>
    <row r="179" spans="1:29" s="52" customFormat="1" ht="14.1" customHeight="1" x14ac:dyDescent="0.2">
      <c r="A179" s="57"/>
      <c r="O179" s="145"/>
      <c r="P179" s="144"/>
      <c r="Q179" s="144"/>
      <c r="R179" s="144"/>
      <c r="S179" s="144"/>
      <c r="T179" s="144"/>
      <c r="U179" s="144"/>
      <c r="V179" s="144"/>
      <c r="W179" s="144"/>
      <c r="X179" s="144"/>
      <c r="Y179" s="144"/>
      <c r="Z179" s="144"/>
      <c r="AA179" s="144"/>
      <c r="AB179" s="144"/>
      <c r="AC179" s="144"/>
    </row>
    <row r="180" spans="1:29" s="52" customFormat="1" ht="14.1" customHeight="1" x14ac:dyDescent="0.2">
      <c r="A180" s="57"/>
      <c r="O180" s="145"/>
      <c r="P180" s="144"/>
      <c r="Q180" s="144"/>
      <c r="R180" s="144"/>
      <c r="S180" s="144"/>
      <c r="T180" s="144"/>
      <c r="U180" s="144"/>
      <c r="V180" s="144"/>
      <c r="W180" s="144"/>
      <c r="X180" s="144"/>
      <c r="Y180" s="144"/>
      <c r="Z180" s="144"/>
      <c r="AA180" s="144"/>
      <c r="AB180" s="144"/>
      <c r="AC180" s="144"/>
    </row>
    <row r="181" spans="1:29" s="52" customFormat="1" ht="14.1" customHeight="1" x14ac:dyDescent="0.2">
      <c r="A181" s="57"/>
      <c r="O181" s="145"/>
      <c r="P181" s="144"/>
      <c r="Q181" s="144"/>
      <c r="R181" s="144"/>
      <c r="S181" s="144"/>
      <c r="T181" s="144"/>
      <c r="U181" s="144"/>
      <c r="V181" s="144"/>
      <c r="W181" s="144"/>
      <c r="X181" s="144"/>
      <c r="Y181" s="144"/>
      <c r="Z181" s="144"/>
      <c r="AA181" s="144"/>
      <c r="AB181" s="144"/>
      <c r="AC181" s="144"/>
    </row>
    <row r="182" spans="1:29" s="52" customFormat="1" ht="14.1" customHeight="1" x14ac:dyDescent="0.2">
      <c r="A182" s="57"/>
      <c r="O182" s="145"/>
      <c r="P182" s="144"/>
      <c r="Q182" s="144"/>
      <c r="R182" s="144"/>
      <c r="S182" s="144"/>
      <c r="T182" s="144"/>
      <c r="U182" s="144"/>
      <c r="V182" s="144"/>
      <c r="W182" s="144"/>
      <c r="X182" s="144"/>
      <c r="Y182" s="144"/>
      <c r="Z182" s="144"/>
      <c r="AA182" s="144"/>
      <c r="AB182" s="144"/>
      <c r="AC182" s="144"/>
    </row>
    <row r="183" spans="1:29" s="52" customFormat="1" ht="14.1" customHeight="1" x14ac:dyDescent="0.2">
      <c r="A183" s="57"/>
      <c r="O183" s="145"/>
      <c r="P183" s="144"/>
      <c r="Q183" s="144"/>
      <c r="R183" s="144"/>
      <c r="S183" s="144"/>
      <c r="T183" s="144"/>
      <c r="U183" s="144"/>
      <c r="V183" s="144"/>
      <c r="W183" s="144"/>
      <c r="X183" s="144"/>
      <c r="Y183" s="144"/>
      <c r="Z183" s="144"/>
      <c r="AA183" s="144"/>
      <c r="AB183" s="144"/>
      <c r="AC183" s="144"/>
    </row>
    <row r="184" spans="1:29" s="52" customFormat="1" ht="14.1" customHeight="1" x14ac:dyDescent="0.2">
      <c r="A184" s="57"/>
      <c r="O184" s="145"/>
      <c r="P184" s="144"/>
      <c r="Q184" s="144"/>
      <c r="R184" s="144"/>
      <c r="S184" s="144"/>
      <c r="T184" s="144"/>
      <c r="U184" s="144"/>
      <c r="V184" s="144"/>
      <c r="W184" s="144"/>
      <c r="X184" s="144"/>
      <c r="Y184" s="144"/>
      <c r="Z184" s="144"/>
      <c r="AA184" s="144"/>
      <c r="AB184" s="144"/>
      <c r="AC184" s="144"/>
    </row>
    <row r="185" spans="1:29" s="52" customFormat="1" ht="14.1" customHeight="1" x14ac:dyDescent="0.2">
      <c r="A185" s="57"/>
      <c r="O185" s="145"/>
      <c r="P185" s="144"/>
      <c r="Q185" s="144"/>
      <c r="R185" s="144"/>
      <c r="S185" s="144"/>
      <c r="T185" s="144"/>
      <c r="U185" s="144"/>
      <c r="V185" s="144"/>
      <c r="W185" s="144"/>
      <c r="X185" s="144"/>
      <c r="Y185" s="144"/>
      <c r="Z185" s="144"/>
      <c r="AA185" s="144"/>
      <c r="AB185" s="144"/>
      <c r="AC185" s="144"/>
    </row>
    <row r="186" spans="1:29" s="52" customFormat="1" ht="14.1" customHeight="1" x14ac:dyDescent="0.2">
      <c r="A186" s="57"/>
      <c r="O186" s="145"/>
      <c r="P186" s="144"/>
      <c r="Q186" s="144"/>
      <c r="R186" s="144"/>
      <c r="S186" s="144"/>
      <c r="T186" s="144"/>
      <c r="U186" s="144"/>
      <c r="V186" s="144"/>
      <c r="W186" s="144"/>
      <c r="X186" s="144"/>
      <c r="Y186" s="144"/>
      <c r="Z186" s="144"/>
      <c r="AA186" s="144"/>
      <c r="AB186" s="144"/>
      <c r="AC186" s="144"/>
    </row>
    <row r="187" spans="1:29" s="52" customFormat="1" ht="14.1" customHeight="1" x14ac:dyDescent="0.2">
      <c r="A187" s="57"/>
      <c r="O187" s="145"/>
      <c r="P187" s="144"/>
      <c r="Q187" s="144"/>
      <c r="R187" s="144"/>
      <c r="S187" s="144"/>
      <c r="T187" s="144"/>
      <c r="U187" s="144"/>
      <c r="V187" s="144"/>
      <c r="W187" s="144"/>
      <c r="X187" s="144"/>
      <c r="Y187" s="144"/>
      <c r="Z187" s="144"/>
      <c r="AA187" s="144"/>
      <c r="AB187" s="144"/>
      <c r="AC187" s="144"/>
    </row>
    <row r="188" spans="1:29" s="52" customFormat="1" ht="14.1" customHeight="1" x14ac:dyDescent="0.2">
      <c r="A188" s="57"/>
      <c r="O188" s="145"/>
      <c r="P188" s="144"/>
      <c r="Q188" s="144"/>
      <c r="R188" s="144"/>
      <c r="S188" s="144"/>
      <c r="T188" s="144"/>
      <c r="U188" s="144"/>
      <c r="V188" s="144"/>
      <c r="W188" s="144"/>
      <c r="X188" s="144"/>
      <c r="Y188" s="144"/>
      <c r="Z188" s="144"/>
      <c r="AA188" s="144"/>
      <c r="AB188" s="144"/>
      <c r="AC188" s="144"/>
    </row>
    <row r="189" spans="1:29" s="52" customFormat="1" ht="14.1" customHeight="1" x14ac:dyDescent="0.2">
      <c r="A189" s="57"/>
      <c r="O189" s="145"/>
      <c r="P189" s="144"/>
      <c r="Q189" s="144"/>
      <c r="R189" s="144"/>
      <c r="S189" s="144"/>
      <c r="T189" s="144"/>
      <c r="U189" s="144"/>
      <c r="V189" s="144"/>
      <c r="W189" s="144"/>
      <c r="X189" s="144"/>
      <c r="Y189" s="144"/>
      <c r="Z189" s="144"/>
      <c r="AA189" s="144"/>
      <c r="AB189" s="144"/>
      <c r="AC189" s="144"/>
    </row>
    <row r="190" spans="1:29" s="52" customFormat="1" ht="14.1" customHeight="1" x14ac:dyDescent="0.2">
      <c r="A190" s="57"/>
      <c r="O190" s="145"/>
      <c r="P190" s="144"/>
      <c r="Q190" s="144"/>
      <c r="R190" s="144"/>
      <c r="S190" s="144"/>
      <c r="T190" s="144"/>
      <c r="U190" s="144"/>
      <c r="V190" s="144"/>
      <c r="W190" s="144"/>
      <c r="X190" s="144"/>
      <c r="Y190" s="144"/>
      <c r="Z190" s="144"/>
      <c r="AA190" s="144"/>
      <c r="AB190" s="144"/>
      <c r="AC190" s="144"/>
    </row>
    <row r="191" spans="1:29" s="52" customFormat="1" ht="14.1" customHeight="1" x14ac:dyDescent="0.2">
      <c r="A191" s="57"/>
      <c r="O191" s="145"/>
      <c r="P191" s="144"/>
      <c r="Q191" s="144"/>
      <c r="R191" s="144"/>
      <c r="S191" s="144"/>
      <c r="T191" s="144"/>
      <c r="U191" s="144"/>
      <c r="V191" s="144"/>
      <c r="W191" s="144"/>
      <c r="X191" s="144"/>
      <c r="Y191" s="144"/>
      <c r="Z191" s="144"/>
      <c r="AA191" s="144"/>
      <c r="AB191" s="144"/>
      <c r="AC191" s="144"/>
    </row>
    <row r="192" spans="1:29" s="52" customFormat="1" ht="14.1" customHeight="1" x14ac:dyDescent="0.2">
      <c r="A192" s="57"/>
      <c r="O192" s="145"/>
      <c r="P192" s="144"/>
      <c r="Q192" s="144"/>
      <c r="R192" s="144"/>
      <c r="S192" s="144"/>
      <c r="T192" s="144"/>
      <c r="U192" s="144"/>
      <c r="V192" s="144"/>
      <c r="W192" s="144"/>
      <c r="X192" s="144"/>
      <c r="Y192" s="144"/>
      <c r="Z192" s="144"/>
      <c r="AA192" s="144"/>
      <c r="AB192" s="144"/>
      <c r="AC192" s="144"/>
    </row>
    <row r="193" spans="1:29" s="52" customFormat="1" ht="14.1" customHeight="1" x14ac:dyDescent="0.2">
      <c r="A193" s="57"/>
      <c r="O193" s="145"/>
      <c r="P193" s="144"/>
      <c r="Q193" s="144"/>
      <c r="R193" s="144"/>
      <c r="S193" s="144"/>
      <c r="T193" s="144"/>
      <c r="U193" s="144"/>
      <c r="V193" s="144"/>
      <c r="W193" s="144"/>
      <c r="X193" s="144"/>
      <c r="Y193" s="144"/>
      <c r="Z193" s="144"/>
      <c r="AA193" s="144"/>
      <c r="AB193" s="144"/>
      <c r="AC193" s="144"/>
    </row>
    <row r="194" spans="1:29" s="52" customFormat="1" ht="14.1" customHeight="1" x14ac:dyDescent="0.2">
      <c r="A194" s="57"/>
      <c r="O194" s="145"/>
      <c r="P194" s="144"/>
      <c r="Q194" s="144"/>
      <c r="R194" s="144"/>
      <c r="S194" s="144"/>
      <c r="T194" s="144"/>
      <c r="U194" s="144"/>
      <c r="V194" s="144"/>
      <c r="W194" s="144"/>
      <c r="X194" s="144"/>
      <c r="Y194" s="144"/>
      <c r="Z194" s="144"/>
      <c r="AA194" s="144"/>
      <c r="AB194" s="144"/>
      <c r="AC194" s="144"/>
    </row>
    <row r="195" spans="1:29" s="52" customFormat="1" ht="14.1" customHeight="1" x14ac:dyDescent="0.2">
      <c r="A195" s="57"/>
      <c r="O195" s="145"/>
      <c r="P195" s="144"/>
      <c r="Q195" s="144"/>
      <c r="R195" s="144"/>
      <c r="S195" s="144"/>
      <c r="T195" s="144"/>
      <c r="U195" s="144"/>
      <c r="V195" s="144"/>
      <c r="W195" s="144"/>
      <c r="X195" s="144"/>
      <c r="Y195" s="144"/>
      <c r="Z195" s="144"/>
      <c r="AA195" s="144"/>
      <c r="AB195" s="144"/>
      <c r="AC195" s="144"/>
    </row>
    <row r="196" spans="1:29" s="52" customFormat="1" ht="14.1" customHeight="1" x14ac:dyDescent="0.2">
      <c r="A196" s="57"/>
      <c r="O196" s="145"/>
      <c r="P196" s="144"/>
      <c r="Q196" s="144"/>
      <c r="R196" s="144"/>
      <c r="S196" s="144"/>
      <c r="T196" s="144"/>
      <c r="U196" s="144"/>
      <c r="V196" s="144"/>
      <c r="W196" s="144"/>
      <c r="X196" s="144"/>
      <c r="Y196" s="144"/>
      <c r="Z196" s="144"/>
      <c r="AA196" s="144"/>
      <c r="AB196" s="144"/>
      <c r="AC196" s="144"/>
    </row>
    <row r="197" spans="1:29" s="52" customFormat="1" ht="14.1" customHeight="1" x14ac:dyDescent="0.2">
      <c r="A197" s="57"/>
      <c r="O197" s="145"/>
      <c r="P197" s="144"/>
      <c r="Q197" s="144"/>
      <c r="R197" s="144"/>
      <c r="S197" s="144"/>
      <c r="T197" s="144"/>
      <c r="U197" s="144"/>
      <c r="V197" s="144"/>
      <c r="W197" s="144"/>
      <c r="X197" s="144"/>
      <c r="Y197" s="144"/>
      <c r="Z197" s="144"/>
      <c r="AA197" s="144"/>
      <c r="AB197" s="144"/>
      <c r="AC197" s="144"/>
    </row>
    <row r="198" spans="1:29" s="52" customFormat="1" ht="14.1" customHeight="1" x14ac:dyDescent="0.2">
      <c r="A198" s="57"/>
      <c r="O198" s="145"/>
      <c r="P198" s="144"/>
      <c r="Q198" s="144"/>
      <c r="R198" s="144"/>
      <c r="S198" s="144"/>
      <c r="T198" s="144"/>
      <c r="U198" s="144"/>
      <c r="V198" s="144"/>
      <c r="W198" s="144"/>
      <c r="X198" s="144"/>
      <c r="Y198" s="144"/>
      <c r="Z198" s="144"/>
      <c r="AA198" s="144"/>
      <c r="AB198" s="144"/>
      <c r="AC198" s="144"/>
    </row>
    <row r="199" spans="1:29" s="52" customFormat="1" ht="14.1" customHeight="1" x14ac:dyDescent="0.2">
      <c r="A199" s="57"/>
      <c r="O199" s="145"/>
      <c r="P199" s="144"/>
      <c r="Q199" s="144"/>
      <c r="R199" s="144"/>
      <c r="S199" s="144"/>
      <c r="T199" s="144"/>
      <c r="U199" s="144"/>
      <c r="V199" s="144"/>
      <c r="W199" s="144"/>
      <c r="X199" s="144"/>
      <c r="Y199" s="144"/>
      <c r="Z199" s="144"/>
      <c r="AA199" s="144"/>
      <c r="AB199" s="144"/>
      <c r="AC199" s="144"/>
    </row>
    <row r="200" spans="1:29" s="52" customFormat="1" ht="14.1" customHeight="1" x14ac:dyDescent="0.2">
      <c r="A200" s="57"/>
      <c r="O200" s="145"/>
      <c r="P200" s="144"/>
      <c r="Q200" s="144"/>
      <c r="R200" s="144"/>
      <c r="S200" s="144"/>
      <c r="T200" s="144"/>
      <c r="U200" s="144"/>
      <c r="V200" s="144"/>
      <c r="W200" s="144"/>
      <c r="X200" s="144"/>
      <c r="Y200" s="144"/>
      <c r="Z200" s="144"/>
      <c r="AA200" s="144"/>
      <c r="AB200" s="144"/>
      <c r="AC200" s="144"/>
    </row>
    <row r="201" spans="1:29" s="52" customFormat="1" ht="14.1" customHeight="1" x14ac:dyDescent="0.2">
      <c r="A201" s="57"/>
      <c r="O201" s="145"/>
      <c r="P201" s="144"/>
      <c r="Q201" s="144"/>
      <c r="R201" s="144"/>
      <c r="S201" s="144"/>
      <c r="T201" s="144"/>
      <c r="U201" s="144"/>
      <c r="V201" s="144"/>
      <c r="W201" s="144"/>
      <c r="X201" s="144"/>
      <c r="Y201" s="144"/>
      <c r="Z201" s="144"/>
      <c r="AA201" s="144"/>
      <c r="AB201" s="144"/>
      <c r="AC201" s="144"/>
    </row>
    <row r="202" spans="1:29" s="52" customFormat="1" ht="14.1" customHeight="1" x14ac:dyDescent="0.2">
      <c r="A202" s="57"/>
      <c r="O202" s="145"/>
      <c r="P202" s="144"/>
      <c r="Q202" s="144"/>
      <c r="R202" s="144"/>
      <c r="S202" s="144"/>
      <c r="T202" s="144"/>
      <c r="U202" s="144"/>
      <c r="V202" s="144"/>
      <c r="W202" s="144"/>
      <c r="X202" s="144"/>
      <c r="Y202" s="144"/>
      <c r="Z202" s="144"/>
      <c r="AA202" s="144"/>
      <c r="AB202" s="144"/>
      <c r="AC202" s="144"/>
    </row>
  </sheetData>
  <sheetProtection password="CD7A" sheet="1" objects="1" scenarios="1"/>
  <mergeCells count="226">
    <mergeCell ref="H158:J158"/>
    <mergeCell ref="H119:J119"/>
    <mergeCell ref="H126:J126"/>
    <mergeCell ref="H133:J133"/>
    <mergeCell ref="H140:J140"/>
    <mergeCell ref="H151:J151"/>
    <mergeCell ref="H121:J121"/>
    <mergeCell ref="H122:J122"/>
    <mergeCell ref="H120:J120"/>
    <mergeCell ref="H155:J155"/>
    <mergeCell ref="H154:J154"/>
    <mergeCell ref="H123:J123"/>
    <mergeCell ref="H127:J127"/>
    <mergeCell ref="H128:J128"/>
    <mergeCell ref="H129:J129"/>
    <mergeCell ref="H130:J130"/>
    <mergeCell ref="H134:J134"/>
    <mergeCell ref="H68:J68"/>
    <mergeCell ref="H69:J69"/>
    <mergeCell ref="H97:J97"/>
    <mergeCell ref="C141:G141"/>
    <mergeCell ref="C97:G97"/>
    <mergeCell ref="H98:J98"/>
    <mergeCell ref="C140:G140"/>
    <mergeCell ref="C137:G137"/>
    <mergeCell ref="C62:G62"/>
    <mergeCell ref="C65:G65"/>
    <mergeCell ref="C66:G66"/>
    <mergeCell ref="C73:G73"/>
    <mergeCell ref="H73:J73"/>
    <mergeCell ref="C72:G72"/>
    <mergeCell ref="C67:G67"/>
    <mergeCell ref="C68:G68"/>
    <mergeCell ref="H67:J67"/>
    <mergeCell ref="H65:J65"/>
    <mergeCell ref="H72:J72"/>
    <mergeCell ref="C69:G69"/>
    <mergeCell ref="H79:J79"/>
    <mergeCell ref="H80:J80"/>
    <mergeCell ref="H88:J88"/>
    <mergeCell ref="H89:J89"/>
    <mergeCell ref="H66:J66"/>
    <mergeCell ref="C57:G57"/>
    <mergeCell ref="H57:J57"/>
    <mergeCell ref="C58:G58"/>
    <mergeCell ref="H58:J58"/>
    <mergeCell ref="H47:J47"/>
    <mergeCell ref="H33:J33"/>
    <mergeCell ref="H38:J38"/>
    <mergeCell ref="H39:J39"/>
    <mergeCell ref="H40:J40"/>
    <mergeCell ref="H43:J43"/>
    <mergeCell ref="H34:J34"/>
    <mergeCell ref="H35:J35"/>
    <mergeCell ref="H36:J36"/>
    <mergeCell ref="H45:J45"/>
    <mergeCell ref="H46:J46"/>
    <mergeCell ref="C45:G45"/>
    <mergeCell ref="C35:G35"/>
    <mergeCell ref="C36:G36"/>
    <mergeCell ref="C50:G50"/>
    <mergeCell ref="C51:G51"/>
    <mergeCell ref="C54:G54"/>
    <mergeCell ref="H61:J61"/>
    <mergeCell ref="C60:G60"/>
    <mergeCell ref="C159:G159"/>
    <mergeCell ref="C154:G154"/>
    <mergeCell ref="C155:G155"/>
    <mergeCell ref="C158:G158"/>
    <mergeCell ref="H74:J74"/>
    <mergeCell ref="C75:G75"/>
    <mergeCell ref="C148:G148"/>
    <mergeCell ref="C151:G151"/>
    <mergeCell ref="C152:G152"/>
    <mergeCell ref="H76:J76"/>
    <mergeCell ref="H75:J75"/>
    <mergeCell ref="C76:G76"/>
    <mergeCell ref="C74:G74"/>
    <mergeCell ref="H84:J84"/>
    <mergeCell ref="C77:G77"/>
    <mergeCell ref="C78:G78"/>
    <mergeCell ref="H90:J90"/>
    <mergeCell ref="C85:G85"/>
    <mergeCell ref="H85:J85"/>
    <mergeCell ref="C87:G87"/>
    <mergeCell ref="H87:J87"/>
    <mergeCell ref="H83:J83"/>
    <mergeCell ref="H78:J78"/>
    <mergeCell ref="C86:G86"/>
    <mergeCell ref="C153:G153"/>
    <mergeCell ref="C136:G136"/>
    <mergeCell ref="C144:G144"/>
    <mergeCell ref="H144:J144"/>
    <mergeCell ref="C143:G143"/>
    <mergeCell ref="H143:J143"/>
    <mergeCell ref="C145:G145"/>
    <mergeCell ref="H135:J135"/>
    <mergeCell ref="H148:J148"/>
    <mergeCell ref="H152:J152"/>
    <mergeCell ref="H153:J153"/>
    <mergeCell ref="H137:J137"/>
    <mergeCell ref="C146:G146"/>
    <mergeCell ref="C147:G147"/>
    <mergeCell ref="H141:J141"/>
    <mergeCell ref="C142:G142"/>
    <mergeCell ref="H142:J142"/>
    <mergeCell ref="H145:J145"/>
    <mergeCell ref="H146:J146"/>
    <mergeCell ref="H147:J147"/>
    <mergeCell ref="C133:G133"/>
    <mergeCell ref="C134:G134"/>
    <mergeCell ref="C135:G135"/>
    <mergeCell ref="H116:J116"/>
    <mergeCell ref="H106:J106"/>
    <mergeCell ref="H107:J107"/>
    <mergeCell ref="C119:G119"/>
    <mergeCell ref="C120:G120"/>
    <mergeCell ref="C121:G121"/>
    <mergeCell ref="C122:G122"/>
    <mergeCell ref="C123:G123"/>
    <mergeCell ref="C163:H163"/>
    <mergeCell ref="C100:G100"/>
    <mergeCell ref="C101:G101"/>
    <mergeCell ref="C102:G102"/>
    <mergeCell ref="H159:J159"/>
    <mergeCell ref="C125:H125"/>
    <mergeCell ref="C116:G116"/>
    <mergeCell ref="H77:J77"/>
    <mergeCell ref="C113:G113"/>
    <mergeCell ref="H113:J113"/>
    <mergeCell ref="C114:G114"/>
    <mergeCell ref="H114:J114"/>
    <mergeCell ref="C110:G110"/>
    <mergeCell ref="H110:J110"/>
    <mergeCell ref="C111:G111"/>
    <mergeCell ref="H111:J111"/>
    <mergeCell ref="C112:G112"/>
    <mergeCell ref="H112:J112"/>
    <mergeCell ref="C107:G107"/>
    <mergeCell ref="C106:G106"/>
    <mergeCell ref="C84:G84"/>
    <mergeCell ref="H101:J101"/>
    <mergeCell ref="H102:J102"/>
    <mergeCell ref="C109:G109"/>
    <mergeCell ref="C55:G55"/>
    <mergeCell ref="C56:G56"/>
    <mergeCell ref="C127:G127"/>
    <mergeCell ref="C128:G128"/>
    <mergeCell ref="C126:G126"/>
    <mergeCell ref="C129:G129"/>
    <mergeCell ref="C130:G130"/>
    <mergeCell ref="H136:J136"/>
    <mergeCell ref="C115:G115"/>
    <mergeCell ref="H109:J109"/>
    <mergeCell ref="H86:J86"/>
    <mergeCell ref="H95:J95"/>
    <mergeCell ref="C96:G96"/>
    <mergeCell ref="H96:J96"/>
    <mergeCell ref="C94:G94"/>
    <mergeCell ref="H91:J91"/>
    <mergeCell ref="H94:J94"/>
    <mergeCell ref="H100:J100"/>
    <mergeCell ref="H99:J99"/>
    <mergeCell ref="C108:G108"/>
    <mergeCell ref="H108:J108"/>
    <mergeCell ref="H115:J115"/>
    <mergeCell ref="H62:J62"/>
    <mergeCell ref="C61:G61"/>
    <mergeCell ref="C99:G99"/>
    <mergeCell ref="C88:G88"/>
    <mergeCell ref="C89:G89"/>
    <mergeCell ref="C90:G90"/>
    <mergeCell ref="C95:G95"/>
    <mergeCell ref="C79:G79"/>
    <mergeCell ref="C80:G80"/>
    <mergeCell ref="C83:G83"/>
    <mergeCell ref="C98:G98"/>
    <mergeCell ref="C91:G91"/>
    <mergeCell ref="B1:N1"/>
    <mergeCell ref="B2:N2"/>
    <mergeCell ref="C5:M5"/>
    <mergeCell ref="C8:M8"/>
    <mergeCell ref="C15:H15"/>
    <mergeCell ref="K18:M18"/>
    <mergeCell ref="C18:H18"/>
    <mergeCell ref="K15:M15"/>
    <mergeCell ref="C16:H16"/>
    <mergeCell ref="K16:M16"/>
    <mergeCell ref="C6:M6"/>
    <mergeCell ref="C9:M9"/>
    <mergeCell ref="C17:H17"/>
    <mergeCell ref="K17:M17"/>
    <mergeCell ref="K13:L13"/>
    <mergeCell ref="B27:H27"/>
    <mergeCell ref="K19:M19"/>
    <mergeCell ref="C20:H20"/>
    <mergeCell ref="K20:M20"/>
    <mergeCell ref="C19:H19"/>
    <mergeCell ref="L30:L31"/>
    <mergeCell ref="M30:M31"/>
    <mergeCell ref="C32:G32"/>
    <mergeCell ref="K30:K31"/>
    <mergeCell ref="H51:J51"/>
    <mergeCell ref="H59:J59"/>
    <mergeCell ref="H60:J60"/>
    <mergeCell ref="H56:J56"/>
    <mergeCell ref="H54:J54"/>
    <mergeCell ref="H55:J55"/>
    <mergeCell ref="C33:G33"/>
    <mergeCell ref="H48:J48"/>
    <mergeCell ref="H49:J49"/>
    <mergeCell ref="H50:J50"/>
    <mergeCell ref="C44:G44"/>
    <mergeCell ref="H44:J44"/>
    <mergeCell ref="C37:G37"/>
    <mergeCell ref="H37:J37"/>
    <mergeCell ref="C34:G34"/>
    <mergeCell ref="C47:G47"/>
    <mergeCell ref="C46:G46"/>
    <mergeCell ref="C39:G39"/>
    <mergeCell ref="C40:G40"/>
    <mergeCell ref="C38:G38"/>
    <mergeCell ref="C43:G43"/>
    <mergeCell ref="C48:G48"/>
    <mergeCell ref="C49:G49"/>
    <mergeCell ref="C59:G59"/>
  </mergeCells>
  <dataValidations count="1">
    <dataValidation type="list" allowBlank="1" showInputMessage="1" showErrorMessage="1" sqref="K13:L13">
      <formula1>"A. Ficción o documental,B. Animación"</formula1>
    </dataValidation>
  </dataValidations>
  <pageMargins left="0.7" right="0.7" top="0.75" bottom="0.75" header="0.3" footer="0.3"/>
  <pageSetup paperSize="9" scale="6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Orria3">
    <tabColor theme="4" tint="0.59999389629810485"/>
    <pageSetUpPr fitToPage="1"/>
  </sheetPr>
  <dimension ref="A1:P199"/>
  <sheetViews>
    <sheetView showGridLines="0" zoomScale="110" zoomScaleNormal="110" workbookViewId="0">
      <selection activeCell="C19" sqref="C19"/>
    </sheetView>
  </sheetViews>
  <sheetFormatPr baseColWidth="10" defaultColWidth="11.42578125" defaultRowHeight="14.1" customHeight="1" x14ac:dyDescent="0.2"/>
  <cols>
    <col min="1" max="1" width="4.28515625" style="119" customWidth="1"/>
    <col min="2" max="2" width="2.7109375" style="53" customWidth="1"/>
    <col min="3" max="3" width="49.42578125" style="53" customWidth="1"/>
    <col min="4" max="4" width="39.28515625" style="53" customWidth="1"/>
    <col min="5" max="5" width="3.5703125" style="53" customWidth="1"/>
    <col min="6" max="6" width="16.5703125" style="53" customWidth="1"/>
    <col min="7" max="7" width="16.42578125" style="53" customWidth="1"/>
    <col min="8" max="8" width="2.5703125" style="53" customWidth="1"/>
    <col min="9" max="9" width="16.42578125" style="53" customWidth="1"/>
    <col min="10" max="10" width="17.140625" style="53" bestFit="1" customWidth="1"/>
    <col min="11" max="11" width="7.140625" style="53" customWidth="1"/>
    <col min="12" max="12" width="14.7109375" style="53" customWidth="1"/>
    <col min="13" max="13" width="16.140625" style="53" customWidth="1"/>
    <col min="14" max="14" width="3.140625" style="53" customWidth="1"/>
    <col min="15" max="15" width="2.85546875" style="53" customWidth="1"/>
    <col min="16" max="16384" width="11.42578125" style="53"/>
  </cols>
  <sheetData>
    <row r="1" spans="1:14" ht="19.5" customHeight="1" x14ac:dyDescent="0.2">
      <c r="A1" s="57"/>
      <c r="B1" s="380" t="s">
        <v>53</v>
      </c>
      <c r="C1" s="380"/>
      <c r="D1" s="380"/>
      <c r="E1" s="380"/>
      <c r="F1" s="380"/>
      <c r="G1" s="380"/>
      <c r="H1" s="380"/>
      <c r="I1" s="251"/>
      <c r="J1" s="251"/>
      <c r="K1" s="251"/>
    </row>
    <row r="2" spans="1:14" ht="19.5" customHeight="1" x14ac:dyDescent="0.2">
      <c r="A2" s="57"/>
      <c r="B2" s="424" t="s">
        <v>129</v>
      </c>
      <c r="C2" s="424"/>
      <c r="D2" s="424"/>
      <c r="E2" s="424"/>
      <c r="F2" s="424"/>
      <c r="G2" s="424"/>
      <c r="H2" s="424"/>
      <c r="I2" s="415"/>
      <c r="J2" s="415"/>
      <c r="K2" s="415"/>
    </row>
    <row r="3" spans="1:14" ht="14.1" customHeight="1" x14ac:dyDescent="0.2">
      <c r="A3" s="57"/>
      <c r="B3" s="52"/>
      <c r="C3" s="52"/>
      <c r="D3" s="52"/>
      <c r="E3" s="52"/>
      <c r="F3" s="52"/>
      <c r="G3" s="52"/>
      <c r="H3" s="52"/>
      <c r="I3" s="52"/>
      <c r="J3" s="52"/>
      <c r="K3" s="52"/>
    </row>
    <row r="4" spans="1:14" s="14" customFormat="1" ht="6" customHeight="1" x14ac:dyDescent="0.2">
      <c r="A4" s="9"/>
      <c r="B4" s="67"/>
      <c r="C4" s="68"/>
      <c r="D4" s="68"/>
      <c r="E4" s="68"/>
      <c r="F4" s="68"/>
      <c r="G4" s="68"/>
      <c r="H4" s="69"/>
      <c r="I4" s="4"/>
      <c r="J4" s="4"/>
      <c r="K4" s="4"/>
    </row>
    <row r="5" spans="1:14" ht="15.95" customHeight="1" x14ac:dyDescent="0.2">
      <c r="A5" s="57"/>
      <c r="B5" s="70"/>
      <c r="C5" s="416" t="s">
        <v>0</v>
      </c>
      <c r="D5" s="416"/>
      <c r="E5" s="416"/>
      <c r="F5" s="416"/>
      <c r="G5" s="416"/>
      <c r="H5" s="417"/>
      <c r="I5" s="173"/>
      <c r="J5" s="173"/>
      <c r="K5" s="54"/>
    </row>
    <row r="6" spans="1:14" ht="15.95" customHeight="1" x14ac:dyDescent="0.2">
      <c r="A6" s="57"/>
      <c r="B6" s="70"/>
      <c r="C6" s="418" t="str">
        <f>IF('PRESUPUESTO TOTAL'!C6="","",'PRESUPUESTO TOTAL'!C6)</f>
        <v/>
      </c>
      <c r="D6" s="419"/>
      <c r="E6" s="419"/>
      <c r="F6" s="419"/>
      <c r="G6" s="420"/>
      <c r="H6" s="71"/>
      <c r="I6" s="253"/>
      <c r="J6" s="253"/>
      <c r="K6" s="54"/>
    </row>
    <row r="7" spans="1:14" ht="6.95" customHeight="1" x14ac:dyDescent="0.2">
      <c r="A7" s="57"/>
      <c r="B7" s="70"/>
      <c r="C7" s="72"/>
      <c r="D7" s="72"/>
      <c r="E7" s="72"/>
      <c r="F7" s="72"/>
      <c r="G7" s="72"/>
      <c r="H7" s="254"/>
      <c r="I7" s="252"/>
      <c r="J7" s="252"/>
      <c r="K7" s="54"/>
    </row>
    <row r="8" spans="1:14" ht="15.95" customHeight="1" x14ac:dyDescent="0.2">
      <c r="A8" s="57"/>
      <c r="B8" s="70"/>
      <c r="C8" s="416" t="s">
        <v>74</v>
      </c>
      <c r="D8" s="416"/>
      <c r="E8" s="416"/>
      <c r="F8" s="416"/>
      <c r="G8" s="416"/>
      <c r="H8" s="417"/>
      <c r="I8" s="425"/>
      <c r="J8" s="425"/>
      <c r="K8" s="54"/>
    </row>
    <row r="9" spans="1:14" ht="15.95" customHeight="1" x14ac:dyDescent="0.2">
      <c r="A9" s="57"/>
      <c r="B9" s="70"/>
      <c r="C9" s="418" t="str">
        <f>IF('PRESUPUESTO TOTAL'!C9="","",'PRESUPUESTO TOTAL'!C9)</f>
        <v/>
      </c>
      <c r="D9" s="419"/>
      <c r="E9" s="419"/>
      <c r="F9" s="419"/>
      <c r="G9" s="420"/>
      <c r="H9" s="71"/>
      <c r="I9" s="253"/>
      <c r="J9" s="253"/>
      <c r="K9" s="54"/>
    </row>
    <row r="10" spans="1:14" s="76" customFormat="1" ht="15.75" customHeight="1" x14ac:dyDescent="0.2">
      <c r="A10" s="60"/>
      <c r="B10" s="73"/>
      <c r="C10" s="74"/>
      <c r="D10" s="74"/>
      <c r="E10" s="74"/>
      <c r="F10" s="74"/>
      <c r="G10" s="74"/>
      <c r="H10" s="75"/>
      <c r="I10" s="54"/>
      <c r="J10" s="54"/>
      <c r="K10" s="54"/>
    </row>
    <row r="11" spans="1:14" s="78" customFormat="1" ht="16.5" customHeight="1" x14ac:dyDescent="0.2">
      <c r="A11" s="77"/>
      <c r="B11" s="4"/>
      <c r="C11" s="4"/>
      <c r="D11" s="4"/>
      <c r="E11" s="4"/>
      <c r="F11" s="4"/>
      <c r="G11" s="4"/>
      <c r="H11" s="4"/>
      <c r="I11" s="4"/>
      <c r="J11" s="4"/>
      <c r="K11" s="4"/>
    </row>
    <row r="12" spans="1:14" s="80" customFormat="1" ht="26.25" customHeight="1" x14ac:dyDescent="0.2">
      <c r="A12" s="79"/>
      <c r="B12" s="363" t="s">
        <v>5</v>
      </c>
      <c r="C12" s="363"/>
      <c r="D12" s="363"/>
      <c r="E12" s="147"/>
      <c r="K12" s="81"/>
    </row>
    <row r="13" spans="1:14" s="80" customFormat="1" ht="37.5" customHeight="1" x14ac:dyDescent="0.2">
      <c r="A13" s="79"/>
      <c r="B13" s="426" t="s">
        <v>121</v>
      </c>
      <c r="C13" s="426"/>
      <c r="D13" s="426"/>
      <c r="E13" s="426"/>
      <c r="F13" s="426"/>
      <c r="G13" s="426"/>
      <c r="H13" s="426"/>
      <c r="K13" s="81"/>
    </row>
    <row r="14" spans="1:14" s="78" customFormat="1" ht="10.5" customHeight="1" x14ac:dyDescent="0.2">
      <c r="A14" s="77"/>
      <c r="B14" s="4"/>
      <c r="C14" s="4"/>
      <c r="D14" s="4"/>
      <c r="E14" s="4"/>
      <c r="F14" s="4"/>
      <c r="G14" s="4"/>
      <c r="H14" s="4"/>
      <c r="I14" s="4"/>
      <c r="J14" s="4"/>
      <c r="K14" s="4"/>
    </row>
    <row r="15" spans="1:14" s="14" customFormat="1" ht="15" customHeight="1" x14ac:dyDescent="0.2">
      <c r="A15" s="9"/>
      <c r="B15" s="83"/>
      <c r="C15" s="84"/>
      <c r="D15" s="84"/>
      <c r="E15" s="84"/>
      <c r="F15" s="84"/>
      <c r="G15" s="84"/>
      <c r="H15" s="244"/>
      <c r="I15" s="4"/>
      <c r="J15" s="4"/>
      <c r="K15" s="4"/>
      <c r="L15" s="7"/>
      <c r="M15" s="7"/>
      <c r="N15" s="7"/>
    </row>
    <row r="16" spans="1:14" s="14" customFormat="1" ht="16.5" customHeight="1" x14ac:dyDescent="0.2">
      <c r="A16" s="9"/>
      <c r="B16" s="85"/>
      <c r="C16" s="16"/>
      <c r="D16" s="16"/>
      <c r="E16" s="421"/>
      <c r="F16" s="232"/>
      <c r="G16" s="232"/>
      <c r="H16" s="245"/>
      <c r="I16" s="171"/>
      <c r="J16" s="171"/>
      <c r="K16" s="4"/>
      <c r="L16" s="414"/>
      <c r="M16" s="414"/>
      <c r="N16" s="171"/>
    </row>
    <row r="17" spans="1:14" s="24" customFormat="1" ht="29.25" customHeight="1" x14ac:dyDescent="0.2">
      <c r="A17" s="20"/>
      <c r="B17" s="87"/>
      <c r="C17" s="403" t="s">
        <v>14</v>
      </c>
      <c r="D17" s="403"/>
      <c r="E17" s="421"/>
      <c r="F17" s="261" t="s">
        <v>92</v>
      </c>
      <c r="G17" s="324" t="s">
        <v>93</v>
      </c>
      <c r="H17" s="245"/>
      <c r="I17" s="171"/>
      <c r="J17" s="171"/>
      <c r="K17" s="61"/>
      <c r="L17" s="171"/>
      <c r="M17" s="171"/>
      <c r="N17" s="171"/>
    </row>
    <row r="18" spans="1:14" ht="15.95" customHeight="1" x14ac:dyDescent="0.2">
      <c r="A18" s="57"/>
      <c r="B18" s="89"/>
      <c r="C18" s="90" t="s">
        <v>6</v>
      </c>
      <c r="D18" s="167" t="s">
        <v>8</v>
      </c>
      <c r="E18" s="421"/>
      <c r="F18" s="154">
        <f>SUM(F19:F26)</f>
        <v>0</v>
      </c>
      <c r="G18" s="320">
        <f>SUM(G19:G26)</f>
        <v>0</v>
      </c>
      <c r="H18" s="246"/>
      <c r="I18" s="236"/>
      <c r="J18" s="236"/>
      <c r="K18" s="174"/>
      <c r="L18" s="236"/>
      <c r="M18" s="236"/>
      <c r="N18" s="237"/>
    </row>
    <row r="19" spans="1:14" ht="15.95" customHeight="1" x14ac:dyDescent="0.2">
      <c r="A19" s="57"/>
      <c r="B19" s="89"/>
      <c r="C19" s="203"/>
      <c r="D19" s="203"/>
      <c r="E19" s="421"/>
      <c r="F19" s="199"/>
      <c r="G19" s="325"/>
      <c r="H19" s="246" t="str">
        <f t="shared" ref="H19:H26" si="0">IF(F19&lt;G19,"E","")</f>
        <v/>
      </c>
      <c r="I19" s="238"/>
      <c r="J19" s="238"/>
      <c r="K19" s="174"/>
      <c r="L19" s="239"/>
      <c r="M19" s="239"/>
      <c r="N19" s="240"/>
    </row>
    <row r="20" spans="1:14" ht="15.95" customHeight="1" x14ac:dyDescent="0.2">
      <c r="A20" s="57"/>
      <c r="B20" s="89"/>
      <c r="C20" s="203"/>
      <c r="D20" s="203"/>
      <c r="E20" s="149"/>
      <c r="F20" s="199"/>
      <c r="G20" s="325"/>
      <c r="H20" s="246" t="str">
        <f t="shared" si="0"/>
        <v/>
      </c>
      <c r="I20" s="238"/>
      <c r="J20" s="238"/>
      <c r="K20" s="174"/>
      <c r="L20" s="239"/>
      <c r="M20" s="239"/>
      <c r="N20" s="240"/>
    </row>
    <row r="21" spans="1:14" ht="15.95" customHeight="1" x14ac:dyDescent="0.2">
      <c r="A21" s="57"/>
      <c r="B21" s="89"/>
      <c r="C21" s="203"/>
      <c r="D21" s="203"/>
      <c r="E21" s="149"/>
      <c r="F21" s="199"/>
      <c r="G21" s="325"/>
      <c r="H21" s="246" t="str">
        <f t="shared" si="0"/>
        <v/>
      </c>
      <c r="I21" s="238"/>
      <c r="J21" s="238"/>
      <c r="K21" s="174"/>
      <c r="L21" s="239"/>
      <c r="M21" s="239"/>
      <c r="N21" s="240"/>
    </row>
    <row r="22" spans="1:14" ht="15.95" customHeight="1" x14ac:dyDescent="0.2">
      <c r="A22" s="57"/>
      <c r="B22" s="89"/>
      <c r="C22" s="203"/>
      <c r="D22" s="203"/>
      <c r="E22" s="149"/>
      <c r="F22" s="199"/>
      <c r="G22" s="325"/>
      <c r="H22" s="246" t="str">
        <f t="shared" si="0"/>
        <v/>
      </c>
      <c r="I22" s="238"/>
      <c r="J22" s="238"/>
      <c r="K22" s="174"/>
      <c r="L22" s="239"/>
      <c r="M22" s="239"/>
      <c r="N22" s="240"/>
    </row>
    <row r="23" spans="1:14" ht="15.95" customHeight="1" x14ac:dyDescent="0.2">
      <c r="A23" s="57"/>
      <c r="B23" s="89"/>
      <c r="C23" s="203"/>
      <c r="D23" s="203"/>
      <c r="E23" s="149"/>
      <c r="F23" s="199"/>
      <c r="G23" s="325"/>
      <c r="H23" s="246" t="str">
        <f t="shared" si="0"/>
        <v/>
      </c>
      <c r="I23" s="238"/>
      <c r="J23" s="238"/>
      <c r="K23" s="174"/>
      <c r="L23" s="239"/>
      <c r="M23" s="239"/>
      <c r="N23" s="240"/>
    </row>
    <row r="24" spans="1:14" ht="15.95" customHeight="1" x14ac:dyDescent="0.2">
      <c r="A24" s="57"/>
      <c r="B24" s="89"/>
      <c r="C24" s="203"/>
      <c r="D24" s="203"/>
      <c r="E24" s="93"/>
      <c r="F24" s="199"/>
      <c r="G24" s="325"/>
      <c r="H24" s="246" t="str">
        <f t="shared" si="0"/>
        <v/>
      </c>
      <c r="I24" s="238"/>
      <c r="J24" s="238"/>
      <c r="K24" s="174"/>
      <c r="L24" s="239"/>
      <c r="M24" s="239"/>
      <c r="N24" s="240"/>
    </row>
    <row r="25" spans="1:14" ht="15.95" customHeight="1" x14ac:dyDescent="0.2">
      <c r="A25" s="57"/>
      <c r="B25" s="89"/>
      <c r="C25" s="203"/>
      <c r="D25" s="203"/>
      <c r="E25" s="93"/>
      <c r="F25" s="199"/>
      <c r="G25" s="325"/>
      <c r="H25" s="246" t="str">
        <f t="shared" si="0"/>
        <v/>
      </c>
      <c r="I25" s="238"/>
      <c r="J25" s="238"/>
      <c r="K25" s="174"/>
      <c r="L25" s="239"/>
      <c r="M25" s="239"/>
      <c r="N25" s="240"/>
    </row>
    <row r="26" spans="1:14" s="95" customFormat="1" ht="15.95" customHeight="1" x14ac:dyDescent="0.2">
      <c r="A26" s="47"/>
      <c r="B26" s="94"/>
      <c r="C26" s="203"/>
      <c r="D26" s="203"/>
      <c r="E26" s="93"/>
      <c r="F26" s="199"/>
      <c r="G26" s="325"/>
      <c r="H26" s="246" t="str">
        <f t="shared" si="0"/>
        <v/>
      </c>
      <c r="I26" s="238"/>
      <c r="J26" s="238"/>
      <c r="K26" s="174"/>
      <c r="L26" s="239"/>
      <c r="M26" s="239"/>
      <c r="N26" s="240"/>
    </row>
    <row r="27" spans="1:14" ht="15.95" customHeight="1" x14ac:dyDescent="0.2">
      <c r="A27" s="57"/>
      <c r="B27" s="89"/>
      <c r="C27" s="93"/>
      <c r="D27" s="93"/>
      <c r="E27" s="93"/>
      <c r="F27" s="155"/>
      <c r="G27" s="155"/>
      <c r="H27" s="245"/>
      <c r="I27" s="161"/>
      <c r="J27" s="161"/>
      <c r="K27" s="161"/>
      <c r="L27" s="233"/>
      <c r="M27" s="233"/>
      <c r="N27" s="241"/>
    </row>
    <row r="28" spans="1:14" s="24" customFormat="1" ht="20.100000000000001" customHeight="1" x14ac:dyDescent="0.2">
      <c r="A28" s="20"/>
      <c r="B28" s="87"/>
      <c r="C28" s="17" t="s">
        <v>15</v>
      </c>
      <c r="D28" s="88"/>
      <c r="E28" s="88"/>
      <c r="F28" s="156"/>
      <c r="G28" s="156"/>
      <c r="H28" s="245"/>
      <c r="I28" s="166"/>
      <c r="J28" s="166"/>
      <c r="K28" s="166"/>
      <c r="L28" s="233"/>
      <c r="M28" s="233"/>
      <c r="N28" s="241"/>
    </row>
    <row r="29" spans="1:14" ht="15.95" customHeight="1" x14ac:dyDescent="0.2">
      <c r="A29" s="57"/>
      <c r="B29" s="89"/>
      <c r="C29" s="90" t="s">
        <v>6</v>
      </c>
      <c r="D29" s="167" t="s">
        <v>8</v>
      </c>
      <c r="E29" s="88"/>
      <c r="F29" s="157">
        <f>SUM(F30:F37)</f>
        <v>0</v>
      </c>
      <c r="G29" s="321">
        <f>SUM(G30:G37)</f>
        <v>0</v>
      </c>
      <c r="H29" s="245"/>
      <c r="I29" s="236"/>
      <c r="J29" s="236"/>
      <c r="K29" s="174"/>
      <c r="L29" s="236"/>
      <c r="M29" s="236"/>
      <c r="N29" s="237"/>
    </row>
    <row r="30" spans="1:14" ht="15.95" customHeight="1" x14ac:dyDescent="0.2">
      <c r="A30" s="57"/>
      <c r="B30" s="89"/>
      <c r="C30" s="203"/>
      <c r="D30" s="203"/>
      <c r="E30" s="88"/>
      <c r="F30" s="199"/>
      <c r="G30" s="325"/>
      <c r="H30" s="246" t="str">
        <f t="shared" ref="H30:H37" si="1">IF(F30&lt;G30,"E","")</f>
        <v/>
      </c>
      <c r="I30" s="238"/>
      <c r="J30" s="238"/>
      <c r="K30" s="174"/>
      <c r="L30" s="239"/>
      <c r="M30" s="239"/>
      <c r="N30" s="240"/>
    </row>
    <row r="31" spans="1:14" ht="15.95" customHeight="1" x14ac:dyDescent="0.2">
      <c r="A31" s="57"/>
      <c r="B31" s="89"/>
      <c r="C31" s="203"/>
      <c r="D31" s="203"/>
      <c r="E31" s="88"/>
      <c r="F31" s="199"/>
      <c r="G31" s="325"/>
      <c r="H31" s="246" t="str">
        <f t="shared" si="1"/>
        <v/>
      </c>
      <c r="I31" s="238"/>
      <c r="J31" s="238"/>
      <c r="K31" s="174"/>
      <c r="L31" s="239"/>
      <c r="M31" s="239"/>
      <c r="N31" s="240"/>
    </row>
    <row r="32" spans="1:14" ht="15.95" customHeight="1" x14ac:dyDescent="0.2">
      <c r="A32" s="57"/>
      <c r="B32" s="89"/>
      <c r="C32" s="203"/>
      <c r="D32" s="203"/>
      <c r="E32" s="88"/>
      <c r="F32" s="199"/>
      <c r="G32" s="325"/>
      <c r="H32" s="246" t="str">
        <f t="shared" si="1"/>
        <v/>
      </c>
      <c r="I32" s="238"/>
      <c r="J32" s="238"/>
      <c r="K32" s="174"/>
      <c r="L32" s="239"/>
      <c r="M32" s="239"/>
      <c r="N32" s="240"/>
    </row>
    <row r="33" spans="1:14" ht="15.95" customHeight="1" x14ac:dyDescent="0.2">
      <c r="A33" s="57"/>
      <c r="B33" s="89"/>
      <c r="C33" s="203"/>
      <c r="D33" s="203"/>
      <c r="E33" s="88"/>
      <c r="F33" s="199"/>
      <c r="G33" s="325"/>
      <c r="H33" s="246" t="str">
        <f t="shared" si="1"/>
        <v/>
      </c>
      <c r="I33" s="238"/>
      <c r="J33" s="238"/>
      <c r="K33" s="174"/>
      <c r="L33" s="239"/>
      <c r="M33" s="239"/>
      <c r="N33" s="240"/>
    </row>
    <row r="34" spans="1:14" ht="15.95" customHeight="1" x14ac:dyDescent="0.2">
      <c r="A34" s="57"/>
      <c r="B34" s="89"/>
      <c r="C34" s="203"/>
      <c r="D34" s="203"/>
      <c r="E34" s="88"/>
      <c r="F34" s="199"/>
      <c r="G34" s="325"/>
      <c r="H34" s="246" t="str">
        <f t="shared" si="1"/>
        <v/>
      </c>
      <c r="I34" s="238"/>
      <c r="J34" s="238"/>
      <c r="K34" s="174"/>
      <c r="L34" s="239"/>
      <c r="M34" s="239"/>
      <c r="N34" s="240"/>
    </row>
    <row r="35" spans="1:14" ht="15.95" customHeight="1" x14ac:dyDescent="0.2">
      <c r="A35" s="57"/>
      <c r="B35" s="89"/>
      <c r="C35" s="203"/>
      <c r="D35" s="203"/>
      <c r="E35" s="93"/>
      <c r="F35" s="199"/>
      <c r="G35" s="325"/>
      <c r="H35" s="246" t="str">
        <f t="shared" si="1"/>
        <v/>
      </c>
      <c r="I35" s="238"/>
      <c r="J35" s="238"/>
      <c r="K35" s="174"/>
      <c r="L35" s="239"/>
      <c r="M35" s="239"/>
      <c r="N35" s="240"/>
    </row>
    <row r="36" spans="1:14" ht="15.95" customHeight="1" x14ac:dyDescent="0.2">
      <c r="A36" s="57"/>
      <c r="B36" s="89"/>
      <c r="C36" s="203"/>
      <c r="D36" s="203"/>
      <c r="E36" s="93"/>
      <c r="F36" s="199"/>
      <c r="G36" s="325"/>
      <c r="H36" s="246" t="str">
        <f t="shared" si="1"/>
        <v/>
      </c>
      <c r="I36" s="238"/>
      <c r="J36" s="238"/>
      <c r="K36" s="174"/>
      <c r="L36" s="239"/>
      <c r="M36" s="239"/>
      <c r="N36" s="240"/>
    </row>
    <row r="37" spans="1:14" s="95" customFormat="1" ht="15.95" customHeight="1" x14ac:dyDescent="0.2">
      <c r="A37" s="47"/>
      <c r="B37" s="94"/>
      <c r="C37" s="203"/>
      <c r="D37" s="203"/>
      <c r="E37" s="93"/>
      <c r="F37" s="199"/>
      <c r="G37" s="325"/>
      <c r="H37" s="246" t="str">
        <f t="shared" si="1"/>
        <v/>
      </c>
      <c r="I37" s="238"/>
      <c r="J37" s="238"/>
      <c r="K37" s="174"/>
      <c r="L37" s="239"/>
      <c r="M37" s="239"/>
      <c r="N37" s="240"/>
    </row>
    <row r="38" spans="1:14" ht="15.95" customHeight="1" x14ac:dyDescent="0.2">
      <c r="A38" s="57"/>
      <c r="B38" s="89"/>
      <c r="C38" s="93"/>
      <c r="D38" s="93"/>
      <c r="E38" s="93"/>
      <c r="F38" s="155"/>
      <c r="G38" s="155"/>
      <c r="H38" s="245"/>
      <c r="I38" s="161"/>
      <c r="J38" s="161"/>
      <c r="K38" s="161"/>
      <c r="L38" s="233"/>
      <c r="M38" s="233"/>
      <c r="N38" s="241"/>
    </row>
    <row r="39" spans="1:14" s="24" customFormat="1" ht="20.100000000000001" customHeight="1" x14ac:dyDescent="0.2">
      <c r="A39" s="20"/>
      <c r="B39" s="87"/>
      <c r="C39" s="403" t="s">
        <v>16</v>
      </c>
      <c r="D39" s="403"/>
      <c r="E39" s="35"/>
      <c r="F39" s="114"/>
      <c r="G39" s="114"/>
      <c r="H39" s="245"/>
      <c r="I39" s="166"/>
      <c r="J39" s="166"/>
      <c r="K39" s="166"/>
      <c r="L39" s="233"/>
      <c r="M39" s="233"/>
      <c r="N39" s="241"/>
    </row>
    <row r="40" spans="1:14" ht="15.95" customHeight="1" collapsed="1" x14ac:dyDescent="0.2">
      <c r="A40" s="57"/>
      <c r="B40" s="89"/>
      <c r="C40" s="90" t="s">
        <v>6</v>
      </c>
      <c r="D40" s="167" t="s">
        <v>8</v>
      </c>
      <c r="E40" s="35"/>
      <c r="F40" s="157">
        <f>SUM(F41:F48)</f>
        <v>0</v>
      </c>
      <c r="G40" s="321">
        <f>SUM(G41:G48)</f>
        <v>0</v>
      </c>
      <c r="H40" s="245"/>
      <c r="I40" s="236"/>
      <c r="J40" s="236"/>
      <c r="K40" s="174"/>
      <c r="L40" s="236"/>
      <c r="M40" s="236"/>
      <c r="N40" s="237"/>
    </row>
    <row r="41" spans="1:14" ht="15.95" customHeight="1" x14ac:dyDescent="0.2">
      <c r="A41" s="57"/>
      <c r="B41" s="89"/>
      <c r="C41" s="203"/>
      <c r="D41" s="203"/>
      <c r="E41" s="35"/>
      <c r="F41" s="199"/>
      <c r="G41" s="325"/>
      <c r="H41" s="246" t="str">
        <f t="shared" ref="H41:H48" si="2">IF(F41&lt;G41,"E","")</f>
        <v/>
      </c>
      <c r="I41" s="238"/>
      <c r="J41" s="238"/>
      <c r="K41" s="174"/>
      <c r="L41" s="239"/>
      <c r="M41" s="239"/>
      <c r="N41" s="240"/>
    </row>
    <row r="42" spans="1:14" ht="15.95" customHeight="1" x14ac:dyDescent="0.2">
      <c r="A42" s="57"/>
      <c r="B42" s="89"/>
      <c r="C42" s="203"/>
      <c r="D42" s="203"/>
      <c r="E42" s="35"/>
      <c r="F42" s="199"/>
      <c r="G42" s="325"/>
      <c r="H42" s="246" t="str">
        <f t="shared" si="2"/>
        <v/>
      </c>
      <c r="I42" s="238"/>
      <c r="J42" s="238"/>
      <c r="K42" s="174"/>
      <c r="L42" s="239"/>
      <c r="M42" s="239"/>
      <c r="N42" s="240"/>
    </row>
    <row r="43" spans="1:14" ht="15.95" customHeight="1" x14ac:dyDescent="0.2">
      <c r="A43" s="57"/>
      <c r="B43" s="89"/>
      <c r="C43" s="203"/>
      <c r="D43" s="203"/>
      <c r="E43" s="35"/>
      <c r="F43" s="199"/>
      <c r="G43" s="325"/>
      <c r="H43" s="246" t="str">
        <f t="shared" si="2"/>
        <v/>
      </c>
      <c r="I43" s="238"/>
      <c r="J43" s="238"/>
      <c r="K43" s="174"/>
      <c r="L43" s="239"/>
      <c r="M43" s="239"/>
      <c r="N43" s="240"/>
    </row>
    <row r="44" spans="1:14" ht="15.95" customHeight="1" x14ac:dyDescent="0.2">
      <c r="A44" s="57"/>
      <c r="B44" s="89"/>
      <c r="C44" s="203"/>
      <c r="D44" s="203"/>
      <c r="E44" s="35"/>
      <c r="F44" s="199"/>
      <c r="G44" s="325"/>
      <c r="H44" s="246" t="str">
        <f t="shared" si="2"/>
        <v/>
      </c>
      <c r="I44" s="238"/>
      <c r="J44" s="238"/>
      <c r="K44" s="174"/>
      <c r="L44" s="239"/>
      <c r="M44" s="239"/>
      <c r="N44" s="240"/>
    </row>
    <row r="45" spans="1:14" ht="15.95" customHeight="1" x14ac:dyDescent="0.2">
      <c r="A45" s="57"/>
      <c r="B45" s="89"/>
      <c r="C45" s="203"/>
      <c r="D45" s="203"/>
      <c r="E45" s="35"/>
      <c r="F45" s="199"/>
      <c r="G45" s="325"/>
      <c r="H45" s="246" t="str">
        <f t="shared" si="2"/>
        <v/>
      </c>
      <c r="I45" s="238"/>
      <c r="J45" s="238"/>
      <c r="K45" s="174"/>
      <c r="L45" s="239"/>
      <c r="M45" s="239"/>
      <c r="N45" s="240"/>
    </row>
    <row r="46" spans="1:14" ht="15.95" customHeight="1" x14ac:dyDescent="0.2">
      <c r="A46" s="57"/>
      <c r="B46" s="89"/>
      <c r="C46" s="203"/>
      <c r="D46" s="203"/>
      <c r="E46" s="93"/>
      <c r="F46" s="199"/>
      <c r="G46" s="325"/>
      <c r="H46" s="246" t="str">
        <f t="shared" si="2"/>
        <v/>
      </c>
      <c r="I46" s="238"/>
      <c r="J46" s="238"/>
      <c r="K46" s="174"/>
      <c r="L46" s="239"/>
      <c r="M46" s="239"/>
      <c r="N46" s="240"/>
    </row>
    <row r="47" spans="1:14" ht="15.95" customHeight="1" x14ac:dyDescent="0.2">
      <c r="A47" s="57"/>
      <c r="B47" s="89"/>
      <c r="C47" s="203"/>
      <c r="D47" s="203"/>
      <c r="E47" s="93"/>
      <c r="F47" s="199"/>
      <c r="G47" s="325"/>
      <c r="H47" s="246" t="str">
        <f t="shared" si="2"/>
        <v/>
      </c>
      <c r="I47" s="238"/>
      <c r="J47" s="238"/>
      <c r="K47" s="174"/>
      <c r="L47" s="239"/>
      <c r="M47" s="239"/>
      <c r="N47" s="240"/>
    </row>
    <row r="48" spans="1:14" s="95" customFormat="1" ht="15.95" customHeight="1" x14ac:dyDescent="0.2">
      <c r="A48" s="47"/>
      <c r="B48" s="94"/>
      <c r="C48" s="203"/>
      <c r="D48" s="203"/>
      <c r="E48" s="93"/>
      <c r="F48" s="199"/>
      <c r="G48" s="325"/>
      <c r="H48" s="246" t="str">
        <f t="shared" si="2"/>
        <v/>
      </c>
      <c r="I48" s="238"/>
      <c r="J48" s="238"/>
      <c r="K48" s="174"/>
      <c r="L48" s="239"/>
      <c r="M48" s="239"/>
      <c r="N48" s="240"/>
    </row>
    <row r="49" spans="1:14" ht="15.95" customHeight="1" x14ac:dyDescent="0.2">
      <c r="A49" s="57"/>
      <c r="B49" s="89"/>
      <c r="C49" s="93"/>
      <c r="D49" s="93"/>
      <c r="E49" s="93"/>
      <c r="F49" s="155"/>
      <c r="G49" s="155"/>
      <c r="H49" s="245"/>
      <c r="I49" s="161"/>
      <c r="J49" s="161"/>
      <c r="K49" s="161"/>
      <c r="L49" s="233"/>
      <c r="M49" s="233"/>
      <c r="N49" s="241"/>
    </row>
    <row r="50" spans="1:14" s="24" customFormat="1" ht="20.100000000000001" customHeight="1" x14ac:dyDescent="0.2">
      <c r="A50" s="20"/>
      <c r="B50" s="87"/>
      <c r="C50" s="17" t="s">
        <v>69</v>
      </c>
      <c r="D50" s="88"/>
      <c r="E50" s="88"/>
      <c r="F50" s="156"/>
      <c r="G50" s="156"/>
      <c r="H50" s="245"/>
      <c r="I50" s="166"/>
      <c r="J50" s="166"/>
      <c r="K50" s="166"/>
      <c r="L50" s="233"/>
      <c r="M50" s="233"/>
      <c r="N50" s="241"/>
    </row>
    <row r="51" spans="1:14" ht="15.95" customHeight="1" collapsed="1" x14ac:dyDescent="0.2">
      <c r="A51" s="57"/>
      <c r="B51" s="89"/>
      <c r="C51" s="90" t="s">
        <v>6</v>
      </c>
      <c r="D51" s="167" t="s">
        <v>8</v>
      </c>
      <c r="E51" s="88"/>
      <c r="F51" s="157">
        <f>SUM(F52:F55)</f>
        <v>0</v>
      </c>
      <c r="G51" s="321">
        <f>SUM(G52:G55)</f>
        <v>0</v>
      </c>
      <c r="H51" s="245"/>
      <c r="I51" s="236"/>
      <c r="J51" s="236"/>
      <c r="K51" s="174"/>
      <c r="L51" s="236"/>
      <c r="M51" s="236"/>
      <c r="N51" s="237"/>
    </row>
    <row r="52" spans="1:14" ht="15.95" customHeight="1" x14ac:dyDescent="0.2">
      <c r="A52" s="57"/>
      <c r="B52" s="89"/>
      <c r="C52" s="201"/>
      <c r="D52" s="202"/>
      <c r="E52" s="88"/>
      <c r="F52" s="199"/>
      <c r="G52" s="325"/>
      <c r="H52" s="246" t="str">
        <f>IF(F52&lt;G52,"E","")</f>
        <v/>
      </c>
      <c r="I52" s="238"/>
      <c r="J52" s="238"/>
      <c r="K52" s="174"/>
      <c r="L52" s="239"/>
      <c r="M52" s="239"/>
      <c r="N52" s="240"/>
    </row>
    <row r="53" spans="1:14" ht="15.95" customHeight="1" x14ac:dyDescent="0.2">
      <c r="A53" s="57"/>
      <c r="B53" s="89"/>
      <c r="C53" s="201"/>
      <c r="D53" s="202"/>
      <c r="E53" s="93"/>
      <c r="F53" s="199"/>
      <c r="G53" s="325"/>
      <c r="H53" s="246" t="str">
        <f>IF(F53&lt;G53,"E","")</f>
        <v/>
      </c>
      <c r="I53" s="238"/>
      <c r="J53" s="238"/>
      <c r="K53" s="174"/>
      <c r="L53" s="239"/>
      <c r="M53" s="239"/>
      <c r="N53" s="240"/>
    </row>
    <row r="54" spans="1:14" ht="15.95" customHeight="1" x14ac:dyDescent="0.2">
      <c r="A54" s="57"/>
      <c r="B54" s="89"/>
      <c r="C54" s="201"/>
      <c r="D54" s="202"/>
      <c r="E54" s="93"/>
      <c r="F54" s="199"/>
      <c r="G54" s="325"/>
      <c r="H54" s="246" t="str">
        <f>IF(F54&lt;G54,"E","")</f>
        <v/>
      </c>
      <c r="I54" s="238"/>
      <c r="J54" s="238"/>
      <c r="K54" s="174"/>
      <c r="L54" s="239"/>
      <c r="M54" s="239"/>
      <c r="N54" s="240"/>
    </row>
    <row r="55" spans="1:14" s="95" customFormat="1" ht="15.95" customHeight="1" x14ac:dyDescent="0.2">
      <c r="A55" s="47"/>
      <c r="B55" s="94"/>
      <c r="C55" s="201"/>
      <c r="D55" s="202"/>
      <c r="E55" s="93"/>
      <c r="F55" s="199"/>
      <c r="G55" s="325"/>
      <c r="H55" s="246" t="str">
        <f>IF(F55&lt;G55,"E","")</f>
        <v/>
      </c>
      <c r="I55" s="238"/>
      <c r="J55" s="238"/>
      <c r="K55" s="174"/>
      <c r="L55" s="239"/>
      <c r="M55" s="239"/>
      <c r="N55" s="240"/>
    </row>
    <row r="56" spans="1:14" ht="15.95" customHeight="1" x14ac:dyDescent="0.2">
      <c r="A56" s="57"/>
      <c r="B56" s="89"/>
      <c r="C56" s="93"/>
      <c r="D56" s="93"/>
      <c r="E56" s="93"/>
      <c r="F56" s="155"/>
      <c r="G56" s="155"/>
      <c r="H56" s="247"/>
      <c r="I56" s="161"/>
      <c r="J56" s="161"/>
      <c r="K56" s="161"/>
      <c r="L56" s="233"/>
      <c r="M56" s="233"/>
      <c r="N56" s="241"/>
    </row>
    <row r="57" spans="1:14" s="24" customFormat="1" ht="20.100000000000001" customHeight="1" x14ac:dyDescent="0.2">
      <c r="A57" s="20"/>
      <c r="B57" s="87"/>
      <c r="C57" s="17" t="s">
        <v>84</v>
      </c>
      <c r="D57" s="88"/>
      <c r="E57" s="93"/>
      <c r="F57" s="156"/>
      <c r="G57" s="156"/>
      <c r="H57" s="248"/>
      <c r="I57" s="166"/>
      <c r="J57" s="166"/>
      <c r="K57" s="166"/>
      <c r="L57" s="233"/>
      <c r="M57" s="233"/>
      <c r="N57" s="241"/>
    </row>
    <row r="58" spans="1:14" ht="15.95" customHeight="1" x14ac:dyDescent="0.2">
      <c r="A58" s="57"/>
      <c r="B58" s="89"/>
      <c r="C58" s="90" t="s">
        <v>6</v>
      </c>
      <c r="D58" s="167" t="s">
        <v>8</v>
      </c>
      <c r="E58" s="93"/>
      <c r="F58" s="157">
        <f>SUM(F59:F66)</f>
        <v>0</v>
      </c>
      <c r="G58" s="321">
        <f>SUM(G59:G66)</f>
        <v>0</v>
      </c>
      <c r="H58" s="245"/>
      <c r="I58" s="236"/>
      <c r="J58" s="236"/>
      <c r="K58" s="174"/>
      <c r="L58" s="236"/>
      <c r="M58" s="236"/>
      <c r="N58" s="237"/>
    </row>
    <row r="59" spans="1:14" ht="15.95" customHeight="1" x14ac:dyDescent="0.2">
      <c r="A59" s="57"/>
      <c r="B59" s="89"/>
      <c r="C59" s="201"/>
      <c r="D59" s="202"/>
      <c r="E59" s="93"/>
      <c r="F59" s="199"/>
      <c r="G59" s="325"/>
      <c r="H59" s="246" t="str">
        <f t="shared" ref="H59:H66" si="3">IF(F59&lt;G59,"E","")</f>
        <v/>
      </c>
      <c r="I59" s="238"/>
      <c r="J59" s="238"/>
      <c r="K59" s="174"/>
      <c r="L59" s="239"/>
      <c r="M59" s="239"/>
      <c r="N59" s="240"/>
    </row>
    <row r="60" spans="1:14" ht="15.95" customHeight="1" x14ac:dyDescent="0.2">
      <c r="A60" s="57"/>
      <c r="B60" s="89"/>
      <c r="C60" s="201"/>
      <c r="D60" s="202"/>
      <c r="E60" s="93"/>
      <c r="F60" s="199"/>
      <c r="G60" s="325"/>
      <c r="H60" s="246" t="str">
        <f t="shared" si="3"/>
        <v/>
      </c>
      <c r="I60" s="238"/>
      <c r="J60" s="238"/>
      <c r="K60" s="174"/>
      <c r="L60" s="239"/>
      <c r="M60" s="239"/>
      <c r="N60" s="240"/>
    </row>
    <row r="61" spans="1:14" ht="15.95" customHeight="1" x14ac:dyDescent="0.2">
      <c r="A61" s="57"/>
      <c r="B61" s="89"/>
      <c r="C61" s="201"/>
      <c r="D61" s="202"/>
      <c r="E61" s="93"/>
      <c r="F61" s="199"/>
      <c r="G61" s="325"/>
      <c r="H61" s="246" t="str">
        <f t="shared" si="3"/>
        <v/>
      </c>
      <c r="I61" s="238"/>
      <c r="J61" s="238"/>
      <c r="K61" s="174"/>
      <c r="L61" s="239"/>
      <c r="M61" s="239"/>
      <c r="N61" s="240"/>
    </row>
    <row r="62" spans="1:14" ht="15.95" customHeight="1" x14ac:dyDescent="0.2">
      <c r="A62" s="57"/>
      <c r="B62" s="89"/>
      <c r="C62" s="201"/>
      <c r="D62" s="202"/>
      <c r="E62" s="93"/>
      <c r="F62" s="199"/>
      <c r="G62" s="325"/>
      <c r="H62" s="246" t="str">
        <f t="shared" si="3"/>
        <v/>
      </c>
      <c r="I62" s="238"/>
      <c r="J62" s="238"/>
      <c r="K62" s="174"/>
      <c r="L62" s="239"/>
      <c r="M62" s="239"/>
      <c r="N62" s="240"/>
    </row>
    <row r="63" spans="1:14" ht="15.95" customHeight="1" x14ac:dyDescent="0.2">
      <c r="A63" s="57"/>
      <c r="B63" s="89"/>
      <c r="C63" s="201"/>
      <c r="D63" s="202"/>
      <c r="E63" s="93"/>
      <c r="F63" s="199"/>
      <c r="G63" s="325"/>
      <c r="H63" s="246" t="str">
        <f t="shared" si="3"/>
        <v/>
      </c>
      <c r="I63" s="238"/>
      <c r="J63" s="238"/>
      <c r="K63" s="174"/>
      <c r="L63" s="239"/>
      <c r="M63" s="239"/>
      <c r="N63" s="240"/>
    </row>
    <row r="64" spans="1:14" ht="15.95" customHeight="1" x14ac:dyDescent="0.2">
      <c r="A64" s="57"/>
      <c r="B64" s="89"/>
      <c r="C64" s="201"/>
      <c r="D64" s="202"/>
      <c r="E64" s="93"/>
      <c r="F64" s="199"/>
      <c r="G64" s="325"/>
      <c r="H64" s="246" t="str">
        <f t="shared" si="3"/>
        <v/>
      </c>
      <c r="I64" s="238"/>
      <c r="J64" s="238"/>
      <c r="K64" s="174"/>
      <c r="L64" s="239"/>
      <c r="M64" s="239"/>
      <c r="N64" s="240"/>
    </row>
    <row r="65" spans="1:14" ht="15.95" customHeight="1" x14ac:dyDescent="0.2">
      <c r="A65" s="57"/>
      <c r="B65" s="89"/>
      <c r="C65" s="201"/>
      <c r="D65" s="202"/>
      <c r="E65" s="93"/>
      <c r="F65" s="199"/>
      <c r="G65" s="325"/>
      <c r="H65" s="246" t="str">
        <f t="shared" si="3"/>
        <v/>
      </c>
      <c r="I65" s="238"/>
      <c r="J65" s="238"/>
      <c r="K65" s="174"/>
      <c r="L65" s="239"/>
      <c r="M65" s="239"/>
      <c r="N65" s="240"/>
    </row>
    <row r="66" spans="1:14" s="95" customFormat="1" ht="15.95" customHeight="1" x14ac:dyDescent="0.2">
      <c r="A66" s="57"/>
      <c r="B66" s="94"/>
      <c r="C66" s="201"/>
      <c r="D66" s="202"/>
      <c r="E66" s="93"/>
      <c r="F66" s="199"/>
      <c r="G66" s="325"/>
      <c r="H66" s="246" t="str">
        <f t="shared" si="3"/>
        <v/>
      </c>
      <c r="I66" s="238"/>
      <c r="J66" s="238"/>
      <c r="K66" s="174"/>
      <c r="L66" s="239"/>
      <c r="M66" s="239"/>
      <c r="N66" s="240"/>
    </row>
    <row r="67" spans="1:14" ht="15.95" customHeight="1" x14ac:dyDescent="0.2">
      <c r="A67" s="47"/>
      <c r="B67" s="89"/>
      <c r="C67" s="93"/>
      <c r="D67" s="93"/>
      <c r="E67" s="93"/>
      <c r="F67" s="155"/>
      <c r="G67" s="155"/>
      <c r="H67" s="245"/>
      <c r="I67" s="161"/>
      <c r="J67" s="161"/>
      <c r="K67" s="161"/>
      <c r="L67" s="233"/>
      <c r="M67" s="233"/>
      <c r="N67" s="241"/>
    </row>
    <row r="68" spans="1:14" s="24" customFormat="1" ht="20.100000000000001" customHeight="1" x14ac:dyDescent="0.2">
      <c r="A68" s="20"/>
      <c r="B68" s="87"/>
      <c r="C68" s="17" t="s">
        <v>17</v>
      </c>
      <c r="D68" s="88"/>
      <c r="E68" s="88"/>
      <c r="F68" s="156"/>
      <c r="G68" s="156"/>
      <c r="H68" s="245"/>
      <c r="I68" s="166"/>
      <c r="J68" s="166"/>
      <c r="K68" s="166"/>
      <c r="L68" s="233"/>
      <c r="M68" s="233"/>
      <c r="N68" s="241"/>
    </row>
    <row r="69" spans="1:14" ht="15.95" customHeight="1" x14ac:dyDescent="0.2">
      <c r="A69" s="57"/>
      <c r="B69" s="89"/>
      <c r="C69" s="90" t="s">
        <v>6</v>
      </c>
      <c r="D69" s="167" t="s">
        <v>8</v>
      </c>
      <c r="E69" s="88"/>
      <c r="F69" s="157">
        <f>SUM(F70:F77)</f>
        <v>0</v>
      </c>
      <c r="G69" s="321">
        <f>SUM(G70:G77)</f>
        <v>0</v>
      </c>
      <c r="H69" s="245"/>
      <c r="I69" s="236"/>
      <c r="J69" s="236"/>
      <c r="K69" s="174"/>
      <c r="L69" s="236"/>
      <c r="M69" s="236"/>
      <c r="N69" s="237"/>
    </row>
    <row r="70" spans="1:14" ht="15.95" customHeight="1" x14ac:dyDescent="0.2">
      <c r="A70" s="57"/>
      <c r="B70" s="89"/>
      <c r="C70" s="202"/>
      <c r="D70" s="202"/>
      <c r="E70" s="88"/>
      <c r="F70" s="199"/>
      <c r="G70" s="325"/>
      <c r="H70" s="246" t="str">
        <f t="shared" ref="H70:H77" si="4">IF(F70&lt;G70,"E","")</f>
        <v/>
      </c>
      <c r="I70" s="238"/>
      <c r="J70" s="238"/>
      <c r="K70" s="174"/>
      <c r="L70" s="239"/>
      <c r="M70" s="239"/>
      <c r="N70" s="240"/>
    </row>
    <row r="71" spans="1:14" ht="15.95" customHeight="1" x14ac:dyDescent="0.2">
      <c r="A71" s="57"/>
      <c r="B71" s="89"/>
      <c r="C71" s="202"/>
      <c r="D71" s="202"/>
      <c r="E71" s="88"/>
      <c r="F71" s="199"/>
      <c r="G71" s="325"/>
      <c r="H71" s="246" t="str">
        <f t="shared" si="4"/>
        <v/>
      </c>
      <c r="I71" s="238"/>
      <c r="J71" s="238"/>
      <c r="K71" s="174"/>
      <c r="L71" s="239"/>
      <c r="M71" s="239"/>
      <c r="N71" s="240"/>
    </row>
    <row r="72" spans="1:14" ht="15.95" customHeight="1" x14ac:dyDescent="0.2">
      <c r="A72" s="57"/>
      <c r="B72" s="89"/>
      <c r="C72" s="202"/>
      <c r="D72" s="202"/>
      <c r="E72" s="88"/>
      <c r="F72" s="199"/>
      <c r="G72" s="325"/>
      <c r="H72" s="246" t="str">
        <f t="shared" si="4"/>
        <v/>
      </c>
      <c r="I72" s="238"/>
      <c r="J72" s="238"/>
      <c r="K72" s="174"/>
      <c r="L72" s="239"/>
      <c r="M72" s="239"/>
      <c r="N72" s="240"/>
    </row>
    <row r="73" spans="1:14" ht="15.95" customHeight="1" x14ac:dyDescent="0.2">
      <c r="A73" s="57"/>
      <c r="B73" s="89"/>
      <c r="C73" s="202"/>
      <c r="D73" s="202"/>
      <c r="E73" s="88"/>
      <c r="F73" s="199"/>
      <c r="G73" s="325"/>
      <c r="H73" s="246" t="str">
        <f t="shared" si="4"/>
        <v/>
      </c>
      <c r="I73" s="238"/>
      <c r="J73" s="238"/>
      <c r="K73" s="174"/>
      <c r="L73" s="239"/>
      <c r="M73" s="239"/>
      <c r="N73" s="240"/>
    </row>
    <row r="74" spans="1:14" ht="15.95" customHeight="1" x14ac:dyDescent="0.2">
      <c r="A74" s="57"/>
      <c r="B74" s="89"/>
      <c r="C74" s="202"/>
      <c r="D74" s="202"/>
      <c r="E74" s="88"/>
      <c r="F74" s="199"/>
      <c r="G74" s="325"/>
      <c r="H74" s="246" t="str">
        <f t="shared" si="4"/>
        <v/>
      </c>
      <c r="I74" s="238"/>
      <c r="J74" s="238"/>
      <c r="K74" s="174"/>
      <c r="L74" s="239"/>
      <c r="M74" s="239"/>
      <c r="N74" s="240"/>
    </row>
    <row r="75" spans="1:14" ht="15.95" customHeight="1" x14ac:dyDescent="0.2">
      <c r="A75" s="57"/>
      <c r="B75" s="89"/>
      <c r="C75" s="202"/>
      <c r="D75" s="202"/>
      <c r="E75" s="88"/>
      <c r="F75" s="199"/>
      <c r="G75" s="325"/>
      <c r="H75" s="246" t="str">
        <f t="shared" si="4"/>
        <v/>
      </c>
      <c r="I75" s="238"/>
      <c r="J75" s="238"/>
      <c r="K75" s="174"/>
      <c r="L75" s="239"/>
      <c r="M75" s="239"/>
      <c r="N75" s="240"/>
    </row>
    <row r="76" spans="1:14" ht="15.95" customHeight="1" x14ac:dyDescent="0.2">
      <c r="A76" s="57"/>
      <c r="B76" s="89"/>
      <c r="C76" s="202"/>
      <c r="D76" s="202"/>
      <c r="E76" s="93"/>
      <c r="F76" s="199"/>
      <c r="G76" s="325"/>
      <c r="H76" s="246" t="str">
        <f t="shared" si="4"/>
        <v/>
      </c>
      <c r="I76" s="238"/>
      <c r="J76" s="238"/>
      <c r="K76" s="174"/>
      <c r="L76" s="239"/>
      <c r="M76" s="239"/>
      <c r="N76" s="240"/>
    </row>
    <row r="77" spans="1:14" s="95" customFormat="1" ht="15.95" customHeight="1" x14ac:dyDescent="0.2">
      <c r="A77" s="57"/>
      <c r="B77" s="94"/>
      <c r="C77" s="202"/>
      <c r="D77" s="202"/>
      <c r="E77" s="93"/>
      <c r="F77" s="199"/>
      <c r="G77" s="325"/>
      <c r="H77" s="246" t="str">
        <f t="shared" si="4"/>
        <v/>
      </c>
      <c r="I77" s="238"/>
      <c r="J77" s="238"/>
      <c r="K77" s="174"/>
      <c r="L77" s="239"/>
      <c r="M77" s="239"/>
      <c r="N77" s="240"/>
    </row>
    <row r="78" spans="1:14" ht="15.95" customHeight="1" x14ac:dyDescent="0.2">
      <c r="A78" s="47"/>
      <c r="B78" s="89"/>
      <c r="C78" s="93"/>
      <c r="D78" s="93"/>
      <c r="E78" s="93"/>
      <c r="F78" s="155"/>
      <c r="G78" s="155"/>
      <c r="H78" s="245"/>
      <c r="I78" s="161"/>
      <c r="J78" s="161"/>
      <c r="K78" s="161"/>
      <c r="L78" s="233"/>
      <c r="M78" s="233"/>
      <c r="N78" s="241"/>
    </row>
    <row r="79" spans="1:14" s="24" customFormat="1" ht="20.100000000000001" customHeight="1" x14ac:dyDescent="0.2">
      <c r="A79" s="20"/>
      <c r="B79" s="87"/>
      <c r="C79" s="403" t="s">
        <v>18</v>
      </c>
      <c r="D79" s="403"/>
      <c r="E79" s="35"/>
      <c r="F79" s="114"/>
      <c r="G79" s="114"/>
      <c r="H79" s="245"/>
      <c r="I79" s="166"/>
      <c r="J79" s="166"/>
      <c r="K79" s="166"/>
      <c r="L79" s="233"/>
      <c r="M79" s="233"/>
      <c r="N79" s="241"/>
    </row>
    <row r="80" spans="1:14" ht="15.95" customHeight="1" x14ac:dyDescent="0.2">
      <c r="A80" s="57"/>
      <c r="B80" s="89"/>
      <c r="C80" s="90" t="s">
        <v>6</v>
      </c>
      <c r="D80" s="167" t="s">
        <v>8</v>
      </c>
      <c r="E80" s="35"/>
      <c r="F80" s="157">
        <f>SUM(F81:F88)</f>
        <v>0</v>
      </c>
      <c r="G80" s="321">
        <f>SUM(G81:G88)</f>
        <v>0</v>
      </c>
      <c r="H80" s="245"/>
      <c r="I80" s="236"/>
      <c r="J80" s="236"/>
      <c r="K80" s="174"/>
      <c r="L80" s="236"/>
      <c r="M80" s="236"/>
      <c r="N80" s="237"/>
    </row>
    <row r="81" spans="1:14" ht="15.95" customHeight="1" x14ac:dyDescent="0.2">
      <c r="A81" s="57"/>
      <c r="B81" s="89"/>
      <c r="C81" s="201"/>
      <c r="D81" s="202"/>
      <c r="E81" s="35"/>
      <c r="F81" s="199"/>
      <c r="G81" s="325"/>
      <c r="H81" s="246" t="str">
        <f t="shared" ref="H81:H88" si="5">IF(F81&lt;G81,"E","")</f>
        <v/>
      </c>
      <c r="I81" s="238"/>
      <c r="J81" s="238"/>
      <c r="K81" s="174"/>
      <c r="L81" s="239"/>
      <c r="M81" s="239"/>
      <c r="N81" s="240"/>
    </row>
    <row r="82" spans="1:14" ht="15.95" customHeight="1" x14ac:dyDescent="0.2">
      <c r="A82" s="57"/>
      <c r="B82" s="89"/>
      <c r="C82" s="201"/>
      <c r="D82" s="202"/>
      <c r="E82" s="35"/>
      <c r="F82" s="199"/>
      <c r="G82" s="325"/>
      <c r="H82" s="246" t="str">
        <f t="shared" si="5"/>
        <v/>
      </c>
      <c r="I82" s="238"/>
      <c r="J82" s="238"/>
      <c r="K82" s="174"/>
      <c r="L82" s="239"/>
      <c r="M82" s="239"/>
      <c r="N82" s="240"/>
    </row>
    <row r="83" spans="1:14" ht="15.95" customHeight="1" x14ac:dyDescent="0.2">
      <c r="A83" s="57"/>
      <c r="B83" s="89"/>
      <c r="C83" s="201"/>
      <c r="D83" s="202"/>
      <c r="E83" s="35"/>
      <c r="F83" s="199"/>
      <c r="G83" s="325"/>
      <c r="H83" s="246" t="str">
        <f t="shared" si="5"/>
        <v/>
      </c>
      <c r="I83" s="238"/>
      <c r="J83" s="238"/>
      <c r="K83" s="174"/>
      <c r="L83" s="239"/>
      <c r="M83" s="239"/>
      <c r="N83" s="240"/>
    </row>
    <row r="84" spans="1:14" ht="15.95" customHeight="1" x14ac:dyDescent="0.2">
      <c r="A84" s="57"/>
      <c r="B84" s="89"/>
      <c r="C84" s="201"/>
      <c r="D84" s="202"/>
      <c r="E84" s="35"/>
      <c r="F84" s="199"/>
      <c r="G84" s="325"/>
      <c r="H84" s="246" t="str">
        <f t="shared" si="5"/>
        <v/>
      </c>
      <c r="I84" s="238"/>
      <c r="J84" s="238"/>
      <c r="K84" s="174"/>
      <c r="L84" s="239"/>
      <c r="M84" s="239"/>
      <c r="N84" s="240"/>
    </row>
    <row r="85" spans="1:14" ht="15.95" customHeight="1" x14ac:dyDescent="0.2">
      <c r="A85" s="57"/>
      <c r="B85" s="89"/>
      <c r="C85" s="201"/>
      <c r="D85" s="202"/>
      <c r="E85" s="35"/>
      <c r="F85" s="199"/>
      <c r="G85" s="325"/>
      <c r="H85" s="246" t="str">
        <f t="shared" si="5"/>
        <v/>
      </c>
      <c r="I85" s="238"/>
      <c r="J85" s="238"/>
      <c r="K85" s="174"/>
      <c r="L85" s="239"/>
      <c r="M85" s="239"/>
      <c r="N85" s="240"/>
    </row>
    <row r="86" spans="1:14" ht="15.95" customHeight="1" x14ac:dyDescent="0.2">
      <c r="A86" s="57"/>
      <c r="B86" s="89"/>
      <c r="C86" s="201"/>
      <c r="D86" s="202"/>
      <c r="E86" s="93"/>
      <c r="F86" s="199"/>
      <c r="G86" s="325"/>
      <c r="H86" s="246" t="str">
        <f t="shared" si="5"/>
        <v/>
      </c>
      <c r="I86" s="238"/>
      <c r="J86" s="238"/>
      <c r="K86" s="174"/>
      <c r="L86" s="239"/>
      <c r="M86" s="239"/>
      <c r="N86" s="240"/>
    </row>
    <row r="87" spans="1:14" ht="15.95" customHeight="1" x14ac:dyDescent="0.2">
      <c r="A87" s="57"/>
      <c r="B87" s="89"/>
      <c r="C87" s="201"/>
      <c r="D87" s="202"/>
      <c r="E87" s="93"/>
      <c r="F87" s="199"/>
      <c r="G87" s="325"/>
      <c r="H87" s="246" t="str">
        <f t="shared" si="5"/>
        <v/>
      </c>
      <c r="I87" s="238"/>
      <c r="J87" s="238"/>
      <c r="K87" s="174"/>
      <c r="L87" s="239"/>
      <c r="M87" s="239"/>
      <c r="N87" s="240"/>
    </row>
    <row r="88" spans="1:14" s="95" customFormat="1" ht="15.95" customHeight="1" x14ac:dyDescent="0.2">
      <c r="A88" s="57"/>
      <c r="B88" s="94"/>
      <c r="C88" s="201"/>
      <c r="D88" s="202"/>
      <c r="E88" s="93"/>
      <c r="F88" s="199"/>
      <c r="G88" s="325"/>
      <c r="H88" s="246" t="str">
        <f t="shared" si="5"/>
        <v/>
      </c>
      <c r="I88" s="238"/>
      <c r="J88" s="238"/>
      <c r="K88" s="174"/>
      <c r="L88" s="239"/>
      <c r="M88" s="239"/>
      <c r="N88" s="175"/>
    </row>
    <row r="89" spans="1:14" s="95" customFormat="1" ht="15.95" customHeight="1" x14ac:dyDescent="0.2">
      <c r="A89" s="57"/>
      <c r="B89" s="89"/>
      <c r="C89" s="93"/>
      <c r="D89" s="93"/>
      <c r="E89" s="93"/>
      <c r="F89" s="93"/>
      <c r="G89" s="93"/>
      <c r="H89" s="245"/>
      <c r="I89" s="54"/>
      <c r="J89" s="54"/>
      <c r="K89" s="54"/>
      <c r="L89" s="234"/>
      <c r="M89" s="234"/>
      <c r="N89" s="234"/>
    </row>
    <row r="90" spans="1:14" s="95" customFormat="1" ht="15.95" customHeight="1" x14ac:dyDescent="0.2">
      <c r="A90" s="57"/>
      <c r="B90" s="89"/>
      <c r="C90" s="17" t="s">
        <v>47</v>
      </c>
      <c r="D90" s="93"/>
      <c r="E90" s="93"/>
      <c r="F90" s="93"/>
      <c r="G90" s="93"/>
      <c r="H90" s="245"/>
      <c r="I90" s="54"/>
      <c r="J90" s="54"/>
      <c r="K90" s="54"/>
      <c r="L90" s="234"/>
      <c r="M90" s="234"/>
      <c r="N90" s="234"/>
    </row>
    <row r="91" spans="1:14" s="24" customFormat="1" ht="20.100000000000001" customHeight="1" x14ac:dyDescent="0.2">
      <c r="A91" s="20"/>
      <c r="B91" s="87"/>
      <c r="C91" s="17" t="s">
        <v>75</v>
      </c>
      <c r="D91" s="88"/>
      <c r="E91" s="88"/>
      <c r="F91" s="88"/>
      <c r="G91" s="88"/>
      <c r="H91" s="245"/>
      <c r="I91" s="54"/>
      <c r="J91" s="61"/>
      <c r="K91" s="61"/>
      <c r="L91" s="234"/>
      <c r="M91" s="234"/>
      <c r="N91" s="235"/>
    </row>
    <row r="92" spans="1:14" ht="15.95" customHeight="1" x14ac:dyDescent="0.2">
      <c r="A92" s="57"/>
      <c r="B92" s="89"/>
      <c r="C92" s="422" t="s">
        <v>77</v>
      </c>
      <c r="D92" s="423"/>
      <c r="E92" s="88"/>
      <c r="F92" s="96">
        <f>'GASTOS SALARIALES Y DE SS'!K27</f>
        <v>0</v>
      </c>
      <c r="G92" s="322">
        <f>'GASTOS SALARIALES Y DE SS'!L27</f>
        <v>0</v>
      </c>
      <c r="H92" s="245"/>
      <c r="I92" s="172"/>
      <c r="J92" s="172"/>
      <c r="K92" s="174"/>
      <c r="L92" s="172"/>
      <c r="M92" s="172"/>
      <c r="N92" s="237"/>
    </row>
    <row r="93" spans="1:14" ht="15.95" customHeight="1" x14ac:dyDescent="0.2">
      <c r="A93" s="47"/>
      <c r="B93" s="89"/>
      <c r="C93" s="93"/>
      <c r="D93" s="93"/>
      <c r="E93" s="93"/>
      <c r="F93" s="93"/>
      <c r="G93" s="93"/>
      <c r="H93" s="245"/>
      <c r="I93" s="54"/>
      <c r="J93" s="54"/>
      <c r="K93" s="54"/>
      <c r="L93" s="234"/>
      <c r="M93" s="234"/>
      <c r="N93" s="241"/>
    </row>
    <row r="94" spans="1:14" s="24" customFormat="1" ht="20.100000000000001" customHeight="1" x14ac:dyDescent="0.2">
      <c r="A94" s="20"/>
      <c r="B94" s="87"/>
      <c r="C94" s="17" t="s">
        <v>19</v>
      </c>
      <c r="D94" s="88"/>
      <c r="E94" s="88"/>
      <c r="F94" s="88"/>
      <c r="G94" s="88"/>
      <c r="H94" s="245"/>
      <c r="I94" s="61"/>
      <c r="J94" s="61"/>
      <c r="K94" s="61"/>
      <c r="L94" s="234"/>
      <c r="M94" s="234"/>
      <c r="N94" s="241"/>
    </row>
    <row r="95" spans="1:14" ht="15.95" customHeight="1" collapsed="1" x14ac:dyDescent="0.2">
      <c r="A95" s="57"/>
      <c r="B95" s="89"/>
      <c r="C95" s="90" t="s">
        <v>6</v>
      </c>
      <c r="D95" s="167" t="s">
        <v>8</v>
      </c>
      <c r="E95" s="93"/>
      <c r="F95" s="157">
        <f>SUM(F96:F99)</f>
        <v>0</v>
      </c>
      <c r="G95" s="321">
        <f>SUM(G96:G99)</f>
        <v>0</v>
      </c>
      <c r="H95" s="245"/>
      <c r="I95" s="236"/>
      <c r="J95" s="236"/>
      <c r="K95" s="174"/>
      <c r="L95" s="236"/>
      <c r="M95" s="236"/>
      <c r="N95" s="237"/>
    </row>
    <row r="96" spans="1:14" ht="15.95" customHeight="1" x14ac:dyDescent="0.2">
      <c r="A96" s="57"/>
      <c r="B96" s="89"/>
      <c r="C96" s="202"/>
      <c r="D96" s="202"/>
      <c r="E96" s="93"/>
      <c r="F96" s="199"/>
      <c r="G96" s="325"/>
      <c r="H96" s="246" t="str">
        <f>IF(F96&lt;G96,"E","")</f>
        <v/>
      </c>
      <c r="I96" s="238"/>
      <c r="J96" s="238"/>
      <c r="K96" s="174"/>
      <c r="L96" s="239"/>
      <c r="M96" s="239"/>
      <c r="N96" s="240"/>
    </row>
    <row r="97" spans="1:14" ht="15.95" customHeight="1" x14ac:dyDescent="0.2">
      <c r="A97" s="57"/>
      <c r="B97" s="89"/>
      <c r="C97" s="202"/>
      <c r="D97" s="202"/>
      <c r="E97" s="93"/>
      <c r="F97" s="199"/>
      <c r="G97" s="325"/>
      <c r="H97" s="246" t="str">
        <f>IF(F97&lt;G97,"E","")</f>
        <v/>
      </c>
      <c r="I97" s="238"/>
      <c r="J97" s="238"/>
      <c r="K97" s="174"/>
      <c r="L97" s="239"/>
      <c r="M97" s="239"/>
      <c r="N97" s="240"/>
    </row>
    <row r="98" spans="1:14" ht="15.95" customHeight="1" x14ac:dyDescent="0.2">
      <c r="A98" s="57"/>
      <c r="B98" s="89"/>
      <c r="C98" s="202"/>
      <c r="D98" s="202"/>
      <c r="E98" s="93"/>
      <c r="F98" s="199"/>
      <c r="G98" s="325"/>
      <c r="H98" s="246" t="str">
        <f>IF(F98&lt;G98,"E","")</f>
        <v/>
      </c>
      <c r="I98" s="238"/>
      <c r="J98" s="238"/>
      <c r="K98" s="174"/>
      <c r="L98" s="239"/>
      <c r="M98" s="239"/>
      <c r="N98" s="240"/>
    </row>
    <row r="99" spans="1:14" s="95" customFormat="1" ht="15.95" customHeight="1" x14ac:dyDescent="0.2">
      <c r="A99" s="57"/>
      <c r="B99" s="94"/>
      <c r="C99" s="202"/>
      <c r="D99" s="202"/>
      <c r="E99" s="93"/>
      <c r="F99" s="199"/>
      <c r="G99" s="325"/>
      <c r="H99" s="246" t="str">
        <f>IF(F99&lt;G99,"E","")</f>
        <v/>
      </c>
      <c r="I99" s="238"/>
      <c r="J99" s="238"/>
      <c r="K99" s="174"/>
      <c r="L99" s="239"/>
      <c r="M99" s="239"/>
      <c r="N99" s="240"/>
    </row>
    <row r="100" spans="1:14" ht="15.95" customHeight="1" x14ac:dyDescent="0.2">
      <c r="A100" s="47"/>
      <c r="B100" s="89"/>
      <c r="C100" s="93"/>
      <c r="D100" s="93"/>
      <c r="E100" s="93"/>
      <c r="F100" s="155"/>
      <c r="G100" s="155"/>
      <c r="H100" s="245"/>
      <c r="I100" s="161"/>
      <c r="J100" s="161"/>
      <c r="K100" s="161"/>
      <c r="L100" s="233"/>
      <c r="M100" s="233"/>
      <c r="N100" s="241"/>
    </row>
    <row r="101" spans="1:14" s="24" customFormat="1" ht="20.100000000000001" customHeight="1" x14ac:dyDescent="0.2">
      <c r="A101" s="20"/>
      <c r="B101" s="87"/>
      <c r="C101" s="403" t="s">
        <v>79</v>
      </c>
      <c r="D101" s="403"/>
      <c r="E101" s="35"/>
      <c r="F101" s="114"/>
      <c r="G101" s="114"/>
      <c r="H101" s="245"/>
      <c r="I101" s="166"/>
      <c r="J101" s="166"/>
      <c r="K101" s="166"/>
      <c r="L101" s="233"/>
      <c r="M101" s="233"/>
      <c r="N101" s="241"/>
    </row>
    <row r="102" spans="1:14" ht="15.95" customHeight="1" collapsed="1" x14ac:dyDescent="0.2">
      <c r="A102" s="57"/>
      <c r="B102" s="89"/>
      <c r="C102" s="90" t="s">
        <v>6</v>
      </c>
      <c r="D102" s="167" t="s">
        <v>8</v>
      </c>
      <c r="E102" s="35"/>
      <c r="F102" s="157">
        <f>SUM(F103:F106)</f>
        <v>0</v>
      </c>
      <c r="G102" s="321">
        <f>SUM(G103:G106)</f>
        <v>0</v>
      </c>
      <c r="H102" s="245"/>
      <c r="I102" s="236"/>
      <c r="J102" s="236"/>
      <c r="K102" s="174"/>
      <c r="L102" s="236"/>
      <c r="M102" s="236"/>
      <c r="N102" s="237"/>
    </row>
    <row r="103" spans="1:14" ht="15.95" customHeight="1" x14ac:dyDescent="0.2">
      <c r="A103" s="57"/>
      <c r="B103" s="89"/>
      <c r="C103" s="201"/>
      <c r="D103" s="202"/>
      <c r="E103" s="35"/>
      <c r="F103" s="199"/>
      <c r="G103" s="325"/>
      <c r="H103" s="246" t="str">
        <f>IF(F103&lt;G103,"E","")</f>
        <v/>
      </c>
      <c r="I103" s="238"/>
      <c r="J103" s="238"/>
      <c r="K103" s="174"/>
      <c r="L103" s="239"/>
      <c r="M103" s="239"/>
      <c r="N103" s="240"/>
    </row>
    <row r="104" spans="1:14" ht="15.95" customHeight="1" x14ac:dyDescent="0.2">
      <c r="A104" s="57"/>
      <c r="B104" s="89"/>
      <c r="C104" s="201"/>
      <c r="D104" s="202"/>
      <c r="E104" s="93"/>
      <c r="F104" s="199"/>
      <c r="G104" s="325"/>
      <c r="H104" s="246" t="str">
        <f>IF(F104&lt;G104,"E","")</f>
        <v/>
      </c>
      <c r="I104" s="238"/>
      <c r="J104" s="238"/>
      <c r="K104" s="174"/>
      <c r="L104" s="239"/>
      <c r="M104" s="239"/>
      <c r="N104" s="240"/>
    </row>
    <row r="105" spans="1:14" ht="15.95" customHeight="1" x14ac:dyDescent="0.2">
      <c r="A105" s="57"/>
      <c r="B105" s="89"/>
      <c r="C105" s="201"/>
      <c r="D105" s="202"/>
      <c r="E105" s="93"/>
      <c r="F105" s="199"/>
      <c r="G105" s="325"/>
      <c r="H105" s="246" t="str">
        <f>IF(F105&lt;G105,"E","")</f>
        <v/>
      </c>
      <c r="I105" s="238"/>
      <c r="J105" s="238"/>
      <c r="K105" s="174"/>
      <c r="L105" s="239"/>
      <c r="M105" s="239"/>
      <c r="N105" s="240"/>
    </row>
    <row r="106" spans="1:14" s="95" customFormat="1" ht="15.95" customHeight="1" x14ac:dyDescent="0.2">
      <c r="A106" s="57"/>
      <c r="B106" s="94"/>
      <c r="C106" s="201"/>
      <c r="D106" s="202"/>
      <c r="E106" s="93"/>
      <c r="F106" s="199"/>
      <c r="G106" s="325"/>
      <c r="H106" s="246" t="str">
        <f>IF(F106&lt;G106,"E","")</f>
        <v/>
      </c>
      <c r="I106" s="238"/>
      <c r="J106" s="238"/>
      <c r="K106" s="174"/>
      <c r="L106" s="239"/>
      <c r="M106" s="239"/>
      <c r="N106" s="240"/>
    </row>
    <row r="107" spans="1:14" ht="15.95" customHeight="1" x14ac:dyDescent="0.2">
      <c r="A107" s="47"/>
      <c r="B107" s="89"/>
      <c r="C107" s="93"/>
      <c r="D107" s="93"/>
      <c r="E107" s="93"/>
      <c r="F107" s="155"/>
      <c r="G107" s="155"/>
      <c r="H107" s="245"/>
      <c r="I107" s="161"/>
      <c r="J107" s="161"/>
      <c r="K107" s="161"/>
      <c r="L107" s="233"/>
      <c r="M107" s="233"/>
      <c r="N107" s="241"/>
    </row>
    <row r="108" spans="1:14" s="24" customFormat="1" ht="20.100000000000001" customHeight="1" x14ac:dyDescent="0.2">
      <c r="A108" s="20"/>
      <c r="B108" s="87"/>
      <c r="C108" s="17" t="s">
        <v>80</v>
      </c>
      <c r="D108" s="88"/>
      <c r="E108" s="88"/>
      <c r="F108" s="156"/>
      <c r="G108" s="156"/>
      <c r="H108" s="245"/>
      <c r="I108" s="166"/>
      <c r="J108" s="166"/>
      <c r="K108" s="166"/>
      <c r="L108" s="233"/>
      <c r="M108" s="233"/>
      <c r="N108" s="241"/>
    </row>
    <row r="109" spans="1:14" ht="15.95" customHeight="1" collapsed="1" x14ac:dyDescent="0.2">
      <c r="A109" s="57"/>
      <c r="B109" s="89"/>
      <c r="C109" s="90" t="s">
        <v>6</v>
      </c>
      <c r="D109" s="167" t="s">
        <v>8</v>
      </c>
      <c r="E109" s="88"/>
      <c r="F109" s="157">
        <f>SUM(F110:F113)</f>
        <v>0</v>
      </c>
      <c r="G109" s="321">
        <f>SUM(G110:G113)</f>
        <v>0</v>
      </c>
      <c r="H109" s="245"/>
      <c r="I109" s="236"/>
      <c r="J109" s="236"/>
      <c r="K109" s="174"/>
      <c r="L109" s="236"/>
      <c r="M109" s="236"/>
      <c r="N109" s="237"/>
    </row>
    <row r="110" spans="1:14" ht="15.95" customHeight="1" x14ac:dyDescent="0.2">
      <c r="A110" s="57"/>
      <c r="B110" s="89"/>
      <c r="C110" s="201"/>
      <c r="D110" s="202"/>
      <c r="E110" s="88"/>
      <c r="F110" s="199"/>
      <c r="G110" s="325"/>
      <c r="H110" s="246" t="str">
        <f>IF(F110&lt;G110,"E","")</f>
        <v/>
      </c>
      <c r="I110" s="238"/>
      <c r="J110" s="238"/>
      <c r="K110" s="174"/>
      <c r="L110" s="239"/>
      <c r="M110" s="239"/>
      <c r="N110" s="240"/>
    </row>
    <row r="111" spans="1:14" ht="15.95" customHeight="1" x14ac:dyDescent="0.2">
      <c r="A111" s="57"/>
      <c r="B111" s="89"/>
      <c r="C111" s="201"/>
      <c r="D111" s="202"/>
      <c r="E111" s="93"/>
      <c r="F111" s="199"/>
      <c r="G111" s="325"/>
      <c r="H111" s="246" t="str">
        <f>IF(F111&lt;G111,"E","")</f>
        <v/>
      </c>
      <c r="I111" s="238"/>
      <c r="J111" s="238"/>
      <c r="K111" s="174"/>
      <c r="L111" s="239"/>
      <c r="M111" s="239"/>
      <c r="N111" s="240"/>
    </row>
    <row r="112" spans="1:14" ht="15.95" customHeight="1" x14ac:dyDescent="0.2">
      <c r="A112" s="57"/>
      <c r="B112" s="89"/>
      <c r="C112" s="201"/>
      <c r="D112" s="202"/>
      <c r="E112" s="93"/>
      <c r="F112" s="199"/>
      <c r="G112" s="325"/>
      <c r="H112" s="246" t="str">
        <f>IF(F112&lt;G112,"E","")</f>
        <v/>
      </c>
      <c r="I112" s="238"/>
      <c r="J112" s="238"/>
      <c r="K112" s="174"/>
      <c r="L112" s="239"/>
      <c r="M112" s="239"/>
      <c r="N112" s="240"/>
    </row>
    <row r="113" spans="1:14" s="95" customFormat="1" ht="15.95" customHeight="1" x14ac:dyDescent="0.2">
      <c r="A113" s="57"/>
      <c r="B113" s="94"/>
      <c r="C113" s="201"/>
      <c r="D113" s="202"/>
      <c r="E113" s="93"/>
      <c r="F113" s="199"/>
      <c r="G113" s="325"/>
      <c r="H113" s="246" t="str">
        <f>IF(F113&lt;G113,"E","")</f>
        <v/>
      </c>
      <c r="I113" s="238"/>
      <c r="J113" s="238"/>
      <c r="K113" s="174"/>
      <c r="L113" s="239"/>
      <c r="M113" s="239"/>
      <c r="N113" s="240"/>
    </row>
    <row r="114" spans="1:14" s="14" customFormat="1" ht="12" customHeight="1" x14ac:dyDescent="0.2">
      <c r="A114" s="9"/>
      <c r="B114" s="85"/>
      <c r="C114" s="68"/>
      <c r="D114" s="68"/>
      <c r="E114" s="93"/>
      <c r="F114" s="158"/>
      <c r="G114" s="158"/>
      <c r="H114" s="245"/>
      <c r="I114" s="242"/>
      <c r="J114" s="242"/>
      <c r="K114" s="242"/>
      <c r="L114" s="233"/>
      <c r="M114" s="233"/>
      <c r="N114" s="241"/>
    </row>
    <row r="115" spans="1:14" s="24" customFormat="1" ht="20.100000000000001" customHeight="1" x14ac:dyDescent="0.2">
      <c r="A115" s="20"/>
      <c r="B115" s="87"/>
      <c r="C115" s="17" t="s">
        <v>104</v>
      </c>
      <c r="D115" s="88"/>
      <c r="E115" s="93"/>
      <c r="F115" s="156"/>
      <c r="G115" s="156"/>
      <c r="H115" s="245"/>
      <c r="I115" s="166"/>
      <c r="J115" s="166"/>
      <c r="K115" s="166"/>
      <c r="L115" s="233"/>
      <c r="M115" s="233"/>
      <c r="N115" s="241"/>
    </row>
    <row r="116" spans="1:14" ht="15.95" customHeight="1" collapsed="1" x14ac:dyDescent="0.2">
      <c r="A116" s="57"/>
      <c r="B116" s="89"/>
      <c r="C116" s="90" t="s">
        <v>6</v>
      </c>
      <c r="D116" s="167" t="s">
        <v>8</v>
      </c>
      <c r="E116" s="93"/>
      <c r="F116" s="157">
        <f>SUM(F117:F124)</f>
        <v>0</v>
      </c>
      <c r="G116" s="321">
        <f>SUM(G117:G124)</f>
        <v>0</v>
      </c>
      <c r="H116" s="245"/>
      <c r="I116" s="236"/>
      <c r="J116" s="236"/>
      <c r="K116" s="161"/>
      <c r="L116" s="236"/>
      <c r="M116" s="236"/>
      <c r="N116" s="237"/>
    </row>
    <row r="117" spans="1:14" ht="15.95" customHeight="1" x14ac:dyDescent="0.2">
      <c r="A117" s="57"/>
      <c r="B117" s="89"/>
      <c r="C117" s="201"/>
      <c r="D117" s="202"/>
      <c r="E117" s="93"/>
      <c r="F117" s="199"/>
      <c r="G117" s="325"/>
      <c r="H117" s="246" t="str">
        <f t="shared" ref="H117:H124" si="6">IF(F117&lt;G117,"E","")</f>
        <v/>
      </c>
      <c r="I117" s="238"/>
      <c r="J117" s="238"/>
      <c r="K117" s="174"/>
      <c r="L117" s="239"/>
      <c r="M117" s="239"/>
      <c r="N117" s="240"/>
    </row>
    <row r="118" spans="1:14" ht="15.95" customHeight="1" x14ac:dyDescent="0.2">
      <c r="A118" s="57"/>
      <c r="B118" s="89"/>
      <c r="C118" s="201"/>
      <c r="D118" s="202"/>
      <c r="E118" s="93"/>
      <c r="F118" s="199"/>
      <c r="G118" s="325"/>
      <c r="H118" s="246" t="str">
        <f t="shared" si="6"/>
        <v/>
      </c>
      <c r="I118" s="238"/>
      <c r="J118" s="238"/>
      <c r="K118" s="174"/>
      <c r="L118" s="239"/>
      <c r="M118" s="239"/>
      <c r="N118" s="240"/>
    </row>
    <row r="119" spans="1:14" ht="15.95" customHeight="1" x14ac:dyDescent="0.2">
      <c r="A119" s="57"/>
      <c r="B119" s="89"/>
      <c r="C119" s="201"/>
      <c r="D119" s="202"/>
      <c r="E119" s="93"/>
      <c r="F119" s="199"/>
      <c r="G119" s="325"/>
      <c r="H119" s="246" t="str">
        <f t="shared" si="6"/>
        <v/>
      </c>
      <c r="I119" s="238"/>
      <c r="J119" s="238"/>
      <c r="K119" s="174"/>
      <c r="L119" s="239"/>
      <c r="M119" s="239"/>
      <c r="N119" s="240"/>
    </row>
    <row r="120" spans="1:14" ht="15.95" customHeight="1" x14ac:dyDescent="0.2">
      <c r="A120" s="57"/>
      <c r="B120" s="89"/>
      <c r="C120" s="201"/>
      <c r="D120" s="202"/>
      <c r="E120" s="93"/>
      <c r="F120" s="199"/>
      <c r="G120" s="325"/>
      <c r="H120" s="246" t="str">
        <f t="shared" si="6"/>
        <v/>
      </c>
      <c r="I120" s="238"/>
      <c r="J120" s="238"/>
      <c r="K120" s="174"/>
      <c r="L120" s="239"/>
      <c r="M120" s="239"/>
      <c r="N120" s="240"/>
    </row>
    <row r="121" spans="1:14" ht="15.95" customHeight="1" x14ac:dyDescent="0.2">
      <c r="A121" s="57"/>
      <c r="B121" s="89"/>
      <c r="C121" s="201"/>
      <c r="D121" s="202"/>
      <c r="E121" s="93"/>
      <c r="F121" s="199"/>
      <c r="G121" s="325"/>
      <c r="H121" s="246" t="str">
        <f t="shared" si="6"/>
        <v/>
      </c>
      <c r="I121" s="238"/>
      <c r="J121" s="238"/>
      <c r="K121" s="174"/>
      <c r="L121" s="239"/>
      <c r="M121" s="239"/>
      <c r="N121" s="240"/>
    </row>
    <row r="122" spans="1:14" ht="15.95" customHeight="1" x14ac:dyDescent="0.2">
      <c r="A122" s="57"/>
      <c r="B122" s="89"/>
      <c r="C122" s="201"/>
      <c r="D122" s="202"/>
      <c r="E122" s="93"/>
      <c r="F122" s="199"/>
      <c r="G122" s="325"/>
      <c r="H122" s="246" t="str">
        <f t="shared" si="6"/>
        <v/>
      </c>
      <c r="I122" s="238"/>
      <c r="J122" s="238"/>
      <c r="K122" s="174"/>
      <c r="L122" s="239"/>
      <c r="M122" s="239"/>
      <c r="N122" s="240"/>
    </row>
    <row r="123" spans="1:14" ht="15.95" customHeight="1" x14ac:dyDescent="0.2">
      <c r="A123" s="57"/>
      <c r="B123" s="89"/>
      <c r="C123" s="201"/>
      <c r="D123" s="202"/>
      <c r="E123" s="93"/>
      <c r="F123" s="199"/>
      <c r="G123" s="325"/>
      <c r="H123" s="246" t="str">
        <f t="shared" si="6"/>
        <v/>
      </c>
      <c r="I123" s="238"/>
      <c r="J123" s="238"/>
      <c r="K123" s="174"/>
      <c r="L123" s="239"/>
      <c r="M123" s="239"/>
      <c r="N123" s="240"/>
    </row>
    <row r="124" spans="1:14" s="95" customFormat="1" ht="15.95" customHeight="1" x14ac:dyDescent="0.2">
      <c r="A124" s="57"/>
      <c r="B124" s="94"/>
      <c r="C124" s="201"/>
      <c r="D124" s="202"/>
      <c r="E124" s="93"/>
      <c r="F124" s="199"/>
      <c r="G124" s="325"/>
      <c r="H124" s="246" t="str">
        <f t="shared" si="6"/>
        <v/>
      </c>
      <c r="I124" s="238"/>
      <c r="J124" s="238"/>
      <c r="K124" s="174"/>
      <c r="L124" s="239"/>
      <c r="M124" s="239"/>
      <c r="N124" s="240"/>
    </row>
    <row r="125" spans="1:14" ht="15.95" customHeight="1" x14ac:dyDescent="0.2">
      <c r="A125" s="47"/>
      <c r="B125" s="89"/>
      <c r="C125" s="93"/>
      <c r="D125" s="93"/>
      <c r="E125" s="93"/>
      <c r="F125" s="155"/>
      <c r="G125" s="155"/>
      <c r="H125" s="245"/>
      <c r="I125" s="161"/>
      <c r="J125" s="161"/>
      <c r="K125" s="161"/>
      <c r="L125" s="233"/>
      <c r="M125" s="233"/>
      <c r="N125" s="241"/>
    </row>
    <row r="126" spans="1:14" s="24" customFormat="1" ht="20.100000000000001" customHeight="1" x14ac:dyDescent="0.2">
      <c r="A126" s="20"/>
      <c r="B126" s="87"/>
      <c r="C126" s="17" t="s">
        <v>105</v>
      </c>
      <c r="D126" s="88"/>
      <c r="E126" s="88"/>
      <c r="F126" s="156"/>
      <c r="G126" s="156"/>
      <c r="H126" s="245"/>
      <c r="I126" s="166"/>
      <c r="J126" s="166"/>
      <c r="K126" s="166"/>
      <c r="L126" s="233"/>
      <c r="M126" s="233"/>
      <c r="N126" s="241"/>
    </row>
    <row r="127" spans="1:14" ht="15.95" customHeight="1" collapsed="1" x14ac:dyDescent="0.2">
      <c r="A127" s="57"/>
      <c r="B127" s="89"/>
      <c r="C127" s="90" t="s">
        <v>6</v>
      </c>
      <c r="D127" s="167" t="s">
        <v>8</v>
      </c>
      <c r="E127" s="88"/>
      <c r="F127" s="157">
        <f>SUM(F128:F131)</f>
        <v>0</v>
      </c>
      <c r="G127" s="321">
        <f>SUM(G128:G131)</f>
        <v>0</v>
      </c>
      <c r="H127" s="245"/>
      <c r="I127" s="236"/>
      <c r="J127" s="236"/>
      <c r="K127" s="174"/>
      <c r="L127" s="236"/>
      <c r="M127" s="236"/>
      <c r="N127" s="237"/>
    </row>
    <row r="128" spans="1:14" ht="15.95" customHeight="1" x14ac:dyDescent="0.2">
      <c r="A128" s="57"/>
      <c r="B128" s="89"/>
      <c r="C128" s="201"/>
      <c r="D128" s="202"/>
      <c r="E128" s="88"/>
      <c r="F128" s="199"/>
      <c r="G128" s="325"/>
      <c r="H128" s="246" t="str">
        <f>IF(F128&lt;G128,"E","")</f>
        <v/>
      </c>
      <c r="I128" s="238"/>
      <c r="J128" s="238"/>
      <c r="K128" s="174"/>
      <c r="L128" s="239"/>
      <c r="M128" s="239"/>
      <c r="N128" s="240"/>
    </row>
    <row r="129" spans="1:15" ht="15.95" customHeight="1" x14ac:dyDescent="0.2">
      <c r="A129" s="57"/>
      <c r="B129" s="89"/>
      <c r="C129" s="201"/>
      <c r="D129" s="202"/>
      <c r="E129" s="88"/>
      <c r="F129" s="199"/>
      <c r="G129" s="325"/>
      <c r="H129" s="246" t="str">
        <f>IF(F129&lt;G129,"E","")</f>
        <v/>
      </c>
      <c r="I129" s="238"/>
      <c r="J129" s="238"/>
      <c r="K129" s="174"/>
      <c r="L129" s="239"/>
      <c r="M129" s="239"/>
      <c r="N129" s="240"/>
    </row>
    <row r="130" spans="1:15" ht="15.95" customHeight="1" x14ac:dyDescent="0.2">
      <c r="A130" s="57"/>
      <c r="B130" s="89"/>
      <c r="C130" s="201"/>
      <c r="D130" s="202"/>
      <c r="E130" s="88"/>
      <c r="F130" s="199"/>
      <c r="G130" s="325"/>
      <c r="H130" s="246" t="str">
        <f>IF(F130&lt;G130,"E","")</f>
        <v/>
      </c>
      <c r="I130" s="238"/>
      <c r="J130" s="238"/>
      <c r="K130" s="174"/>
      <c r="L130" s="239"/>
      <c r="M130" s="239"/>
      <c r="N130" s="240"/>
    </row>
    <row r="131" spans="1:15" s="95" customFormat="1" ht="15.95" customHeight="1" x14ac:dyDescent="0.2">
      <c r="A131" s="57"/>
      <c r="B131" s="94"/>
      <c r="C131" s="201"/>
      <c r="D131" s="202"/>
      <c r="E131" s="93"/>
      <c r="F131" s="199"/>
      <c r="G131" s="325"/>
      <c r="H131" s="246" t="str">
        <f>IF(F131&lt;G131,"E","")</f>
        <v/>
      </c>
      <c r="I131" s="238"/>
      <c r="J131" s="238"/>
      <c r="K131" s="174"/>
      <c r="L131" s="239"/>
      <c r="M131" s="239"/>
      <c r="N131" s="240"/>
    </row>
    <row r="132" spans="1:15" s="95" customFormat="1" ht="15.95" customHeight="1" x14ac:dyDescent="0.2">
      <c r="A132" s="57"/>
      <c r="B132" s="94"/>
      <c r="C132" s="98"/>
      <c r="D132" s="98"/>
      <c r="E132" s="98"/>
      <c r="F132" s="159"/>
      <c r="G132" s="159"/>
      <c r="H132" s="249"/>
      <c r="I132" s="239"/>
      <c r="J132" s="239"/>
      <c r="K132" s="239"/>
      <c r="L132" s="239"/>
      <c r="M132" s="239"/>
      <c r="N132" s="240"/>
    </row>
    <row r="133" spans="1:15" s="95" customFormat="1" ht="15.95" customHeight="1" x14ac:dyDescent="0.2">
      <c r="A133" s="57"/>
      <c r="B133" s="94"/>
      <c r="C133" s="17" t="s">
        <v>106</v>
      </c>
      <c r="D133" s="88"/>
      <c r="E133" s="88"/>
      <c r="F133" s="156"/>
      <c r="G133" s="156"/>
      <c r="H133" s="245"/>
      <c r="I133" s="166"/>
      <c r="J133" s="166"/>
      <c r="K133" s="166"/>
      <c r="L133" s="233"/>
      <c r="M133" s="233"/>
      <c r="N133" s="240"/>
    </row>
    <row r="134" spans="1:15" s="95" customFormat="1" ht="15.95" customHeight="1" x14ac:dyDescent="0.2">
      <c r="A134" s="57"/>
      <c r="B134" s="94"/>
      <c r="C134" s="90" t="s">
        <v>6</v>
      </c>
      <c r="D134" s="167" t="s">
        <v>8</v>
      </c>
      <c r="E134" s="88"/>
      <c r="F134" s="157">
        <f>SUM(F135)</f>
        <v>0</v>
      </c>
      <c r="G134" s="321">
        <f>SUM(G135)</f>
        <v>0</v>
      </c>
      <c r="H134" s="245"/>
      <c r="I134" s="236"/>
      <c r="J134" s="236"/>
      <c r="K134" s="174"/>
      <c r="L134" s="236"/>
      <c r="M134" s="236"/>
      <c r="N134" s="237"/>
    </row>
    <row r="135" spans="1:15" s="95" customFormat="1" ht="15.95" customHeight="1" x14ac:dyDescent="0.2">
      <c r="A135" s="57"/>
      <c r="B135" s="94"/>
      <c r="C135" s="200" t="s">
        <v>29</v>
      </c>
      <c r="D135" s="202"/>
      <c r="E135" s="88"/>
      <c r="F135" s="199"/>
      <c r="G135" s="325"/>
      <c r="H135" s="246" t="str">
        <f>IF(F135&lt;G135,"E","")</f>
        <v/>
      </c>
      <c r="I135" s="238"/>
      <c r="J135" s="238"/>
      <c r="K135" s="174"/>
      <c r="L135" s="239"/>
      <c r="M135" s="239"/>
      <c r="N135" s="175"/>
    </row>
    <row r="136" spans="1:15" ht="15.95" customHeight="1" x14ac:dyDescent="0.2">
      <c r="A136" s="47"/>
      <c r="B136" s="99"/>
      <c r="C136" s="100"/>
      <c r="D136" s="100"/>
      <c r="E136" s="100"/>
      <c r="F136" s="160"/>
      <c r="G136" s="160"/>
      <c r="H136" s="250"/>
      <c r="I136" s="161"/>
      <c r="J136" s="161"/>
      <c r="K136" s="161"/>
      <c r="L136" s="413"/>
      <c r="M136" s="413"/>
      <c r="N136" s="7"/>
    </row>
    <row r="137" spans="1:15" s="56" customFormat="1" ht="14.1" customHeight="1" x14ac:dyDescent="0.2">
      <c r="A137" s="47"/>
      <c r="B137" s="54"/>
      <c r="C137" s="54"/>
      <c r="D137" s="54"/>
      <c r="E137" s="54"/>
      <c r="F137" s="161"/>
      <c r="G137" s="162"/>
      <c r="H137" s="162">
        <f>COUNTIF(H18:H135,"E")</f>
        <v>0</v>
      </c>
      <c r="I137" s="162"/>
      <c r="J137" s="162"/>
      <c r="K137" s="162">
        <f>COUNTIF(K18:K135,"E")</f>
        <v>0</v>
      </c>
      <c r="L137" s="163"/>
      <c r="M137" s="163"/>
      <c r="N137" s="121">
        <f>COUNTIF(N18:N135,"E")</f>
        <v>0</v>
      </c>
      <c r="O137" s="122">
        <f>SUM(H137,K137,N137)</f>
        <v>0</v>
      </c>
    </row>
    <row r="138" spans="1:15" s="78" customFormat="1" ht="21.95" customHeight="1" x14ac:dyDescent="0.2">
      <c r="A138" s="57"/>
      <c r="B138" s="4"/>
      <c r="C138" s="400" t="s">
        <v>3</v>
      </c>
      <c r="D138" s="400"/>
      <c r="E138" s="146"/>
      <c r="F138" s="164">
        <f>SUM(F18,F29,F40,F51,F58,F69,F80,F92,F95,F102,F109,F116,F127,F134)</f>
        <v>0</v>
      </c>
      <c r="G138" s="323">
        <f>SUM(G18,G29,G40,G51,G58,G69,G80,G92,G95,G102,G109,G116,G127,G134)</f>
        <v>0</v>
      </c>
      <c r="H138" s="165"/>
      <c r="I138" s="243"/>
      <c r="J138" s="243"/>
      <c r="K138" s="166"/>
      <c r="L138" s="243"/>
      <c r="M138" s="243"/>
      <c r="N138" s="58"/>
      <c r="O138" s="55"/>
    </row>
    <row r="139" spans="1:15" s="55" customFormat="1" ht="17.25" customHeight="1" x14ac:dyDescent="0.2">
      <c r="A139" s="6"/>
      <c r="B139" s="405" t="s">
        <v>48</v>
      </c>
      <c r="C139" s="405"/>
      <c r="D139" s="405"/>
      <c r="E139" s="150"/>
      <c r="F139" s="150"/>
      <c r="G139" s="150"/>
      <c r="H139" s="150"/>
      <c r="I139" s="54"/>
      <c r="J139" s="54"/>
      <c r="K139" s="54"/>
    </row>
    <row r="140" spans="1:15" s="55" customFormat="1" ht="15" customHeight="1" x14ac:dyDescent="0.2">
      <c r="A140" s="6"/>
      <c r="B140" s="101" t="s">
        <v>111</v>
      </c>
      <c r="C140" s="150"/>
      <c r="D140" s="150"/>
      <c r="E140" s="150"/>
      <c r="F140" s="150"/>
      <c r="G140" s="150"/>
      <c r="H140" s="150"/>
      <c r="I140" s="54"/>
      <c r="J140" s="54"/>
      <c r="K140" s="54"/>
    </row>
    <row r="141" spans="1:15" s="55" customFormat="1" ht="22.5" customHeight="1" x14ac:dyDescent="0.3">
      <c r="A141" s="6"/>
      <c r="B141" s="102" t="s">
        <v>110</v>
      </c>
      <c r="C141" s="103"/>
      <c r="D141" s="103"/>
      <c r="E141" s="103"/>
      <c r="F141" s="103"/>
      <c r="G141" s="103"/>
      <c r="H141" s="103"/>
      <c r="I141" s="54"/>
      <c r="J141" s="54"/>
      <c r="K141" s="54"/>
    </row>
    <row r="142" spans="1:15" s="55" customFormat="1" ht="16.5" customHeight="1" x14ac:dyDescent="0.2">
      <c r="A142" s="60"/>
      <c r="B142" s="104" t="str">
        <f>IF(O137&gt;0,"E: Error porque el gasto en Navarra no puede ser superior al Gasto Total","")</f>
        <v/>
      </c>
      <c r="C142" s="54"/>
      <c r="D142" s="54"/>
      <c r="E142" s="54"/>
      <c r="F142" s="54"/>
      <c r="G142" s="54"/>
      <c r="H142" s="54"/>
      <c r="I142" s="54"/>
      <c r="J142" s="54"/>
      <c r="K142" s="54"/>
    </row>
    <row r="143" spans="1:15" s="80" customFormat="1" ht="42" customHeight="1" x14ac:dyDescent="0.2">
      <c r="A143" s="79"/>
      <c r="B143" s="363" t="s">
        <v>1</v>
      </c>
      <c r="C143" s="363"/>
      <c r="D143" s="363"/>
      <c r="E143" s="147"/>
      <c r="F143" s="82"/>
      <c r="G143" s="82"/>
      <c r="H143" s="82"/>
      <c r="K143" s="81"/>
    </row>
    <row r="144" spans="1:15" s="80" customFormat="1" ht="12" customHeight="1" x14ac:dyDescent="0.2">
      <c r="A144" s="79"/>
      <c r="B144" s="427" t="s">
        <v>107</v>
      </c>
      <c r="C144" s="427"/>
      <c r="D144" s="427"/>
      <c r="E144" s="427"/>
      <c r="F144" s="427"/>
      <c r="G144" s="427"/>
      <c r="H144" s="427"/>
      <c r="K144" s="81"/>
    </row>
    <row r="145" spans="1:13" s="78" customFormat="1" ht="15" customHeight="1" x14ac:dyDescent="0.2">
      <c r="A145" s="77"/>
      <c r="B145" s="4"/>
      <c r="C145" s="4"/>
      <c r="D145" s="4"/>
      <c r="E145" s="4"/>
      <c r="F145" s="4"/>
      <c r="G145" s="4"/>
      <c r="H145" s="4"/>
      <c r="I145" s="4"/>
      <c r="J145" s="4"/>
      <c r="K145" s="4"/>
    </row>
    <row r="146" spans="1:13" s="14" customFormat="1" ht="10.5" customHeight="1" x14ac:dyDescent="0.2">
      <c r="A146" s="60"/>
      <c r="B146" s="67"/>
      <c r="C146" s="68"/>
      <c r="D146" s="68"/>
      <c r="E146" s="68"/>
      <c r="F146" s="68"/>
      <c r="G146" s="68"/>
      <c r="H146" s="68"/>
      <c r="I146" s="68"/>
      <c r="J146" s="68"/>
      <c r="K146" s="69"/>
    </row>
    <row r="147" spans="1:13" s="24" customFormat="1" ht="28.5" customHeight="1" x14ac:dyDescent="0.2">
      <c r="A147" s="20"/>
      <c r="B147" s="105"/>
      <c r="C147" s="17" t="s">
        <v>108</v>
      </c>
      <c r="D147" s="88"/>
      <c r="E147" s="88"/>
      <c r="F147" s="88"/>
      <c r="G147" s="88"/>
      <c r="H147" s="88"/>
      <c r="I147" s="168"/>
      <c r="J147" s="168"/>
      <c r="K147" s="106"/>
      <c r="M147" s="263" t="s">
        <v>94</v>
      </c>
    </row>
    <row r="148" spans="1:13" s="24" customFormat="1" ht="20.100000000000001" customHeight="1" x14ac:dyDescent="0.2">
      <c r="A148" s="20"/>
      <c r="B148" s="105"/>
      <c r="C148" s="90" t="s">
        <v>6</v>
      </c>
      <c r="D148" s="90" t="s">
        <v>25</v>
      </c>
      <c r="E148" s="107"/>
      <c r="F148" s="107"/>
      <c r="G148" s="97"/>
      <c r="H148" s="86"/>
      <c r="I148" s="168"/>
      <c r="J148" s="96">
        <f>SUM(J149:J151)</f>
        <v>0</v>
      </c>
      <c r="K148" s="106"/>
    </row>
    <row r="149" spans="1:13" s="24" customFormat="1" ht="17.25" x14ac:dyDescent="0.2">
      <c r="A149" s="20"/>
      <c r="B149" s="105"/>
      <c r="C149" s="203"/>
      <c r="D149" s="370"/>
      <c r="E149" s="371"/>
      <c r="F149" s="371"/>
      <c r="G149" s="372"/>
      <c r="H149" s="92"/>
      <c r="I149" s="168"/>
      <c r="J149" s="207"/>
      <c r="K149" s="106"/>
      <c r="M149" s="268">
        <f>J149</f>
        <v>0</v>
      </c>
    </row>
    <row r="150" spans="1:13" s="24" customFormat="1" ht="17.25" x14ac:dyDescent="0.2">
      <c r="A150" s="20"/>
      <c r="B150" s="105"/>
      <c r="C150" s="203"/>
      <c r="D150" s="370"/>
      <c r="E150" s="371"/>
      <c r="F150" s="371"/>
      <c r="G150" s="372"/>
      <c r="H150" s="92"/>
      <c r="I150" s="168"/>
      <c r="J150" s="207"/>
      <c r="K150" s="106"/>
      <c r="M150" s="268">
        <f>J150</f>
        <v>0</v>
      </c>
    </row>
    <row r="151" spans="1:13" ht="15.95" customHeight="1" x14ac:dyDescent="0.2">
      <c r="A151" s="20"/>
      <c r="B151" s="70"/>
      <c r="C151" s="203"/>
      <c r="D151" s="370"/>
      <c r="E151" s="371"/>
      <c r="F151" s="371"/>
      <c r="G151" s="372"/>
      <c r="H151" s="92"/>
      <c r="I151" s="168"/>
      <c r="J151" s="207"/>
      <c r="K151" s="71"/>
      <c r="M151" s="268">
        <f>J151</f>
        <v>0</v>
      </c>
    </row>
    <row r="152" spans="1:13" ht="15.95" customHeight="1" x14ac:dyDescent="0.2">
      <c r="A152" s="57"/>
      <c r="B152" s="70"/>
      <c r="C152" s="93"/>
      <c r="D152" s="93"/>
      <c r="E152" s="93"/>
      <c r="F152" s="93"/>
      <c r="G152" s="93"/>
      <c r="H152" s="93"/>
      <c r="I152" s="168"/>
      <c r="J152" s="93"/>
      <c r="K152" s="71"/>
    </row>
    <row r="153" spans="1:13" ht="15.95" customHeight="1" x14ac:dyDescent="0.2">
      <c r="A153" s="57"/>
      <c r="B153" s="70"/>
      <c r="C153" s="17" t="s">
        <v>109</v>
      </c>
      <c r="D153" s="88"/>
      <c r="E153" s="88"/>
      <c r="F153" s="88"/>
      <c r="G153" s="88"/>
      <c r="H153" s="88"/>
      <c r="I153" s="168"/>
      <c r="J153" s="88"/>
      <c r="K153" s="71"/>
    </row>
    <row r="154" spans="1:13" ht="15.95" customHeight="1" x14ac:dyDescent="0.2">
      <c r="A154" s="57"/>
      <c r="B154" s="70"/>
      <c r="C154" s="90" t="s">
        <v>6</v>
      </c>
      <c r="D154" s="90" t="s">
        <v>25</v>
      </c>
      <c r="E154" s="107"/>
      <c r="F154" s="107"/>
      <c r="G154" s="97"/>
      <c r="H154" s="86"/>
      <c r="I154" s="168"/>
      <c r="J154" s="96">
        <f>SUM(J155:J157)</f>
        <v>0</v>
      </c>
      <c r="K154" s="71"/>
    </row>
    <row r="155" spans="1:13" ht="15.95" customHeight="1" x14ac:dyDescent="0.2">
      <c r="A155" s="57"/>
      <c r="B155" s="70"/>
      <c r="C155" s="203"/>
      <c r="D155" s="370"/>
      <c r="E155" s="371"/>
      <c r="F155" s="371"/>
      <c r="G155" s="372"/>
      <c r="H155" s="92"/>
      <c r="I155" s="168"/>
      <c r="J155" s="207"/>
      <c r="K155" s="71"/>
      <c r="M155" s="269">
        <f>J155</f>
        <v>0</v>
      </c>
    </row>
    <row r="156" spans="1:13" ht="15.95" customHeight="1" x14ac:dyDescent="0.2">
      <c r="A156" s="57"/>
      <c r="B156" s="70"/>
      <c r="C156" s="203"/>
      <c r="D156" s="370"/>
      <c r="E156" s="371"/>
      <c r="F156" s="371"/>
      <c r="G156" s="372"/>
      <c r="H156" s="92"/>
      <c r="I156" s="168"/>
      <c r="J156" s="207"/>
      <c r="K156" s="71"/>
      <c r="M156" s="269">
        <f t="shared" ref="M156:M157" si="7">J156</f>
        <v>0</v>
      </c>
    </row>
    <row r="157" spans="1:13" ht="15.95" customHeight="1" x14ac:dyDescent="0.2">
      <c r="A157" s="57"/>
      <c r="B157" s="70"/>
      <c r="C157" s="203"/>
      <c r="D157" s="370"/>
      <c r="E157" s="371"/>
      <c r="F157" s="371"/>
      <c r="G157" s="372"/>
      <c r="H157" s="92"/>
      <c r="I157" s="168"/>
      <c r="J157" s="207"/>
      <c r="K157" s="71"/>
      <c r="M157" s="269">
        <f t="shared" si="7"/>
        <v>0</v>
      </c>
    </row>
    <row r="158" spans="1:13" ht="15.95" customHeight="1" x14ac:dyDescent="0.2">
      <c r="A158" s="57"/>
      <c r="B158" s="70"/>
      <c r="C158" s="93"/>
      <c r="D158" s="93"/>
      <c r="E158" s="93"/>
      <c r="F158" s="93"/>
      <c r="G158" s="93"/>
      <c r="H158" s="93"/>
      <c r="I158" s="93"/>
      <c r="J158" s="93"/>
      <c r="K158" s="71"/>
    </row>
    <row r="159" spans="1:13" ht="23.25" customHeight="1" x14ac:dyDescent="0.2">
      <c r="A159" s="57"/>
      <c r="B159" s="70"/>
      <c r="C159" s="17" t="s">
        <v>22</v>
      </c>
      <c r="D159" s="88"/>
      <c r="E159" s="88"/>
      <c r="F159" s="88"/>
      <c r="G159" s="88"/>
      <c r="H159" s="88"/>
      <c r="I159" s="169" t="s">
        <v>72</v>
      </c>
      <c r="J159" s="169" t="s">
        <v>63</v>
      </c>
      <c r="K159" s="71"/>
    </row>
    <row r="160" spans="1:13" ht="15.95" customHeight="1" x14ac:dyDescent="0.2">
      <c r="A160" s="57"/>
      <c r="B160" s="70"/>
      <c r="C160" s="90" t="s">
        <v>6</v>
      </c>
      <c r="D160" s="90" t="s">
        <v>25</v>
      </c>
      <c r="E160" s="107"/>
      <c r="F160" s="107"/>
      <c r="G160" s="97"/>
      <c r="H160" s="86"/>
      <c r="I160" s="96">
        <f>SUM(I161:I167)</f>
        <v>0</v>
      </c>
      <c r="J160" s="96">
        <f>SUM(J161:J167)</f>
        <v>0</v>
      </c>
      <c r="K160" s="71"/>
    </row>
    <row r="161" spans="1:13" ht="15.95" customHeight="1" x14ac:dyDescent="0.2">
      <c r="A161" s="57"/>
      <c r="B161" s="70"/>
      <c r="C161" s="203"/>
      <c r="D161" s="370"/>
      <c r="E161" s="371"/>
      <c r="F161" s="371"/>
      <c r="G161" s="372"/>
      <c r="H161" s="92"/>
      <c r="I161" s="207"/>
      <c r="J161" s="207"/>
      <c r="K161" s="223" t="str">
        <f>IF(J161&lt;I161,"ERROR","")</f>
        <v/>
      </c>
      <c r="M161" s="269">
        <f>I161</f>
        <v>0</v>
      </c>
    </row>
    <row r="162" spans="1:13" ht="15.95" customHeight="1" x14ac:dyDescent="0.2">
      <c r="A162" s="57"/>
      <c r="B162" s="70"/>
      <c r="C162" s="203"/>
      <c r="D162" s="370"/>
      <c r="E162" s="371"/>
      <c r="F162" s="371"/>
      <c r="G162" s="372"/>
      <c r="H162" s="92"/>
      <c r="I162" s="207"/>
      <c r="J162" s="207"/>
      <c r="K162" s="223" t="str">
        <f t="shared" ref="K162:K167" si="8">IF(J162&lt;I162,"ERROR","")</f>
        <v/>
      </c>
      <c r="M162" s="269">
        <f t="shared" ref="M162:M167" si="9">I162</f>
        <v>0</v>
      </c>
    </row>
    <row r="163" spans="1:13" ht="15.95" customHeight="1" x14ac:dyDescent="0.2">
      <c r="A163" s="57"/>
      <c r="B163" s="70"/>
      <c r="C163" s="203"/>
      <c r="D163" s="370"/>
      <c r="E163" s="371"/>
      <c r="F163" s="371"/>
      <c r="G163" s="372"/>
      <c r="H163" s="92"/>
      <c r="I163" s="207"/>
      <c r="J163" s="207"/>
      <c r="K163" s="223" t="str">
        <f t="shared" si="8"/>
        <v/>
      </c>
      <c r="M163" s="269">
        <f t="shared" si="9"/>
        <v>0</v>
      </c>
    </row>
    <row r="164" spans="1:13" ht="15.95" customHeight="1" x14ac:dyDescent="0.2">
      <c r="A164" s="57"/>
      <c r="B164" s="70"/>
      <c r="C164" s="203"/>
      <c r="D164" s="370"/>
      <c r="E164" s="371"/>
      <c r="F164" s="371"/>
      <c r="G164" s="372"/>
      <c r="H164" s="92"/>
      <c r="I164" s="207"/>
      <c r="J164" s="207"/>
      <c r="K164" s="223" t="str">
        <f t="shared" si="8"/>
        <v/>
      </c>
      <c r="M164" s="269">
        <f t="shared" si="9"/>
        <v>0</v>
      </c>
    </row>
    <row r="165" spans="1:13" ht="15.95" customHeight="1" x14ac:dyDescent="0.2">
      <c r="A165" s="57"/>
      <c r="B165" s="70"/>
      <c r="C165" s="203"/>
      <c r="D165" s="370"/>
      <c r="E165" s="371"/>
      <c r="F165" s="371"/>
      <c r="G165" s="372"/>
      <c r="H165" s="92"/>
      <c r="I165" s="207"/>
      <c r="J165" s="207"/>
      <c r="K165" s="223" t="str">
        <f t="shared" si="8"/>
        <v/>
      </c>
      <c r="M165" s="269">
        <f t="shared" si="9"/>
        <v>0</v>
      </c>
    </row>
    <row r="166" spans="1:13" ht="15.95" customHeight="1" x14ac:dyDescent="0.2">
      <c r="A166" s="57"/>
      <c r="B166" s="70"/>
      <c r="C166" s="203"/>
      <c r="D166" s="370"/>
      <c r="E166" s="371"/>
      <c r="F166" s="371"/>
      <c r="G166" s="372"/>
      <c r="H166" s="92"/>
      <c r="I166" s="207"/>
      <c r="J166" s="207"/>
      <c r="K166" s="223" t="str">
        <f t="shared" si="8"/>
        <v/>
      </c>
      <c r="M166" s="269">
        <f t="shared" si="9"/>
        <v>0</v>
      </c>
    </row>
    <row r="167" spans="1:13" ht="15.95" customHeight="1" x14ac:dyDescent="0.2">
      <c r="A167" s="57"/>
      <c r="B167" s="70"/>
      <c r="C167" s="203"/>
      <c r="D167" s="370"/>
      <c r="E167" s="371"/>
      <c r="F167" s="371"/>
      <c r="G167" s="372"/>
      <c r="H167" s="92"/>
      <c r="I167" s="207"/>
      <c r="J167" s="207"/>
      <c r="K167" s="223" t="str">
        <f t="shared" si="8"/>
        <v/>
      </c>
      <c r="M167" s="269">
        <f t="shared" si="9"/>
        <v>0</v>
      </c>
    </row>
    <row r="168" spans="1:13" ht="15.95" customHeight="1" x14ac:dyDescent="0.2">
      <c r="A168" s="57"/>
      <c r="B168" s="70"/>
      <c r="C168" s="93"/>
      <c r="D168" s="93"/>
      <c r="E168" s="93"/>
      <c r="F168" s="93"/>
      <c r="G168" s="93"/>
      <c r="H168" s="93"/>
      <c r="I168" s="93"/>
      <c r="J168" s="93"/>
      <c r="K168" s="71"/>
    </row>
    <row r="169" spans="1:13" s="24" customFormat="1" ht="20.100000000000001" customHeight="1" x14ac:dyDescent="0.2">
      <c r="A169" s="20"/>
      <c r="B169" s="105"/>
      <c r="C169" s="17" t="s">
        <v>23</v>
      </c>
      <c r="D169" s="88"/>
      <c r="E169" s="88"/>
      <c r="F169" s="88"/>
      <c r="G169" s="88"/>
      <c r="H169" s="88"/>
      <c r="I169" s="169" t="s">
        <v>72</v>
      </c>
      <c r="J169" s="169" t="s">
        <v>63</v>
      </c>
      <c r="K169" s="106"/>
    </row>
    <row r="170" spans="1:13" ht="15.95" customHeight="1" x14ac:dyDescent="0.2">
      <c r="A170" s="57"/>
      <c r="B170" s="70"/>
      <c r="C170" s="90" t="s">
        <v>6</v>
      </c>
      <c r="D170" s="90" t="s">
        <v>25</v>
      </c>
      <c r="E170" s="107"/>
      <c r="F170" s="107"/>
      <c r="G170" s="97"/>
      <c r="H170" s="86"/>
      <c r="I170" s="96">
        <f>SUM(I171:I177)</f>
        <v>0</v>
      </c>
      <c r="J170" s="96">
        <f>SUM(J171:J177)</f>
        <v>0</v>
      </c>
      <c r="K170" s="71"/>
    </row>
    <row r="171" spans="1:13" ht="15.95" customHeight="1" x14ac:dyDescent="0.2">
      <c r="A171" s="57"/>
      <c r="B171" s="70"/>
      <c r="C171" s="230" t="s">
        <v>64</v>
      </c>
      <c r="D171" s="410" t="s">
        <v>65</v>
      </c>
      <c r="E171" s="411"/>
      <c r="F171" s="411"/>
      <c r="G171" s="412"/>
      <c r="H171" s="92"/>
      <c r="I171" s="207"/>
      <c r="J171" s="231"/>
      <c r="K171" s="223" t="str">
        <f>IF(J171&lt;I171,"ERROR","")</f>
        <v/>
      </c>
      <c r="M171" s="269">
        <f>I171</f>
        <v>0</v>
      </c>
    </row>
    <row r="172" spans="1:13" ht="15.95" customHeight="1" x14ac:dyDescent="0.2">
      <c r="A172" s="57"/>
      <c r="B172" s="70"/>
      <c r="C172" s="203"/>
      <c r="D172" s="370"/>
      <c r="E172" s="371"/>
      <c r="F172" s="371"/>
      <c r="G172" s="372"/>
      <c r="H172" s="92"/>
      <c r="I172" s="207"/>
      <c r="J172" s="207"/>
      <c r="K172" s="223" t="str">
        <f t="shared" ref="K172:K177" si="10">IF(J172&lt;I172,"ERROR","")</f>
        <v/>
      </c>
      <c r="M172" s="269">
        <f t="shared" ref="M172:M177" si="11">I172</f>
        <v>0</v>
      </c>
    </row>
    <row r="173" spans="1:13" ht="15.95" customHeight="1" x14ac:dyDescent="0.2">
      <c r="A173" s="57"/>
      <c r="B173" s="70"/>
      <c r="C173" s="203"/>
      <c r="D173" s="370"/>
      <c r="E173" s="371"/>
      <c r="F173" s="371"/>
      <c r="G173" s="372"/>
      <c r="H173" s="92"/>
      <c r="I173" s="207"/>
      <c r="J173" s="207"/>
      <c r="K173" s="223" t="str">
        <f t="shared" si="10"/>
        <v/>
      </c>
      <c r="M173" s="269">
        <f t="shared" si="11"/>
        <v>0</v>
      </c>
    </row>
    <row r="174" spans="1:13" ht="15.95" customHeight="1" x14ac:dyDescent="0.2">
      <c r="A174" s="57"/>
      <c r="B174" s="70"/>
      <c r="C174" s="203"/>
      <c r="D174" s="370"/>
      <c r="E174" s="371"/>
      <c r="F174" s="371"/>
      <c r="G174" s="372"/>
      <c r="H174" s="92"/>
      <c r="I174" s="207"/>
      <c r="J174" s="207"/>
      <c r="K174" s="223" t="str">
        <f t="shared" si="10"/>
        <v/>
      </c>
      <c r="M174" s="269">
        <f t="shared" si="11"/>
        <v>0</v>
      </c>
    </row>
    <row r="175" spans="1:13" ht="15.95" customHeight="1" x14ac:dyDescent="0.2">
      <c r="A175" s="57"/>
      <c r="B175" s="70"/>
      <c r="C175" s="203"/>
      <c r="D175" s="370"/>
      <c r="E175" s="371"/>
      <c r="F175" s="371"/>
      <c r="G175" s="372"/>
      <c r="H175" s="92"/>
      <c r="I175" s="207"/>
      <c r="J175" s="207"/>
      <c r="K175" s="223" t="str">
        <f t="shared" si="10"/>
        <v/>
      </c>
      <c r="M175" s="269">
        <f t="shared" si="11"/>
        <v>0</v>
      </c>
    </row>
    <row r="176" spans="1:13" ht="15.95" customHeight="1" x14ac:dyDescent="0.2">
      <c r="A176" s="57"/>
      <c r="B176" s="70"/>
      <c r="C176" s="203"/>
      <c r="D176" s="370"/>
      <c r="E176" s="371"/>
      <c r="F176" s="371"/>
      <c r="G176" s="372"/>
      <c r="H176" s="92"/>
      <c r="I176" s="207"/>
      <c r="J176" s="207"/>
      <c r="K176" s="223" t="str">
        <f t="shared" si="10"/>
        <v/>
      </c>
      <c r="M176" s="269">
        <f t="shared" si="11"/>
        <v>0</v>
      </c>
    </row>
    <row r="177" spans="1:16" s="95" customFormat="1" ht="15.95" customHeight="1" x14ac:dyDescent="0.2">
      <c r="A177" s="57"/>
      <c r="B177" s="108"/>
      <c r="C177" s="203"/>
      <c r="D177" s="370"/>
      <c r="E177" s="371"/>
      <c r="F177" s="371"/>
      <c r="G177" s="372"/>
      <c r="H177" s="92"/>
      <c r="I177" s="207"/>
      <c r="J177" s="207"/>
      <c r="K177" s="223" t="str">
        <f t="shared" si="10"/>
        <v/>
      </c>
      <c r="M177" s="269">
        <f t="shared" si="11"/>
        <v>0</v>
      </c>
    </row>
    <row r="178" spans="1:16" ht="15.95" customHeight="1" x14ac:dyDescent="0.2">
      <c r="A178" s="47"/>
      <c r="B178" s="70"/>
      <c r="C178" s="224" t="str">
        <f>IF(K178&gt;0,"ERROR: EL IMPORTE DE AYUDAS CONCEDIDAS NO PUEDE SUPERAR EL DE AYUDAS SOLICITADAS","")</f>
        <v/>
      </c>
      <c r="D178" s="93"/>
      <c r="E178" s="93"/>
      <c r="F178" s="93"/>
      <c r="G178" s="93"/>
      <c r="H178" s="93"/>
      <c r="I178" s="93"/>
      <c r="J178" s="93"/>
      <c r="K178" s="225">
        <f>COUNTIF(K163:K177,"ERROR")</f>
        <v>0</v>
      </c>
    </row>
    <row r="179" spans="1:16" s="24" customFormat="1" ht="20.100000000000001" customHeight="1" x14ac:dyDescent="0.2">
      <c r="A179" s="20"/>
      <c r="B179" s="105"/>
      <c r="C179" s="17" t="s">
        <v>24</v>
      </c>
      <c r="D179" s="88"/>
      <c r="E179" s="88"/>
      <c r="F179" s="88"/>
      <c r="G179" s="88"/>
      <c r="H179" s="86"/>
      <c r="I179" s="88"/>
      <c r="J179" s="88"/>
      <c r="K179" s="106"/>
      <c r="P179" s="120"/>
    </row>
    <row r="180" spans="1:16" ht="15.95" customHeight="1" x14ac:dyDescent="0.2">
      <c r="A180" s="57"/>
      <c r="B180" s="70"/>
      <c r="C180" s="90" t="s">
        <v>6</v>
      </c>
      <c r="D180" s="90" t="s">
        <v>25</v>
      </c>
      <c r="E180" s="107"/>
      <c r="F180" s="107"/>
      <c r="G180" s="97"/>
      <c r="H180" s="92"/>
      <c r="I180" s="168"/>
      <c r="J180" s="96">
        <f>SUM(J181:J187)</f>
        <v>0</v>
      </c>
      <c r="K180" s="71"/>
    </row>
    <row r="181" spans="1:16" ht="15.95" customHeight="1" x14ac:dyDescent="0.2">
      <c r="A181" s="57"/>
      <c r="B181" s="70"/>
      <c r="C181" s="203"/>
      <c r="D181" s="407"/>
      <c r="E181" s="408"/>
      <c r="F181" s="408"/>
      <c r="G181" s="409"/>
      <c r="H181" s="92"/>
      <c r="I181" s="168"/>
      <c r="J181" s="207"/>
      <c r="K181" s="71"/>
      <c r="M181" s="269">
        <f>J181</f>
        <v>0</v>
      </c>
    </row>
    <row r="182" spans="1:16" ht="15.95" customHeight="1" x14ac:dyDescent="0.2">
      <c r="A182" s="57"/>
      <c r="B182" s="70"/>
      <c r="C182" s="203"/>
      <c r="D182" s="204"/>
      <c r="E182" s="205"/>
      <c r="F182" s="205"/>
      <c r="G182" s="206"/>
      <c r="H182" s="92"/>
      <c r="I182" s="168"/>
      <c r="J182" s="207"/>
      <c r="K182" s="71"/>
      <c r="M182" s="269">
        <f t="shared" ref="M182:M187" si="12">J182</f>
        <v>0</v>
      </c>
    </row>
    <row r="183" spans="1:16" ht="15.95" customHeight="1" x14ac:dyDescent="0.2">
      <c r="A183" s="57"/>
      <c r="B183" s="70"/>
      <c r="C183" s="203"/>
      <c r="D183" s="204"/>
      <c r="E183" s="205"/>
      <c r="F183" s="205"/>
      <c r="G183" s="206"/>
      <c r="H183" s="92"/>
      <c r="I183" s="168"/>
      <c r="J183" s="207"/>
      <c r="K183" s="71"/>
      <c r="M183" s="269">
        <f t="shared" si="12"/>
        <v>0</v>
      </c>
    </row>
    <row r="184" spans="1:16" ht="15.95" customHeight="1" x14ac:dyDescent="0.2">
      <c r="A184" s="57"/>
      <c r="B184" s="70"/>
      <c r="C184" s="203"/>
      <c r="D184" s="204"/>
      <c r="E184" s="205"/>
      <c r="F184" s="205"/>
      <c r="G184" s="206"/>
      <c r="H184" s="92"/>
      <c r="I184" s="168"/>
      <c r="J184" s="207"/>
      <c r="K184" s="71"/>
      <c r="M184" s="269">
        <f t="shared" si="12"/>
        <v>0</v>
      </c>
    </row>
    <row r="185" spans="1:16" ht="15.95" customHeight="1" x14ac:dyDescent="0.2">
      <c r="A185" s="57"/>
      <c r="B185" s="70"/>
      <c r="C185" s="203"/>
      <c r="D185" s="204"/>
      <c r="E185" s="205"/>
      <c r="F185" s="205"/>
      <c r="G185" s="206"/>
      <c r="H185" s="92"/>
      <c r="I185" s="168"/>
      <c r="J185" s="207"/>
      <c r="K185" s="71"/>
      <c r="M185" s="269">
        <f t="shared" si="12"/>
        <v>0</v>
      </c>
    </row>
    <row r="186" spans="1:16" ht="15.95" customHeight="1" x14ac:dyDescent="0.2">
      <c r="A186" s="57"/>
      <c r="B186" s="70"/>
      <c r="C186" s="203"/>
      <c r="D186" s="407"/>
      <c r="E186" s="408"/>
      <c r="F186" s="408"/>
      <c r="G186" s="409"/>
      <c r="H186" s="92"/>
      <c r="I186" s="168"/>
      <c r="J186" s="207"/>
      <c r="K186" s="71"/>
      <c r="M186" s="269">
        <f t="shared" si="12"/>
        <v>0</v>
      </c>
    </row>
    <row r="187" spans="1:16" s="95" customFormat="1" ht="15.95" customHeight="1" x14ac:dyDescent="0.2">
      <c r="A187" s="57"/>
      <c r="B187" s="108"/>
      <c r="C187" s="203"/>
      <c r="D187" s="407"/>
      <c r="E187" s="408"/>
      <c r="F187" s="408"/>
      <c r="G187" s="409"/>
      <c r="H187" s="86"/>
      <c r="I187" s="168"/>
      <c r="J187" s="207"/>
      <c r="K187" s="109"/>
      <c r="M187" s="269">
        <f t="shared" si="12"/>
        <v>0</v>
      </c>
    </row>
    <row r="188" spans="1:16" s="76" customFormat="1" ht="15.95" customHeight="1" x14ac:dyDescent="0.2">
      <c r="A188" s="6"/>
      <c r="B188" s="73"/>
      <c r="C188" s="74"/>
      <c r="D188" s="74"/>
      <c r="E188" s="74"/>
      <c r="F188" s="74"/>
      <c r="G188" s="74"/>
      <c r="H188" s="74"/>
      <c r="I188" s="74"/>
      <c r="J188" s="74"/>
      <c r="K188" s="75"/>
      <c r="M188" s="14"/>
      <c r="N188" s="14"/>
    </row>
    <row r="189" spans="1:16" ht="14.1" customHeight="1" x14ac:dyDescent="0.2">
      <c r="A189" s="47"/>
      <c r="B189" s="110"/>
      <c r="C189" s="110"/>
      <c r="D189" s="110"/>
      <c r="E189" s="110"/>
      <c r="F189" s="110"/>
      <c r="G189" s="110"/>
      <c r="H189" s="110"/>
      <c r="I189" s="110"/>
      <c r="J189" s="110"/>
      <c r="K189" s="110"/>
      <c r="M189" s="14"/>
      <c r="N189" s="14"/>
    </row>
    <row r="190" spans="1:16" s="111" customFormat="1" ht="21.95" customHeight="1" x14ac:dyDescent="0.2">
      <c r="A190" s="57"/>
      <c r="B190" s="4"/>
      <c r="C190" s="400" t="s">
        <v>7</v>
      </c>
      <c r="D190" s="400"/>
      <c r="E190" s="400"/>
      <c r="F190" s="400"/>
      <c r="G190" s="400"/>
      <c r="H190" s="146"/>
      <c r="I190" s="43">
        <f>SUM(I170,I160)</f>
        <v>0</v>
      </c>
      <c r="J190" s="43">
        <f>SUM(J148,J170,J180,J160,J154)</f>
        <v>0</v>
      </c>
      <c r="K190" s="4"/>
      <c r="L190" s="53"/>
      <c r="M190" s="264">
        <f>SUM(,M149:M151,M155:M157,M161:M167,M171:M177,M181:M187)</f>
        <v>0</v>
      </c>
      <c r="N190" s="14"/>
    </row>
    <row r="191" spans="1:16" s="76" customFormat="1" ht="6" customHeight="1" x14ac:dyDescent="0.2">
      <c r="A191" s="6"/>
      <c r="B191" s="54"/>
      <c r="C191" s="54"/>
      <c r="D191" s="54"/>
      <c r="E191" s="54"/>
      <c r="F191" s="54"/>
      <c r="G191" s="54"/>
      <c r="H191" s="54"/>
      <c r="I191" s="54"/>
      <c r="J191" s="54"/>
      <c r="K191" s="54"/>
      <c r="L191" s="53"/>
      <c r="M191" s="14"/>
      <c r="N191" s="14"/>
    </row>
    <row r="192" spans="1:16" s="76" customFormat="1" ht="14.1" customHeight="1" x14ac:dyDescent="0.2">
      <c r="A192" s="60"/>
      <c r="B192" s="54"/>
      <c r="C192" s="54"/>
      <c r="D192" s="54"/>
      <c r="E192" s="54"/>
      <c r="F192" s="54"/>
      <c r="G192" s="54"/>
      <c r="H192" s="54"/>
      <c r="I192" s="54"/>
      <c r="J192" s="54"/>
      <c r="K192" s="54"/>
      <c r="L192" s="53"/>
      <c r="M192" s="14"/>
      <c r="N192" s="14"/>
    </row>
    <row r="193" spans="1:12" s="14" customFormat="1" ht="6" customHeight="1" x14ac:dyDescent="0.2">
      <c r="A193" s="57"/>
      <c r="B193" s="67"/>
      <c r="C193" s="68"/>
      <c r="D193" s="68"/>
      <c r="E193" s="68"/>
      <c r="F193" s="68"/>
      <c r="G193" s="68"/>
      <c r="H193" s="68"/>
      <c r="I193" s="68"/>
      <c r="J193" s="68"/>
      <c r="K193" s="69"/>
      <c r="L193" s="53"/>
    </row>
    <row r="194" spans="1:12" s="24" customFormat="1" ht="18" customHeight="1" x14ac:dyDescent="0.2">
      <c r="A194" s="9"/>
      <c r="B194" s="105"/>
      <c r="C194" s="401" t="s">
        <v>26</v>
      </c>
      <c r="D194" s="401"/>
      <c r="E194" s="401"/>
      <c r="F194" s="401"/>
      <c r="G194" s="401"/>
      <c r="H194" s="401"/>
      <c r="I194" s="401"/>
      <c r="J194" s="401"/>
      <c r="K194" s="106"/>
      <c r="L194" s="53"/>
    </row>
    <row r="195" spans="1:12" ht="15.95" customHeight="1" x14ac:dyDescent="0.2">
      <c r="A195" s="20"/>
      <c r="B195" s="70"/>
      <c r="C195" s="404" t="s">
        <v>2</v>
      </c>
      <c r="D195" s="404"/>
      <c r="E195" s="404"/>
      <c r="F195" s="404"/>
      <c r="G195" s="404"/>
      <c r="H195" s="92"/>
      <c r="I195" s="406">
        <f>F138</f>
        <v>0</v>
      </c>
      <c r="J195" s="406"/>
      <c r="K195" s="71"/>
    </row>
    <row r="196" spans="1:12" ht="15.95" customHeight="1" x14ac:dyDescent="0.2">
      <c r="A196" s="57"/>
      <c r="B196" s="70"/>
      <c r="C196" s="404" t="s">
        <v>4</v>
      </c>
      <c r="D196" s="404"/>
      <c r="E196" s="404"/>
      <c r="F196" s="404"/>
      <c r="G196" s="404"/>
      <c r="H196" s="92"/>
      <c r="I196" s="406">
        <f>J190</f>
        <v>0</v>
      </c>
      <c r="J196" s="406"/>
      <c r="K196" s="71"/>
    </row>
    <row r="197" spans="1:12" s="111" customFormat="1" ht="34.5" customHeight="1" x14ac:dyDescent="0.2">
      <c r="A197" s="57"/>
      <c r="B197" s="112"/>
      <c r="C197" s="113"/>
      <c r="D197" s="113"/>
      <c r="E197" s="113"/>
      <c r="F197" s="113"/>
      <c r="G197" s="272" t="str">
        <f>IF((I195-I196)=0,"CORRECTO: La suma de gastos coincide con la suma de los ingresos","INCORRECTO: La suma de gastos no coincide con la suma de los ingresos")</f>
        <v>CORRECTO: La suma de gastos coincide con la suma de los ingresos</v>
      </c>
      <c r="H197" s="114"/>
      <c r="I197" s="114"/>
      <c r="J197" s="114"/>
      <c r="K197" s="115"/>
    </row>
    <row r="198" spans="1:12" s="111" customFormat="1" ht="15.75" x14ac:dyDescent="0.2">
      <c r="A198" s="57"/>
      <c r="B198" s="112"/>
      <c r="C198" s="116"/>
      <c r="D198" s="116"/>
      <c r="E198" s="116"/>
      <c r="F198" s="113"/>
      <c r="G198" s="117"/>
      <c r="H198" s="114"/>
      <c r="I198" s="114"/>
      <c r="J198" s="114"/>
      <c r="K198" s="115"/>
    </row>
    <row r="199" spans="1:12" s="76" customFormat="1" ht="6" customHeight="1" x14ac:dyDescent="0.2">
      <c r="A199" s="6"/>
      <c r="B199" s="73"/>
      <c r="C199" s="118"/>
      <c r="D199" s="118"/>
      <c r="E199" s="118"/>
      <c r="F199" s="118"/>
      <c r="G199" s="118"/>
      <c r="H199" s="74"/>
      <c r="I199" s="74"/>
      <c r="J199" s="74"/>
      <c r="K199" s="75"/>
    </row>
  </sheetData>
  <sheetProtection password="CD7A" sheet="1" insertRows="0" selectLockedCells="1"/>
  <mergeCells count="52">
    <mergeCell ref="B143:D143"/>
    <mergeCell ref="D161:G161"/>
    <mergeCell ref="B1:H1"/>
    <mergeCell ref="B2:H2"/>
    <mergeCell ref="I8:J8"/>
    <mergeCell ref="B13:H13"/>
    <mergeCell ref="B144:H144"/>
    <mergeCell ref="L136:M136"/>
    <mergeCell ref="L16:M16"/>
    <mergeCell ref="C39:D39"/>
    <mergeCell ref="I2:K2"/>
    <mergeCell ref="C5:H5"/>
    <mergeCell ref="C6:G6"/>
    <mergeCell ref="C9:G9"/>
    <mergeCell ref="C8:H8"/>
    <mergeCell ref="B12:D12"/>
    <mergeCell ref="E18:E19"/>
    <mergeCell ref="C101:D101"/>
    <mergeCell ref="C92:D92"/>
    <mergeCell ref="E16:E17"/>
    <mergeCell ref="C196:G196"/>
    <mergeCell ref="I196:J196"/>
    <mergeCell ref="I195:J195"/>
    <mergeCell ref="D151:G151"/>
    <mergeCell ref="D155:G155"/>
    <mergeCell ref="D156:G156"/>
    <mergeCell ref="D157:G157"/>
    <mergeCell ref="D167:G167"/>
    <mergeCell ref="C190:G190"/>
    <mergeCell ref="D181:G181"/>
    <mergeCell ref="D186:G186"/>
    <mergeCell ref="D187:G187"/>
    <mergeCell ref="D172:G172"/>
    <mergeCell ref="C194:J194"/>
    <mergeCell ref="D171:G171"/>
    <mergeCell ref="D177:G177"/>
    <mergeCell ref="D173:G173"/>
    <mergeCell ref="D174:G174"/>
    <mergeCell ref="C17:D17"/>
    <mergeCell ref="D149:G149"/>
    <mergeCell ref="C195:G195"/>
    <mergeCell ref="C79:D79"/>
    <mergeCell ref="B139:D139"/>
    <mergeCell ref="D150:G150"/>
    <mergeCell ref="D162:G162"/>
    <mergeCell ref="D163:G163"/>
    <mergeCell ref="D164:G164"/>
    <mergeCell ref="D165:G165"/>
    <mergeCell ref="D166:G166"/>
    <mergeCell ref="D175:G175"/>
    <mergeCell ref="D176:G176"/>
    <mergeCell ref="C138:D138"/>
  </mergeCells>
  <phoneticPr fontId="2" type="noConversion"/>
  <pageMargins left="0.31496062992125984" right="0.51181102362204722" top="0.74803149606299213" bottom="0.39370078740157483" header="0.27559055118110237" footer="0.19685039370078741"/>
  <pageSetup paperSize="9" scale="49" fitToHeight="10" orientation="portrait" r:id="rId1"/>
  <headerFooter>
    <oddFooter>&amp;R&amp;"Calibri,Cursiva"Dirección General de Cultura- Institución Príncipe de Viana - &amp;N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tint="0.59999389629810485"/>
    <pageSetUpPr fitToPage="1"/>
  </sheetPr>
  <dimension ref="A1:W81"/>
  <sheetViews>
    <sheetView showGridLines="0" topLeftCell="B1" zoomScaleNormal="100" workbookViewId="0">
      <selection activeCell="C5" sqref="C5"/>
    </sheetView>
  </sheetViews>
  <sheetFormatPr baseColWidth="10" defaultColWidth="11.42578125" defaultRowHeight="12.75" x14ac:dyDescent="0.2"/>
  <cols>
    <col min="1" max="1" width="3" style="5" customWidth="1"/>
    <col min="2" max="2" width="23.140625" style="5" customWidth="1"/>
    <col min="3" max="3" width="12.42578125" style="5" customWidth="1"/>
    <col min="4" max="4" width="34.42578125" style="5" customWidth="1"/>
    <col min="5" max="5" width="18.7109375" style="5" customWidth="1"/>
    <col min="6" max="6" width="17.85546875" style="5" customWidth="1"/>
    <col min="7" max="7" width="14.140625" style="5" customWidth="1"/>
    <col min="8" max="8" width="22.5703125" style="5" customWidth="1"/>
    <col min="9" max="9" width="13.7109375" style="5" customWidth="1"/>
    <col min="10" max="10" width="13" style="5" customWidth="1"/>
    <col min="11" max="11" width="12.28515625" style="1" customWidth="1"/>
    <col min="12" max="12" width="11.42578125" style="1"/>
    <col min="13" max="13" width="9.140625" style="1" customWidth="1"/>
    <col min="14" max="23" width="11.42578125" style="1"/>
    <col min="24" max="16384" width="11.42578125" style="5"/>
  </cols>
  <sheetData>
    <row r="1" spans="1:13" x14ac:dyDescent="0.2">
      <c r="A1" s="98"/>
      <c r="B1" s="123"/>
      <c r="C1" s="123"/>
      <c r="D1" s="123"/>
      <c r="E1" s="123"/>
      <c r="F1" s="123"/>
      <c r="G1" s="123"/>
      <c r="H1" s="123"/>
      <c r="I1" s="123"/>
      <c r="J1" s="123"/>
      <c r="K1" s="123"/>
      <c r="L1" s="123"/>
      <c r="M1" s="98"/>
    </row>
    <row r="2" spans="1:13" ht="39" customHeight="1" x14ac:dyDescent="0.2">
      <c r="A2" s="98"/>
      <c r="B2" s="380" t="s">
        <v>130</v>
      </c>
      <c r="C2" s="380"/>
      <c r="D2" s="380"/>
      <c r="E2" s="380"/>
      <c r="F2" s="380"/>
      <c r="G2" s="380"/>
      <c r="H2" s="380"/>
      <c r="I2" s="380"/>
      <c r="J2" s="380"/>
      <c r="K2" s="380"/>
      <c r="L2" s="148"/>
      <c r="M2" s="98"/>
    </row>
    <row r="3" spans="1:13" s="1" customFormat="1" ht="33.75" customHeight="1" x14ac:dyDescent="0.2">
      <c r="A3" s="98"/>
      <c r="B3" s="438" t="s">
        <v>76</v>
      </c>
      <c r="C3" s="438"/>
      <c r="D3" s="438"/>
      <c r="E3" s="438"/>
      <c r="F3" s="438"/>
      <c r="G3" s="438"/>
      <c r="H3" s="438"/>
      <c r="I3" s="438"/>
      <c r="J3" s="438"/>
      <c r="K3" s="438"/>
      <c r="L3" s="438"/>
      <c r="M3" s="98"/>
    </row>
    <row r="4" spans="1:13" ht="31.5" customHeight="1" x14ac:dyDescent="0.3">
      <c r="A4" s="98"/>
      <c r="B4" s="124" t="s">
        <v>43</v>
      </c>
      <c r="C4" s="125">
        <v>1184</v>
      </c>
      <c r="D4" s="126" t="s">
        <v>44</v>
      </c>
      <c r="E4" s="125">
        <f>C4*14/12</f>
        <v>1381.3333333333333</v>
      </c>
      <c r="F4" s="433" t="s">
        <v>46</v>
      </c>
      <c r="G4" s="434"/>
      <c r="H4" s="435"/>
      <c r="I4" s="436">
        <f>3*E4</f>
        <v>4144</v>
      </c>
      <c r="J4" s="437"/>
      <c r="K4" s="431" t="s">
        <v>97</v>
      </c>
      <c r="L4" s="431" t="s">
        <v>98</v>
      </c>
      <c r="M4" s="98"/>
    </row>
    <row r="5" spans="1:13" s="1" customFormat="1" ht="13.5" thickBot="1" x14ac:dyDescent="0.25">
      <c r="A5" s="98"/>
      <c r="B5" s="208" t="s">
        <v>68</v>
      </c>
      <c r="C5" s="98"/>
      <c r="D5" s="98"/>
      <c r="E5" s="98"/>
      <c r="F5" s="98"/>
      <c r="G5" s="98"/>
      <c r="H5" s="98"/>
      <c r="I5" s="98"/>
      <c r="J5" s="98"/>
      <c r="K5" s="432"/>
      <c r="L5" s="432"/>
      <c r="M5" s="98"/>
    </row>
    <row r="6" spans="1:13" ht="64.5" thickBot="1" x14ac:dyDescent="0.25">
      <c r="A6" s="98"/>
      <c r="B6" s="273" t="s">
        <v>38</v>
      </c>
      <c r="C6" s="127" t="s">
        <v>39</v>
      </c>
      <c r="D6" s="128" t="s">
        <v>36</v>
      </c>
      <c r="E6" s="128" t="s">
        <v>40</v>
      </c>
      <c r="F6" s="128" t="s">
        <v>41</v>
      </c>
      <c r="G6" s="128" t="s">
        <v>42</v>
      </c>
      <c r="H6" s="128" t="s">
        <v>37</v>
      </c>
      <c r="I6" s="265" t="s">
        <v>95</v>
      </c>
      <c r="J6" s="328" t="s">
        <v>96</v>
      </c>
      <c r="K6" s="432"/>
      <c r="L6" s="432"/>
      <c r="M6" s="98"/>
    </row>
    <row r="7" spans="1:13" x14ac:dyDescent="0.2">
      <c r="A7" s="98"/>
      <c r="B7" s="228"/>
      <c r="C7" s="132"/>
      <c r="D7" s="229"/>
      <c r="E7" s="133"/>
      <c r="F7" s="133"/>
      <c r="G7" s="133"/>
      <c r="H7" s="212"/>
      <c r="I7" s="129">
        <f>(E7+F7)*G7*H7</f>
        <v>0</v>
      </c>
      <c r="J7" s="326"/>
      <c r="K7" s="130">
        <f>IF(E7&lt;=$I$4,I7,($I$4+0.35*$I$4)*G7*H7)</f>
        <v>0</v>
      </c>
      <c r="L7" s="130">
        <f>IF(K7&gt;J7,J7,K7)</f>
        <v>0</v>
      </c>
      <c r="M7" s="227" t="str">
        <f>IF(J7&gt;I7,"ERROR","")</f>
        <v/>
      </c>
    </row>
    <row r="8" spans="1:13" x14ac:dyDescent="0.2">
      <c r="A8" s="98"/>
      <c r="B8" s="210"/>
      <c r="C8" s="132"/>
      <c r="D8" s="211"/>
      <c r="E8" s="133"/>
      <c r="F8" s="133"/>
      <c r="G8" s="133"/>
      <c r="H8" s="212"/>
      <c r="I8" s="129">
        <f t="shared" ref="I8:I26" si="0">(E8+F8)*G8*H8</f>
        <v>0</v>
      </c>
      <c r="J8" s="327"/>
      <c r="K8" s="130">
        <f t="shared" ref="K8:K26" si="1">IF(E8&lt;=$I$4,I8,($I$4+0.35*$I$4)*G8*H8)</f>
        <v>0</v>
      </c>
      <c r="L8" s="130">
        <f t="shared" ref="L8:L26" si="2">IF(K8&gt;J8,J8,K8)</f>
        <v>0</v>
      </c>
      <c r="M8" s="170"/>
    </row>
    <row r="9" spans="1:13" x14ac:dyDescent="0.2">
      <c r="A9" s="98"/>
      <c r="B9" s="210"/>
      <c r="C9" s="132"/>
      <c r="D9" s="211"/>
      <c r="E9" s="133"/>
      <c r="F9" s="133"/>
      <c r="G9" s="133"/>
      <c r="H9" s="212"/>
      <c r="I9" s="129">
        <f t="shared" si="0"/>
        <v>0</v>
      </c>
      <c r="J9" s="327"/>
      <c r="K9" s="130">
        <f t="shared" si="1"/>
        <v>0</v>
      </c>
      <c r="L9" s="130">
        <f t="shared" si="2"/>
        <v>0</v>
      </c>
      <c r="M9" s="170"/>
    </row>
    <row r="10" spans="1:13" x14ac:dyDescent="0.2">
      <c r="A10" s="98"/>
      <c r="B10" s="210"/>
      <c r="C10" s="132"/>
      <c r="D10" s="211"/>
      <c r="E10" s="133"/>
      <c r="F10" s="133"/>
      <c r="G10" s="133"/>
      <c r="H10" s="212"/>
      <c r="I10" s="129">
        <f t="shared" si="0"/>
        <v>0</v>
      </c>
      <c r="J10" s="327"/>
      <c r="K10" s="130">
        <f t="shared" si="1"/>
        <v>0</v>
      </c>
      <c r="L10" s="130">
        <f t="shared" si="2"/>
        <v>0</v>
      </c>
      <c r="M10" s="170"/>
    </row>
    <row r="11" spans="1:13" x14ac:dyDescent="0.2">
      <c r="A11" s="98"/>
      <c r="B11" s="210"/>
      <c r="C11" s="132"/>
      <c r="D11" s="211"/>
      <c r="E11" s="133"/>
      <c r="F11" s="133"/>
      <c r="G11" s="133"/>
      <c r="H11" s="212"/>
      <c r="I11" s="129">
        <f t="shared" si="0"/>
        <v>0</v>
      </c>
      <c r="J11" s="327"/>
      <c r="K11" s="130">
        <f t="shared" si="1"/>
        <v>0</v>
      </c>
      <c r="L11" s="130">
        <f t="shared" si="2"/>
        <v>0</v>
      </c>
      <c r="M11" s="170"/>
    </row>
    <row r="12" spans="1:13" x14ac:dyDescent="0.2">
      <c r="A12" s="98"/>
      <c r="B12" s="210"/>
      <c r="C12" s="132"/>
      <c r="D12" s="211"/>
      <c r="E12" s="133"/>
      <c r="F12" s="133"/>
      <c r="G12" s="133"/>
      <c r="H12" s="212"/>
      <c r="I12" s="129">
        <f t="shared" si="0"/>
        <v>0</v>
      </c>
      <c r="J12" s="327"/>
      <c r="K12" s="130">
        <f t="shared" si="1"/>
        <v>0</v>
      </c>
      <c r="L12" s="130">
        <f t="shared" si="2"/>
        <v>0</v>
      </c>
      <c r="M12" s="170"/>
    </row>
    <row r="13" spans="1:13" x14ac:dyDescent="0.2">
      <c r="A13" s="98"/>
      <c r="B13" s="210"/>
      <c r="C13" s="132"/>
      <c r="D13" s="211"/>
      <c r="E13" s="133"/>
      <c r="F13" s="133"/>
      <c r="G13" s="133"/>
      <c r="H13" s="212"/>
      <c r="I13" s="129">
        <f t="shared" si="0"/>
        <v>0</v>
      </c>
      <c r="J13" s="327"/>
      <c r="K13" s="130">
        <f t="shared" si="1"/>
        <v>0</v>
      </c>
      <c r="L13" s="130">
        <f t="shared" si="2"/>
        <v>0</v>
      </c>
      <c r="M13" s="170"/>
    </row>
    <row r="14" spans="1:13" x14ac:dyDescent="0.2">
      <c r="A14" s="98"/>
      <c r="B14" s="210"/>
      <c r="C14" s="132"/>
      <c r="D14" s="211"/>
      <c r="E14" s="133"/>
      <c r="F14" s="133"/>
      <c r="G14" s="133"/>
      <c r="H14" s="212"/>
      <c r="I14" s="129">
        <f t="shared" si="0"/>
        <v>0</v>
      </c>
      <c r="J14" s="327"/>
      <c r="K14" s="130">
        <f t="shared" si="1"/>
        <v>0</v>
      </c>
      <c r="L14" s="130">
        <f t="shared" si="2"/>
        <v>0</v>
      </c>
      <c r="M14" s="170"/>
    </row>
    <row r="15" spans="1:13" x14ac:dyDescent="0.2">
      <c r="A15" s="98"/>
      <c r="B15" s="210"/>
      <c r="C15" s="132"/>
      <c r="D15" s="211"/>
      <c r="E15" s="133"/>
      <c r="F15" s="133"/>
      <c r="G15" s="133"/>
      <c r="H15" s="212"/>
      <c r="I15" s="129">
        <f t="shared" si="0"/>
        <v>0</v>
      </c>
      <c r="J15" s="327"/>
      <c r="K15" s="130">
        <f t="shared" si="1"/>
        <v>0</v>
      </c>
      <c r="L15" s="130">
        <f t="shared" si="2"/>
        <v>0</v>
      </c>
      <c r="M15" s="170"/>
    </row>
    <row r="16" spans="1:13" x14ac:dyDescent="0.2">
      <c r="A16" s="98"/>
      <c r="B16" s="210"/>
      <c r="C16" s="132"/>
      <c r="D16" s="211"/>
      <c r="E16" s="133"/>
      <c r="F16" s="133"/>
      <c r="G16" s="133"/>
      <c r="H16" s="212"/>
      <c r="I16" s="129">
        <f t="shared" si="0"/>
        <v>0</v>
      </c>
      <c r="J16" s="327"/>
      <c r="K16" s="130">
        <f t="shared" si="1"/>
        <v>0</v>
      </c>
      <c r="L16" s="130">
        <f t="shared" si="2"/>
        <v>0</v>
      </c>
      <c r="M16" s="170"/>
    </row>
    <row r="17" spans="1:13" x14ac:dyDescent="0.2">
      <c r="A17" s="98"/>
      <c r="B17" s="210"/>
      <c r="C17" s="132"/>
      <c r="D17" s="211"/>
      <c r="E17" s="133"/>
      <c r="F17" s="133"/>
      <c r="G17" s="133"/>
      <c r="H17" s="212"/>
      <c r="I17" s="129">
        <f t="shared" si="0"/>
        <v>0</v>
      </c>
      <c r="J17" s="327"/>
      <c r="K17" s="130">
        <f t="shared" si="1"/>
        <v>0</v>
      </c>
      <c r="L17" s="130">
        <f t="shared" si="2"/>
        <v>0</v>
      </c>
      <c r="M17" s="170"/>
    </row>
    <row r="18" spans="1:13" x14ac:dyDescent="0.2">
      <c r="A18" s="98"/>
      <c r="B18" s="210"/>
      <c r="C18" s="132"/>
      <c r="D18" s="211"/>
      <c r="E18" s="133"/>
      <c r="F18" s="133"/>
      <c r="G18" s="133"/>
      <c r="H18" s="212"/>
      <c r="I18" s="129">
        <f t="shared" si="0"/>
        <v>0</v>
      </c>
      <c r="J18" s="327"/>
      <c r="K18" s="130">
        <f t="shared" si="1"/>
        <v>0</v>
      </c>
      <c r="L18" s="130">
        <f t="shared" si="2"/>
        <v>0</v>
      </c>
      <c r="M18" s="170"/>
    </row>
    <row r="19" spans="1:13" x14ac:dyDescent="0.2">
      <c r="A19" s="98"/>
      <c r="B19" s="210"/>
      <c r="C19" s="132"/>
      <c r="D19" s="211"/>
      <c r="E19" s="133"/>
      <c r="F19" s="133"/>
      <c r="G19" s="133"/>
      <c r="H19" s="212"/>
      <c r="I19" s="129">
        <f t="shared" si="0"/>
        <v>0</v>
      </c>
      <c r="J19" s="327"/>
      <c r="K19" s="130">
        <f t="shared" si="1"/>
        <v>0</v>
      </c>
      <c r="L19" s="130">
        <f t="shared" si="2"/>
        <v>0</v>
      </c>
      <c r="M19" s="170"/>
    </row>
    <row r="20" spans="1:13" x14ac:dyDescent="0.2">
      <c r="A20" s="98"/>
      <c r="B20" s="210"/>
      <c r="C20" s="132"/>
      <c r="D20" s="211"/>
      <c r="E20" s="133"/>
      <c r="F20" s="133"/>
      <c r="G20" s="133"/>
      <c r="H20" s="212"/>
      <c r="I20" s="129">
        <f t="shared" si="0"/>
        <v>0</v>
      </c>
      <c r="J20" s="327"/>
      <c r="K20" s="130">
        <f t="shared" si="1"/>
        <v>0</v>
      </c>
      <c r="L20" s="130">
        <f t="shared" si="2"/>
        <v>0</v>
      </c>
      <c r="M20" s="170"/>
    </row>
    <row r="21" spans="1:13" x14ac:dyDescent="0.2">
      <c r="A21" s="98"/>
      <c r="B21" s="210"/>
      <c r="C21" s="132"/>
      <c r="D21" s="211"/>
      <c r="E21" s="133"/>
      <c r="F21" s="133"/>
      <c r="G21" s="133"/>
      <c r="H21" s="212"/>
      <c r="I21" s="129">
        <f t="shared" si="0"/>
        <v>0</v>
      </c>
      <c r="J21" s="327"/>
      <c r="K21" s="130">
        <f t="shared" si="1"/>
        <v>0</v>
      </c>
      <c r="L21" s="130">
        <f t="shared" si="2"/>
        <v>0</v>
      </c>
      <c r="M21" s="170"/>
    </row>
    <row r="22" spans="1:13" x14ac:dyDescent="0.2">
      <c r="A22" s="98"/>
      <c r="B22" s="210"/>
      <c r="C22" s="132"/>
      <c r="D22" s="211"/>
      <c r="E22" s="133"/>
      <c r="F22" s="133"/>
      <c r="G22" s="133"/>
      <c r="H22" s="212"/>
      <c r="I22" s="129">
        <f t="shared" si="0"/>
        <v>0</v>
      </c>
      <c r="J22" s="327"/>
      <c r="K22" s="130">
        <f t="shared" si="1"/>
        <v>0</v>
      </c>
      <c r="L22" s="130">
        <f t="shared" si="2"/>
        <v>0</v>
      </c>
      <c r="M22" s="170"/>
    </row>
    <row r="23" spans="1:13" x14ac:dyDescent="0.2">
      <c r="A23" s="98"/>
      <c r="B23" s="210"/>
      <c r="C23" s="132"/>
      <c r="D23" s="211"/>
      <c r="E23" s="133"/>
      <c r="F23" s="133"/>
      <c r="G23" s="133"/>
      <c r="H23" s="212"/>
      <c r="I23" s="129">
        <f t="shared" si="0"/>
        <v>0</v>
      </c>
      <c r="J23" s="327"/>
      <c r="K23" s="130">
        <f t="shared" si="1"/>
        <v>0</v>
      </c>
      <c r="L23" s="130">
        <f t="shared" si="2"/>
        <v>0</v>
      </c>
      <c r="M23" s="170"/>
    </row>
    <row r="24" spans="1:13" x14ac:dyDescent="0.2">
      <c r="A24" s="98"/>
      <c r="B24" s="210"/>
      <c r="C24" s="132"/>
      <c r="D24" s="211"/>
      <c r="E24" s="133"/>
      <c r="F24" s="133"/>
      <c r="G24" s="133"/>
      <c r="H24" s="212"/>
      <c r="I24" s="129">
        <f t="shared" si="0"/>
        <v>0</v>
      </c>
      <c r="J24" s="327"/>
      <c r="K24" s="130">
        <f t="shared" si="1"/>
        <v>0</v>
      </c>
      <c r="L24" s="130">
        <f t="shared" si="2"/>
        <v>0</v>
      </c>
      <c r="M24" s="170"/>
    </row>
    <row r="25" spans="1:13" x14ac:dyDescent="0.2">
      <c r="A25" s="98"/>
      <c r="B25" s="210"/>
      <c r="C25" s="132"/>
      <c r="D25" s="211"/>
      <c r="E25" s="133"/>
      <c r="F25" s="133"/>
      <c r="G25" s="133"/>
      <c r="H25" s="212"/>
      <c r="I25" s="129">
        <f t="shared" si="0"/>
        <v>0</v>
      </c>
      <c r="J25" s="327"/>
      <c r="K25" s="130">
        <f t="shared" si="1"/>
        <v>0</v>
      </c>
      <c r="L25" s="130">
        <f t="shared" si="2"/>
        <v>0</v>
      </c>
      <c r="M25" s="170"/>
    </row>
    <row r="26" spans="1:13" x14ac:dyDescent="0.2">
      <c r="A26" s="98"/>
      <c r="B26" s="210"/>
      <c r="C26" s="132"/>
      <c r="D26" s="211"/>
      <c r="E26" s="133"/>
      <c r="F26" s="133"/>
      <c r="G26" s="133"/>
      <c r="H26" s="212"/>
      <c r="I26" s="129">
        <f t="shared" si="0"/>
        <v>0</v>
      </c>
      <c r="J26" s="327"/>
      <c r="K26" s="130">
        <f t="shared" si="1"/>
        <v>0</v>
      </c>
      <c r="L26" s="130">
        <f t="shared" si="2"/>
        <v>0</v>
      </c>
      <c r="M26" s="170"/>
    </row>
    <row r="27" spans="1:13" ht="15.75" x14ac:dyDescent="0.25">
      <c r="A27" s="98"/>
      <c r="B27" s="428" t="s">
        <v>49</v>
      </c>
      <c r="C27" s="429"/>
      <c r="D27" s="429"/>
      <c r="E27" s="429"/>
      <c r="F27" s="429"/>
      <c r="G27" s="429"/>
      <c r="H27" s="430"/>
      <c r="I27" s="131">
        <f>SUM(I7:I26)</f>
        <v>0</v>
      </c>
      <c r="J27" s="329">
        <f>SUM(J7:J26)</f>
        <v>0</v>
      </c>
      <c r="K27" s="131">
        <f>SUM(K7:K26)</f>
        <v>0</v>
      </c>
      <c r="L27" s="131">
        <f>SUM(L7:L26)</f>
        <v>0</v>
      </c>
      <c r="M27" s="214">
        <f>COUNTIF(M7:M26,"ERROR")</f>
        <v>0</v>
      </c>
    </row>
    <row r="28" spans="1:13" s="1" customFormat="1" ht="18.75" customHeight="1" x14ac:dyDescent="0.2">
      <c r="A28" s="98"/>
      <c r="B28" s="98"/>
      <c r="C28" s="98"/>
      <c r="D28" s="98"/>
      <c r="E28" s="98"/>
      <c r="F28" s="98"/>
      <c r="G28" s="98"/>
      <c r="H28" s="98"/>
      <c r="I28" s="98"/>
      <c r="J28" s="98"/>
      <c r="K28" s="98"/>
      <c r="L28" s="98"/>
      <c r="M28" s="98"/>
    </row>
    <row r="29" spans="1:13" s="1" customFormat="1" ht="19.5" customHeight="1" x14ac:dyDescent="0.2">
      <c r="A29" s="98"/>
      <c r="B29" s="98"/>
      <c r="C29" s="98"/>
      <c r="D29" s="98"/>
      <c r="E29" s="98"/>
      <c r="F29" s="98"/>
      <c r="G29" s="98"/>
      <c r="H29" s="98"/>
      <c r="I29" s="98"/>
      <c r="J29" s="98"/>
      <c r="K29" s="98"/>
      <c r="L29" s="98"/>
      <c r="M29" s="98"/>
    </row>
    <row r="30" spans="1:13" s="1" customFormat="1" ht="18.75" customHeight="1" x14ac:dyDescent="0.2">
      <c r="A30" s="98"/>
      <c r="B30" s="224" t="str">
        <f>IF(M27&gt;0,"ERROR: EL IMPORTE DE GASTO EN NAVARRA NO PUEDE SUPERAR EL TOTAL  IMPORTE DEDICADO AL PROYECTO","")</f>
        <v/>
      </c>
      <c r="C30" s="98"/>
      <c r="D30" s="98"/>
      <c r="E30" s="98"/>
      <c r="F30" s="98"/>
      <c r="G30" s="98"/>
      <c r="H30" s="98"/>
      <c r="I30" s="214">
        <f>SUM(I28:I29)</f>
        <v>0</v>
      </c>
      <c r="J30" s="214">
        <f>SUM(J28:J29)</f>
        <v>0</v>
      </c>
      <c r="K30" s="98"/>
      <c r="L30" s="98"/>
      <c r="M30" s="98"/>
    </row>
    <row r="31" spans="1:13" s="1" customFormat="1" ht="18" x14ac:dyDescent="0.25">
      <c r="B31" s="226" t="s">
        <v>112</v>
      </c>
      <c r="H31" s="209" t="s">
        <v>66</v>
      </c>
      <c r="I31" s="213"/>
    </row>
    <row r="32" spans="1:13" s="1" customFormat="1" ht="18" x14ac:dyDescent="0.25">
      <c r="B32" s="226" t="s">
        <v>113</v>
      </c>
      <c r="H32" s="209" t="s">
        <v>67</v>
      </c>
      <c r="I32" s="213"/>
    </row>
    <row r="33" spans="2:2" s="1" customFormat="1" ht="15.75" x14ac:dyDescent="0.25">
      <c r="B33" s="226"/>
    </row>
    <row r="34" spans="2:2" s="1" customFormat="1" x14ac:dyDescent="0.2">
      <c r="B34" s="209">
        <f>COUNTIF($C$7:$C$26,"temporal")</f>
        <v>0</v>
      </c>
    </row>
    <row r="35" spans="2:2" s="1" customFormat="1" x14ac:dyDescent="0.2">
      <c r="B35" s="209">
        <f>COUNTIF($C$7:$C$26,"Fijo")</f>
        <v>0</v>
      </c>
    </row>
    <row r="36" spans="2:2" s="1" customFormat="1" x14ac:dyDescent="0.2"/>
    <row r="37" spans="2:2" s="1" customFormat="1" x14ac:dyDescent="0.2"/>
    <row r="38" spans="2:2" s="1" customFormat="1" x14ac:dyDescent="0.2"/>
    <row r="39" spans="2:2" s="1" customFormat="1" x14ac:dyDescent="0.2"/>
    <row r="40" spans="2:2" s="1" customFormat="1" x14ac:dyDescent="0.2"/>
    <row r="41" spans="2:2" s="1" customFormat="1" x14ac:dyDescent="0.2"/>
    <row r="42" spans="2:2" s="1" customFormat="1" x14ac:dyDescent="0.2"/>
    <row r="43" spans="2:2" s="1" customFormat="1" x14ac:dyDescent="0.2"/>
    <row r="44" spans="2:2" s="1" customFormat="1" x14ac:dyDescent="0.2"/>
    <row r="45" spans="2:2" s="1" customFormat="1" x14ac:dyDescent="0.2"/>
    <row r="46" spans="2:2" s="1" customFormat="1" x14ac:dyDescent="0.2"/>
    <row r="47" spans="2:2" s="1" customFormat="1" x14ac:dyDescent="0.2"/>
    <row r="48" spans="2:2"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sheetData>
  <sheetProtection password="CD7A" sheet="1" objects="1" scenarios="1"/>
  <mergeCells count="7">
    <mergeCell ref="B2:K2"/>
    <mergeCell ref="B27:H27"/>
    <mergeCell ref="K4:K6"/>
    <mergeCell ref="L4:L6"/>
    <mergeCell ref="F4:H4"/>
    <mergeCell ref="I4:J4"/>
    <mergeCell ref="B3:L3"/>
  </mergeCells>
  <dataValidations count="1">
    <dataValidation type="list" allowBlank="1" showInputMessage="1" showErrorMessage="1" sqref="C7:C26">
      <formula1>$H$31:$H$32</formula1>
    </dataValidation>
  </dataValidations>
  <pageMargins left="0.7" right="0.7" top="0.75" bottom="0.75" header="0.3" footer="0.3"/>
  <pageSetup paperSize="9" scale="7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59999389629810485"/>
  </sheetPr>
  <dimension ref="A1:X856"/>
  <sheetViews>
    <sheetView zoomScaleNormal="100" workbookViewId="0">
      <selection activeCell="B8" sqref="B8"/>
    </sheetView>
  </sheetViews>
  <sheetFormatPr baseColWidth="10" defaultColWidth="11.42578125" defaultRowHeight="15" x14ac:dyDescent="0.25"/>
  <cols>
    <col min="1" max="1" width="3.7109375" style="137" customWidth="1"/>
    <col min="2" max="2" width="49.85546875" style="139" customWidth="1"/>
    <col min="3" max="3" width="106.85546875" style="139" customWidth="1"/>
    <col min="4" max="4" width="3.42578125" style="139" customWidth="1"/>
    <col min="5" max="16384" width="11.42578125" style="139"/>
  </cols>
  <sheetData>
    <row r="1" spans="1:24" s="137" customFormat="1" x14ac:dyDescent="0.25">
      <c r="A1" s="134"/>
      <c r="B1" s="135"/>
      <c r="C1" s="135"/>
      <c r="D1" s="136"/>
    </row>
    <row r="2" spans="1:24" ht="39" customHeight="1" x14ac:dyDescent="0.3">
      <c r="A2" s="70"/>
      <c r="B2" s="439" t="s">
        <v>131</v>
      </c>
      <c r="C2" s="440"/>
      <c r="D2" s="71"/>
      <c r="E2" s="138"/>
      <c r="F2" s="138"/>
      <c r="G2" s="138"/>
      <c r="H2" s="138"/>
      <c r="I2" s="138"/>
      <c r="J2" s="137"/>
      <c r="K2" s="137"/>
      <c r="L2" s="137"/>
      <c r="M2" s="137"/>
      <c r="N2" s="137"/>
      <c r="O2" s="137"/>
      <c r="P2" s="137"/>
      <c r="Q2" s="137"/>
      <c r="R2" s="137"/>
      <c r="S2" s="137"/>
      <c r="T2" s="137"/>
      <c r="U2" s="137"/>
      <c r="V2" s="137"/>
      <c r="W2" s="137"/>
      <c r="X2" s="137"/>
    </row>
    <row r="3" spans="1:24" ht="11.25" customHeight="1" x14ac:dyDescent="0.25">
      <c r="A3" s="70"/>
      <c r="B3" s="93"/>
      <c r="C3" s="93"/>
      <c r="D3" s="71"/>
      <c r="E3" s="137"/>
      <c r="F3" s="137"/>
      <c r="G3" s="137"/>
      <c r="H3" s="137"/>
      <c r="I3" s="137"/>
      <c r="J3" s="137"/>
      <c r="K3" s="137"/>
      <c r="L3" s="137"/>
      <c r="M3" s="137"/>
      <c r="N3" s="137"/>
      <c r="O3" s="137"/>
      <c r="P3" s="137"/>
      <c r="Q3" s="137"/>
      <c r="R3" s="137"/>
      <c r="S3" s="137"/>
      <c r="T3" s="137"/>
      <c r="U3" s="137"/>
      <c r="V3" s="137"/>
      <c r="W3" s="137"/>
      <c r="X3" s="137"/>
    </row>
    <row r="4" spans="1:24" ht="19.5" customHeight="1" x14ac:dyDescent="0.25">
      <c r="A4" s="70"/>
      <c r="B4" s="215" t="s">
        <v>85</v>
      </c>
      <c r="C4" s="93"/>
      <c r="D4" s="71"/>
      <c r="E4" s="137"/>
      <c r="F4" s="137"/>
      <c r="G4" s="137"/>
      <c r="H4" s="137"/>
      <c r="I4" s="137"/>
      <c r="J4" s="137"/>
      <c r="K4" s="137"/>
      <c r="L4" s="137"/>
      <c r="M4" s="137"/>
      <c r="N4" s="137"/>
      <c r="O4" s="137"/>
      <c r="P4" s="137"/>
      <c r="Q4" s="137"/>
      <c r="R4" s="137"/>
      <c r="S4" s="137"/>
      <c r="T4" s="137"/>
      <c r="U4" s="137"/>
      <c r="V4" s="137"/>
      <c r="W4" s="137"/>
      <c r="X4" s="137"/>
    </row>
    <row r="5" spans="1:24" x14ac:dyDescent="0.25">
      <c r="A5" s="70"/>
      <c r="B5" s="215" t="s">
        <v>54</v>
      </c>
      <c r="C5" s="93"/>
      <c r="D5" s="71"/>
      <c r="E5" s="137"/>
      <c r="F5" s="137"/>
      <c r="G5" s="137"/>
      <c r="H5" s="137"/>
      <c r="I5" s="137"/>
      <c r="J5" s="137"/>
      <c r="K5" s="137"/>
      <c r="L5" s="137"/>
      <c r="M5" s="137"/>
      <c r="N5" s="137"/>
      <c r="O5" s="137"/>
      <c r="P5" s="137"/>
      <c r="Q5" s="137"/>
      <c r="R5" s="137"/>
      <c r="S5" s="137"/>
      <c r="T5" s="137"/>
      <c r="U5" s="137"/>
      <c r="V5" s="137"/>
      <c r="W5" s="137"/>
      <c r="X5" s="137"/>
    </row>
    <row r="6" spans="1:24" ht="9" customHeight="1" thickBot="1" x14ac:dyDescent="0.3">
      <c r="A6" s="70"/>
      <c r="B6" s="93"/>
      <c r="C6" s="93"/>
      <c r="D6" s="71"/>
      <c r="E6" s="137"/>
      <c r="F6" s="137"/>
      <c r="G6" s="137"/>
      <c r="H6" s="137"/>
      <c r="I6" s="137"/>
      <c r="J6" s="137"/>
      <c r="K6" s="137"/>
      <c r="L6" s="137"/>
      <c r="M6" s="137"/>
      <c r="N6" s="137"/>
      <c r="O6" s="137"/>
      <c r="P6" s="137"/>
      <c r="Q6" s="137"/>
      <c r="R6" s="137"/>
      <c r="S6" s="137"/>
      <c r="T6" s="137"/>
      <c r="U6" s="137"/>
      <c r="V6" s="137"/>
      <c r="W6" s="137"/>
      <c r="X6" s="137"/>
    </row>
    <row r="7" spans="1:24" ht="30" customHeight="1" thickBot="1" x14ac:dyDescent="0.3">
      <c r="A7" s="70"/>
      <c r="B7" s="274" t="s">
        <v>100</v>
      </c>
      <c r="C7" s="216" t="s">
        <v>9</v>
      </c>
      <c r="D7" s="71"/>
      <c r="E7" s="137"/>
      <c r="F7" s="137"/>
      <c r="G7" s="137"/>
      <c r="H7" s="137"/>
      <c r="I7" s="137"/>
      <c r="J7" s="137"/>
      <c r="K7" s="137"/>
      <c r="L7" s="137"/>
      <c r="M7" s="137"/>
      <c r="N7" s="137"/>
      <c r="O7" s="137"/>
      <c r="P7" s="137"/>
      <c r="Q7" s="137"/>
      <c r="R7" s="137"/>
      <c r="S7" s="137"/>
      <c r="T7" s="137"/>
      <c r="U7" s="137"/>
      <c r="V7" s="137"/>
      <c r="W7" s="137"/>
      <c r="X7" s="137"/>
    </row>
    <row r="8" spans="1:24" ht="30" customHeight="1" thickBot="1" x14ac:dyDescent="0.3">
      <c r="A8" s="70"/>
      <c r="B8" s="140"/>
      <c r="C8" s="141"/>
      <c r="D8" s="71"/>
      <c r="E8" s="137"/>
      <c r="F8" s="137"/>
      <c r="G8" s="137"/>
      <c r="H8" s="137"/>
      <c r="I8" s="137"/>
      <c r="J8" s="137"/>
      <c r="K8" s="137"/>
      <c r="L8" s="137"/>
      <c r="M8" s="137"/>
      <c r="N8" s="137"/>
      <c r="O8" s="137"/>
      <c r="P8" s="137"/>
      <c r="Q8" s="137"/>
      <c r="R8" s="137"/>
      <c r="S8" s="137"/>
      <c r="T8" s="137"/>
      <c r="U8" s="137"/>
      <c r="V8" s="137"/>
      <c r="W8" s="137"/>
      <c r="X8" s="137"/>
    </row>
    <row r="9" spans="1:24" ht="30" customHeight="1" thickBot="1" x14ac:dyDescent="0.3">
      <c r="A9" s="70"/>
      <c r="B9" s="140"/>
      <c r="C9" s="141"/>
      <c r="D9" s="71"/>
      <c r="E9" s="137"/>
      <c r="F9" s="137"/>
      <c r="G9" s="137"/>
      <c r="H9" s="137"/>
      <c r="I9" s="137"/>
      <c r="J9" s="137"/>
      <c r="K9" s="137"/>
      <c r="L9" s="137"/>
      <c r="M9" s="137"/>
      <c r="N9" s="137"/>
      <c r="O9" s="137"/>
      <c r="P9" s="137"/>
      <c r="Q9" s="137"/>
      <c r="R9" s="137"/>
      <c r="S9" s="137"/>
      <c r="T9" s="137"/>
      <c r="U9" s="137"/>
      <c r="V9" s="137"/>
      <c r="W9" s="137"/>
      <c r="X9" s="137"/>
    </row>
    <row r="10" spans="1:24" ht="30" customHeight="1" thickBot="1" x14ac:dyDescent="0.3">
      <c r="A10" s="70"/>
      <c r="B10" s="140"/>
      <c r="C10" s="141"/>
      <c r="D10" s="71"/>
      <c r="E10" s="137"/>
      <c r="F10" s="137"/>
      <c r="G10" s="137"/>
      <c r="H10" s="137"/>
      <c r="I10" s="137"/>
      <c r="J10" s="137"/>
      <c r="K10" s="137"/>
      <c r="L10" s="137"/>
      <c r="M10" s="137"/>
      <c r="N10" s="137"/>
      <c r="O10" s="137"/>
      <c r="P10" s="137"/>
      <c r="Q10" s="137"/>
      <c r="R10" s="137"/>
      <c r="S10" s="137"/>
      <c r="T10" s="137"/>
      <c r="U10" s="137"/>
      <c r="V10" s="137"/>
      <c r="W10" s="137"/>
      <c r="X10" s="137"/>
    </row>
    <row r="11" spans="1:24" ht="30" customHeight="1" thickBot="1" x14ac:dyDescent="0.3">
      <c r="A11" s="70"/>
      <c r="B11" s="140"/>
      <c r="C11" s="141"/>
      <c r="D11" s="71"/>
      <c r="E11" s="137"/>
      <c r="F11" s="137"/>
      <c r="G11" s="137"/>
      <c r="H11" s="137"/>
      <c r="I11" s="137"/>
      <c r="J11" s="137"/>
      <c r="K11" s="137"/>
      <c r="L11" s="137"/>
      <c r="M11" s="137"/>
      <c r="N11" s="137"/>
      <c r="O11" s="137"/>
      <c r="P11" s="137"/>
      <c r="Q11" s="137"/>
      <c r="R11" s="137"/>
      <c r="S11" s="137"/>
      <c r="T11" s="137"/>
      <c r="U11" s="137"/>
      <c r="V11" s="137"/>
      <c r="W11" s="137"/>
      <c r="X11" s="137"/>
    </row>
    <row r="12" spans="1:24" ht="30" customHeight="1" thickBot="1" x14ac:dyDescent="0.3">
      <c r="A12" s="70"/>
      <c r="B12" s="140"/>
      <c r="C12" s="141"/>
      <c r="D12" s="71"/>
      <c r="E12" s="137"/>
      <c r="F12" s="137"/>
      <c r="G12" s="137"/>
      <c r="H12" s="137"/>
      <c r="I12" s="137"/>
      <c r="J12" s="137"/>
      <c r="K12" s="137"/>
      <c r="L12" s="137"/>
      <c r="M12" s="137"/>
      <c r="N12" s="137"/>
      <c r="O12" s="137"/>
      <c r="P12" s="137"/>
      <c r="Q12" s="137"/>
      <c r="R12" s="137"/>
      <c r="S12" s="137"/>
      <c r="T12" s="137"/>
      <c r="U12" s="137"/>
      <c r="V12" s="137"/>
      <c r="W12" s="137"/>
      <c r="X12" s="137"/>
    </row>
    <row r="13" spans="1:24" ht="30" customHeight="1" thickBot="1" x14ac:dyDescent="0.3">
      <c r="A13" s="70"/>
      <c r="B13" s="140"/>
      <c r="C13" s="141"/>
      <c r="D13" s="71"/>
      <c r="E13" s="137"/>
      <c r="F13" s="137"/>
      <c r="G13" s="137"/>
      <c r="H13" s="137"/>
      <c r="I13" s="137"/>
      <c r="J13" s="137"/>
      <c r="K13" s="137"/>
      <c r="L13" s="137"/>
      <c r="M13" s="137"/>
      <c r="N13" s="137"/>
      <c r="O13" s="137"/>
      <c r="P13" s="137"/>
      <c r="Q13" s="137"/>
      <c r="R13" s="137"/>
      <c r="S13" s="137"/>
      <c r="T13" s="137"/>
      <c r="U13" s="137"/>
      <c r="V13" s="137"/>
      <c r="W13" s="137"/>
      <c r="X13" s="137"/>
    </row>
    <row r="14" spans="1:24" ht="30" customHeight="1" thickBot="1" x14ac:dyDescent="0.3">
      <c r="A14" s="70"/>
      <c r="B14" s="140"/>
      <c r="C14" s="141"/>
      <c r="D14" s="71"/>
      <c r="E14" s="137"/>
      <c r="F14" s="137"/>
      <c r="G14" s="137"/>
      <c r="H14" s="137"/>
      <c r="I14" s="137"/>
      <c r="J14" s="137"/>
      <c r="K14" s="137"/>
      <c r="L14" s="137"/>
      <c r="M14" s="137"/>
      <c r="N14" s="137"/>
      <c r="O14" s="137"/>
      <c r="P14" s="137"/>
      <c r="Q14" s="137"/>
      <c r="R14" s="137"/>
      <c r="S14" s="137"/>
      <c r="T14" s="137"/>
      <c r="U14" s="137"/>
      <c r="V14" s="137"/>
      <c r="W14" s="137"/>
      <c r="X14" s="137"/>
    </row>
    <row r="15" spans="1:24" ht="30" customHeight="1" thickBot="1" x14ac:dyDescent="0.3">
      <c r="A15" s="70"/>
      <c r="B15" s="140"/>
      <c r="C15" s="141"/>
      <c r="D15" s="71"/>
      <c r="E15" s="137"/>
      <c r="F15" s="137"/>
      <c r="G15" s="137"/>
      <c r="H15" s="137"/>
      <c r="I15" s="137"/>
      <c r="J15" s="137"/>
      <c r="K15" s="137"/>
      <c r="L15" s="137"/>
      <c r="M15" s="137"/>
      <c r="N15" s="137"/>
      <c r="O15" s="137"/>
      <c r="P15" s="137"/>
      <c r="Q15" s="137"/>
      <c r="R15" s="137"/>
      <c r="S15" s="137"/>
      <c r="T15" s="137"/>
      <c r="U15" s="137"/>
      <c r="V15" s="137"/>
      <c r="W15" s="137"/>
      <c r="X15" s="137"/>
    </row>
    <row r="16" spans="1:24" ht="30" customHeight="1" thickBot="1" x14ac:dyDescent="0.3">
      <c r="A16" s="70"/>
      <c r="B16" s="140"/>
      <c r="C16" s="141"/>
      <c r="D16" s="71"/>
      <c r="E16" s="137"/>
      <c r="F16" s="137"/>
      <c r="G16" s="137"/>
      <c r="H16" s="137"/>
      <c r="I16" s="137"/>
      <c r="J16" s="137"/>
      <c r="K16" s="137"/>
      <c r="L16" s="137"/>
      <c r="M16" s="137"/>
      <c r="N16" s="137"/>
      <c r="O16" s="137"/>
      <c r="P16" s="137"/>
      <c r="Q16" s="137"/>
      <c r="R16" s="137"/>
      <c r="S16" s="137"/>
      <c r="T16" s="137"/>
      <c r="U16" s="137"/>
      <c r="V16" s="137"/>
      <c r="W16" s="137"/>
      <c r="X16" s="137"/>
    </row>
    <row r="17" spans="1:24" ht="30" customHeight="1" thickBot="1" x14ac:dyDescent="0.3">
      <c r="A17" s="70"/>
      <c r="B17" s="140"/>
      <c r="C17" s="141"/>
      <c r="D17" s="71"/>
      <c r="E17" s="137"/>
      <c r="F17" s="137"/>
      <c r="G17" s="137"/>
      <c r="H17" s="137"/>
      <c r="I17" s="137"/>
      <c r="J17" s="137"/>
      <c r="K17" s="137"/>
      <c r="L17" s="137"/>
      <c r="M17" s="137"/>
      <c r="N17" s="137"/>
      <c r="O17" s="137"/>
      <c r="P17" s="137"/>
      <c r="Q17" s="137"/>
      <c r="R17" s="137"/>
      <c r="S17" s="137"/>
      <c r="T17" s="137"/>
      <c r="U17" s="137"/>
      <c r="V17" s="137"/>
      <c r="W17" s="137"/>
      <c r="X17" s="137"/>
    </row>
    <row r="18" spans="1:24" ht="30" customHeight="1" thickBot="1" x14ac:dyDescent="0.3">
      <c r="A18" s="70"/>
      <c r="B18" s="140"/>
      <c r="C18" s="141"/>
      <c r="D18" s="71"/>
      <c r="E18" s="137"/>
      <c r="F18" s="137"/>
      <c r="G18" s="137"/>
      <c r="H18" s="137"/>
      <c r="I18" s="137"/>
      <c r="J18" s="137"/>
      <c r="K18" s="137"/>
      <c r="L18" s="137"/>
      <c r="M18" s="137"/>
      <c r="N18" s="137"/>
      <c r="O18" s="137"/>
      <c r="P18" s="137"/>
      <c r="Q18" s="137"/>
      <c r="R18" s="137"/>
      <c r="S18" s="137"/>
      <c r="T18" s="137"/>
      <c r="U18" s="137"/>
      <c r="V18" s="137"/>
      <c r="W18" s="137"/>
      <c r="X18" s="137"/>
    </row>
    <row r="19" spans="1:24" ht="30" customHeight="1" thickBot="1" x14ac:dyDescent="0.3">
      <c r="A19" s="70"/>
      <c r="B19" s="140"/>
      <c r="C19" s="141"/>
      <c r="D19" s="71"/>
      <c r="E19" s="137"/>
      <c r="F19" s="137"/>
      <c r="G19" s="137"/>
      <c r="H19" s="137"/>
      <c r="I19" s="137"/>
      <c r="J19" s="137"/>
      <c r="K19" s="137"/>
      <c r="L19" s="137"/>
      <c r="M19" s="137"/>
      <c r="N19" s="137"/>
      <c r="O19" s="137"/>
      <c r="P19" s="137"/>
      <c r="Q19" s="137"/>
      <c r="R19" s="137"/>
      <c r="S19" s="137"/>
      <c r="T19" s="137"/>
      <c r="U19" s="137"/>
      <c r="V19" s="137"/>
      <c r="W19" s="137"/>
      <c r="X19" s="137"/>
    </row>
    <row r="20" spans="1:24" ht="30" customHeight="1" thickBot="1" x14ac:dyDescent="0.3">
      <c r="A20" s="70"/>
      <c r="B20" s="140"/>
      <c r="C20" s="141"/>
      <c r="D20" s="71"/>
      <c r="E20" s="137"/>
      <c r="F20" s="137"/>
      <c r="G20" s="137"/>
      <c r="H20" s="137"/>
      <c r="I20" s="137"/>
      <c r="J20" s="137"/>
      <c r="K20" s="137"/>
      <c r="L20" s="137"/>
      <c r="M20" s="137"/>
      <c r="N20" s="137"/>
      <c r="O20" s="137"/>
      <c r="P20" s="137"/>
      <c r="Q20" s="137"/>
      <c r="R20" s="137"/>
      <c r="S20" s="137"/>
      <c r="T20" s="137"/>
      <c r="U20" s="137"/>
      <c r="V20" s="137"/>
      <c r="W20" s="137"/>
      <c r="X20" s="137"/>
    </row>
    <row r="21" spans="1:24" ht="30" customHeight="1" thickBot="1" x14ac:dyDescent="0.3">
      <c r="A21" s="70"/>
      <c r="B21" s="140"/>
      <c r="C21" s="141"/>
      <c r="D21" s="71"/>
      <c r="E21" s="137"/>
      <c r="F21" s="137"/>
      <c r="G21" s="137"/>
      <c r="H21" s="137"/>
      <c r="I21" s="137"/>
      <c r="J21" s="137"/>
      <c r="K21" s="137"/>
      <c r="L21" s="137"/>
      <c r="M21" s="137"/>
      <c r="N21" s="137"/>
      <c r="O21" s="137"/>
      <c r="P21" s="137"/>
      <c r="Q21" s="137"/>
      <c r="R21" s="137"/>
      <c r="S21" s="137"/>
      <c r="T21" s="137"/>
      <c r="U21" s="137"/>
      <c r="V21" s="137"/>
      <c r="W21" s="137"/>
      <c r="X21" s="137"/>
    </row>
    <row r="22" spans="1:24" ht="30" customHeight="1" thickBot="1" x14ac:dyDescent="0.3">
      <c r="A22" s="70"/>
      <c r="B22" s="140"/>
      <c r="C22" s="141"/>
      <c r="D22" s="71"/>
      <c r="E22" s="137"/>
      <c r="F22" s="137"/>
      <c r="G22" s="137"/>
      <c r="H22" s="137"/>
      <c r="I22" s="137"/>
      <c r="J22" s="137"/>
      <c r="K22" s="137"/>
      <c r="L22" s="137"/>
      <c r="M22" s="137"/>
      <c r="N22" s="137"/>
      <c r="O22" s="137"/>
      <c r="P22" s="137"/>
      <c r="Q22" s="137"/>
      <c r="R22" s="137"/>
      <c r="S22" s="137"/>
      <c r="T22" s="137"/>
      <c r="U22" s="137"/>
      <c r="V22" s="137"/>
      <c r="W22" s="137"/>
      <c r="X22" s="137"/>
    </row>
    <row r="23" spans="1:24" ht="30" customHeight="1" thickBot="1" x14ac:dyDescent="0.3">
      <c r="A23" s="70"/>
      <c r="B23" s="140"/>
      <c r="C23" s="141"/>
      <c r="D23" s="71"/>
      <c r="E23" s="137"/>
      <c r="F23" s="137"/>
      <c r="G23" s="137"/>
      <c r="H23" s="137"/>
      <c r="I23" s="137"/>
      <c r="J23" s="137"/>
      <c r="K23" s="137"/>
      <c r="L23" s="137"/>
      <c r="M23" s="137"/>
      <c r="N23" s="137"/>
      <c r="O23" s="137"/>
      <c r="P23" s="137"/>
      <c r="Q23" s="137"/>
      <c r="R23" s="137"/>
      <c r="S23" s="137"/>
      <c r="T23" s="137"/>
      <c r="U23" s="137"/>
      <c r="V23" s="137"/>
      <c r="W23" s="137"/>
      <c r="X23" s="137"/>
    </row>
    <row r="24" spans="1:24" ht="30" customHeight="1" thickBot="1" x14ac:dyDescent="0.3">
      <c r="A24" s="70"/>
      <c r="B24" s="140"/>
      <c r="C24" s="141"/>
      <c r="D24" s="71"/>
      <c r="E24" s="137"/>
      <c r="F24" s="137"/>
      <c r="G24" s="137"/>
      <c r="H24" s="137"/>
      <c r="I24" s="137"/>
      <c r="J24" s="137"/>
      <c r="K24" s="137"/>
      <c r="L24" s="137"/>
      <c r="M24" s="137"/>
      <c r="N24" s="137"/>
      <c r="O24" s="137"/>
      <c r="P24" s="137"/>
      <c r="Q24" s="137"/>
      <c r="R24" s="137"/>
      <c r="S24" s="137"/>
      <c r="T24" s="137"/>
      <c r="U24" s="137"/>
      <c r="V24" s="137"/>
      <c r="W24" s="137"/>
      <c r="X24" s="137"/>
    </row>
    <row r="25" spans="1:24" ht="30" customHeight="1" thickBot="1" x14ac:dyDescent="0.3">
      <c r="A25" s="70"/>
      <c r="B25" s="140"/>
      <c r="C25" s="141"/>
      <c r="D25" s="71"/>
      <c r="E25" s="137"/>
      <c r="F25" s="137"/>
      <c r="G25" s="137"/>
      <c r="H25" s="137"/>
      <c r="I25" s="137"/>
      <c r="J25" s="137"/>
      <c r="K25" s="137"/>
      <c r="L25" s="137"/>
      <c r="M25" s="137"/>
      <c r="N25" s="137"/>
      <c r="O25" s="137"/>
      <c r="P25" s="137"/>
      <c r="Q25" s="137"/>
      <c r="R25" s="137"/>
      <c r="S25" s="137"/>
      <c r="T25" s="137"/>
      <c r="U25" s="137"/>
      <c r="V25" s="137"/>
      <c r="W25" s="137"/>
      <c r="X25" s="137"/>
    </row>
    <row r="26" spans="1:24" ht="30" customHeight="1" thickBot="1" x14ac:dyDescent="0.3">
      <c r="A26" s="70"/>
      <c r="B26" s="140"/>
      <c r="C26" s="141"/>
      <c r="D26" s="71"/>
      <c r="E26" s="137"/>
      <c r="F26" s="137"/>
      <c r="G26" s="137"/>
      <c r="H26" s="137"/>
      <c r="I26" s="137"/>
      <c r="J26" s="137"/>
      <c r="K26" s="137"/>
      <c r="L26" s="137"/>
      <c r="M26" s="137"/>
      <c r="N26" s="137"/>
      <c r="O26" s="137"/>
      <c r="P26" s="137"/>
      <c r="Q26" s="137"/>
      <c r="R26" s="137"/>
      <c r="S26" s="137"/>
      <c r="T26" s="137"/>
      <c r="U26" s="137"/>
      <c r="V26" s="137"/>
      <c r="W26" s="137"/>
      <c r="X26" s="137"/>
    </row>
    <row r="27" spans="1:24" s="137" customFormat="1" x14ac:dyDescent="0.25">
      <c r="A27" s="73"/>
      <c r="B27" s="74"/>
      <c r="C27" s="74"/>
      <c r="D27" s="75"/>
    </row>
    <row r="28" spans="1:24" s="137" customFormat="1" x14ac:dyDescent="0.25"/>
    <row r="29" spans="1:24" s="137" customFormat="1" x14ac:dyDescent="0.25"/>
    <row r="30" spans="1:24" s="137" customFormat="1" x14ac:dyDescent="0.25"/>
    <row r="31" spans="1:24" s="137" customFormat="1" x14ac:dyDescent="0.25"/>
    <row r="32" spans="1:24" s="137" customFormat="1" x14ac:dyDescent="0.25"/>
    <row r="33" s="137" customFormat="1" x14ac:dyDescent="0.25"/>
    <row r="34" s="137" customFormat="1" x14ac:dyDescent="0.25"/>
    <row r="35" s="137" customFormat="1" x14ac:dyDescent="0.25"/>
    <row r="36" s="137" customFormat="1" x14ac:dyDescent="0.25"/>
    <row r="37" s="137" customFormat="1" x14ac:dyDescent="0.25"/>
    <row r="38" s="137" customFormat="1" x14ac:dyDescent="0.25"/>
    <row r="39" s="137" customFormat="1" x14ac:dyDescent="0.25"/>
    <row r="40" s="137" customFormat="1" x14ac:dyDescent="0.25"/>
    <row r="41" s="137" customFormat="1" x14ac:dyDescent="0.25"/>
    <row r="42" s="137" customFormat="1" x14ac:dyDescent="0.25"/>
    <row r="43" s="137" customFormat="1" x14ac:dyDescent="0.25"/>
    <row r="44" s="137" customFormat="1" x14ac:dyDescent="0.25"/>
    <row r="45" s="137" customFormat="1" x14ac:dyDescent="0.25"/>
    <row r="46" s="137" customFormat="1" x14ac:dyDescent="0.25"/>
    <row r="47" s="137" customFormat="1" x14ac:dyDescent="0.25"/>
    <row r="48" s="137" customFormat="1" x14ac:dyDescent="0.25"/>
    <row r="49" s="137" customFormat="1" x14ac:dyDescent="0.25"/>
    <row r="50" s="137" customFormat="1" x14ac:dyDescent="0.25"/>
    <row r="51" s="137" customFormat="1" x14ac:dyDescent="0.25"/>
    <row r="52" s="137" customFormat="1" x14ac:dyDescent="0.25"/>
    <row r="53" s="137" customFormat="1" x14ac:dyDescent="0.25"/>
    <row r="54" s="137" customFormat="1" x14ac:dyDescent="0.25"/>
    <row r="55" s="137" customFormat="1" x14ac:dyDescent="0.25"/>
    <row r="56" s="137" customFormat="1" x14ac:dyDescent="0.25"/>
    <row r="57" s="137" customFormat="1" x14ac:dyDescent="0.25"/>
    <row r="58" s="137" customFormat="1" x14ac:dyDescent="0.25"/>
    <row r="59" s="137" customFormat="1" x14ac:dyDescent="0.25"/>
    <row r="60" s="137" customFormat="1" x14ac:dyDescent="0.25"/>
    <row r="61" s="137" customFormat="1" x14ac:dyDescent="0.25"/>
    <row r="62" s="137" customFormat="1" x14ac:dyDescent="0.25"/>
    <row r="63" s="137" customFormat="1" x14ac:dyDescent="0.25"/>
    <row r="64" s="137" customFormat="1" x14ac:dyDescent="0.25"/>
    <row r="65" s="137" customFormat="1" x14ac:dyDescent="0.25"/>
    <row r="66" s="137" customFormat="1" x14ac:dyDescent="0.25"/>
    <row r="67" s="137" customFormat="1" x14ac:dyDescent="0.25"/>
    <row r="68" s="137" customFormat="1" x14ac:dyDescent="0.25"/>
    <row r="69" s="137" customFormat="1" x14ac:dyDescent="0.25"/>
    <row r="70" s="137" customFormat="1" x14ac:dyDescent="0.25"/>
    <row r="71" s="137" customFormat="1" x14ac:dyDescent="0.25"/>
    <row r="72" s="137" customFormat="1" x14ac:dyDescent="0.25"/>
    <row r="73" s="137" customFormat="1" x14ac:dyDescent="0.25"/>
    <row r="74" s="137" customFormat="1" x14ac:dyDescent="0.25"/>
    <row r="75" s="137" customFormat="1" x14ac:dyDescent="0.25"/>
    <row r="76" s="137" customFormat="1" x14ac:dyDescent="0.25"/>
    <row r="77" s="137" customFormat="1" x14ac:dyDescent="0.25"/>
    <row r="78" s="137" customFormat="1" x14ac:dyDescent="0.25"/>
    <row r="79" s="137" customFormat="1" x14ac:dyDescent="0.25"/>
    <row r="80" s="137" customFormat="1" x14ac:dyDescent="0.25"/>
    <row r="81" s="137" customFormat="1" x14ac:dyDescent="0.25"/>
    <row r="82" s="137" customFormat="1" x14ac:dyDescent="0.25"/>
    <row r="83" s="137" customFormat="1" x14ac:dyDescent="0.25"/>
    <row r="84" s="137" customFormat="1" x14ac:dyDescent="0.25"/>
    <row r="85" s="137" customFormat="1" x14ac:dyDescent="0.25"/>
    <row r="86" s="137" customFormat="1" x14ac:dyDescent="0.25"/>
    <row r="87" s="137" customFormat="1" x14ac:dyDescent="0.25"/>
    <row r="88" s="137" customFormat="1" x14ac:dyDescent="0.25"/>
    <row r="89" s="137" customFormat="1" x14ac:dyDescent="0.25"/>
    <row r="90" s="137" customFormat="1" x14ac:dyDescent="0.25"/>
    <row r="91" s="137" customFormat="1" x14ac:dyDescent="0.25"/>
    <row r="92" s="137" customFormat="1" x14ac:dyDescent="0.25"/>
    <row r="93" s="137" customFormat="1" x14ac:dyDescent="0.25"/>
    <row r="94" s="137" customFormat="1" x14ac:dyDescent="0.25"/>
    <row r="95" s="137" customFormat="1" x14ac:dyDescent="0.25"/>
    <row r="96" s="137" customFormat="1" x14ac:dyDescent="0.25"/>
    <row r="97" s="137" customFormat="1" x14ac:dyDescent="0.25"/>
    <row r="98" s="137" customFormat="1" x14ac:dyDescent="0.25"/>
    <row r="99" s="137" customFormat="1" x14ac:dyDescent="0.25"/>
    <row r="100" s="137" customFormat="1" x14ac:dyDescent="0.25"/>
    <row r="101" s="137" customFormat="1" x14ac:dyDescent="0.25"/>
    <row r="102" s="137" customFormat="1" x14ac:dyDescent="0.25"/>
    <row r="103" s="137" customFormat="1" x14ac:dyDescent="0.25"/>
    <row r="104" s="137" customFormat="1" x14ac:dyDescent="0.25"/>
    <row r="105" s="137" customFormat="1" x14ac:dyDescent="0.25"/>
    <row r="106" s="137" customFormat="1" x14ac:dyDescent="0.25"/>
    <row r="107" s="137" customFormat="1" x14ac:dyDescent="0.25"/>
    <row r="108" s="137" customFormat="1" x14ac:dyDescent="0.25"/>
    <row r="109" s="137" customFormat="1" x14ac:dyDescent="0.25"/>
    <row r="110" s="137" customFormat="1" x14ac:dyDescent="0.25"/>
    <row r="111" s="137" customFormat="1" x14ac:dyDescent="0.25"/>
    <row r="112" s="137" customFormat="1" x14ac:dyDescent="0.25"/>
    <row r="113" s="137" customFormat="1" x14ac:dyDescent="0.25"/>
    <row r="114" s="137" customFormat="1" x14ac:dyDescent="0.25"/>
    <row r="115" s="137" customFormat="1" x14ac:dyDescent="0.25"/>
    <row r="116" s="137" customFormat="1" x14ac:dyDescent="0.25"/>
    <row r="117" s="137" customFormat="1" x14ac:dyDescent="0.25"/>
    <row r="118" s="137" customFormat="1" x14ac:dyDescent="0.25"/>
    <row r="119" s="137" customFormat="1" x14ac:dyDescent="0.25"/>
    <row r="120" s="137" customFormat="1" x14ac:dyDescent="0.25"/>
    <row r="121" s="137" customFormat="1" x14ac:dyDescent="0.25"/>
    <row r="122" s="137" customFormat="1" x14ac:dyDescent="0.25"/>
    <row r="123" s="137" customFormat="1" x14ac:dyDescent="0.25"/>
    <row r="124" s="137" customFormat="1" x14ac:dyDescent="0.25"/>
    <row r="125" s="137" customFormat="1" x14ac:dyDescent="0.25"/>
    <row r="126" s="137" customFormat="1" x14ac:dyDescent="0.25"/>
    <row r="127" s="137" customFormat="1" x14ac:dyDescent="0.25"/>
    <row r="128" s="137" customFormat="1" x14ac:dyDescent="0.25"/>
    <row r="129" s="137" customFormat="1" x14ac:dyDescent="0.25"/>
    <row r="130" s="137" customFormat="1" x14ac:dyDescent="0.25"/>
    <row r="131" s="137" customFormat="1" x14ac:dyDescent="0.25"/>
    <row r="132" s="137" customFormat="1" x14ac:dyDescent="0.25"/>
    <row r="133" s="137" customFormat="1" x14ac:dyDescent="0.25"/>
    <row r="134" s="137" customFormat="1" x14ac:dyDescent="0.25"/>
    <row r="135" s="137" customFormat="1" x14ac:dyDescent="0.25"/>
    <row r="136" s="137" customFormat="1" x14ac:dyDescent="0.25"/>
    <row r="137" s="137" customFormat="1" x14ac:dyDescent="0.25"/>
    <row r="138" s="137" customFormat="1" x14ac:dyDescent="0.25"/>
    <row r="139" s="137" customFormat="1" x14ac:dyDescent="0.25"/>
    <row r="140" s="137" customFormat="1" x14ac:dyDescent="0.25"/>
    <row r="141" s="137" customFormat="1" x14ac:dyDescent="0.25"/>
    <row r="142" s="137" customFormat="1" x14ac:dyDescent="0.25"/>
    <row r="143" s="137" customFormat="1" x14ac:dyDescent="0.25"/>
    <row r="144" s="137" customFormat="1" x14ac:dyDescent="0.25"/>
    <row r="145" s="137" customFormat="1" x14ac:dyDescent="0.25"/>
    <row r="146" s="137" customFormat="1" x14ac:dyDescent="0.25"/>
    <row r="147" s="137" customFormat="1" x14ac:dyDescent="0.25"/>
    <row r="148" s="137" customFormat="1" x14ac:dyDescent="0.25"/>
    <row r="149" s="137" customFormat="1" x14ac:dyDescent="0.25"/>
    <row r="150" s="137" customFormat="1" x14ac:dyDescent="0.25"/>
    <row r="151" s="137" customFormat="1" x14ac:dyDescent="0.25"/>
    <row r="152" s="137" customFormat="1" x14ac:dyDescent="0.25"/>
    <row r="153" s="137" customFormat="1" x14ac:dyDescent="0.25"/>
    <row r="154" s="137" customFormat="1" x14ac:dyDescent="0.25"/>
    <row r="155" s="137" customFormat="1" x14ac:dyDescent="0.25"/>
    <row r="156" s="137" customFormat="1" x14ac:dyDescent="0.25"/>
    <row r="157" s="137" customFormat="1" x14ac:dyDescent="0.25"/>
    <row r="158" s="137" customFormat="1" x14ac:dyDescent="0.25"/>
    <row r="159" s="137" customFormat="1" x14ac:dyDescent="0.25"/>
    <row r="160" s="137" customFormat="1" x14ac:dyDescent="0.25"/>
    <row r="161" s="137" customFormat="1" x14ac:dyDescent="0.25"/>
    <row r="162" s="137" customFormat="1" x14ac:dyDescent="0.25"/>
    <row r="163" s="137" customFormat="1" x14ac:dyDescent="0.25"/>
    <row r="164" s="137" customFormat="1" x14ac:dyDescent="0.25"/>
    <row r="165" s="137" customFormat="1" x14ac:dyDescent="0.25"/>
    <row r="166" s="137" customFormat="1" x14ac:dyDescent="0.25"/>
    <row r="167" s="137" customFormat="1" x14ac:dyDescent="0.25"/>
    <row r="168" s="137" customFormat="1" x14ac:dyDescent="0.25"/>
    <row r="169" s="137" customFormat="1" x14ac:dyDescent="0.25"/>
    <row r="170" s="137" customFormat="1" x14ac:dyDescent="0.25"/>
    <row r="171" s="137" customFormat="1" x14ac:dyDescent="0.25"/>
    <row r="172" s="137" customFormat="1" x14ac:dyDescent="0.25"/>
    <row r="173" s="137" customFormat="1" x14ac:dyDescent="0.25"/>
    <row r="174" s="137" customFormat="1" x14ac:dyDescent="0.25"/>
    <row r="175" s="137" customFormat="1" x14ac:dyDescent="0.25"/>
    <row r="176" s="137" customFormat="1" x14ac:dyDescent="0.25"/>
    <row r="177" s="137" customFormat="1" x14ac:dyDescent="0.25"/>
    <row r="178" s="137" customFormat="1" x14ac:dyDescent="0.25"/>
    <row r="179" s="137" customFormat="1" x14ac:dyDescent="0.25"/>
    <row r="180" s="137" customFormat="1" x14ac:dyDescent="0.25"/>
    <row r="181" s="137" customFormat="1" x14ac:dyDescent="0.25"/>
    <row r="182" s="137" customFormat="1" x14ac:dyDescent="0.25"/>
    <row r="183" s="137" customFormat="1" x14ac:dyDescent="0.25"/>
    <row r="184" s="137" customFormat="1" x14ac:dyDescent="0.25"/>
    <row r="185" s="137" customFormat="1" x14ac:dyDescent="0.25"/>
    <row r="186" s="137" customFormat="1" x14ac:dyDescent="0.25"/>
    <row r="187" s="137" customFormat="1" x14ac:dyDescent="0.25"/>
    <row r="188" s="137" customFormat="1" x14ac:dyDescent="0.25"/>
    <row r="189" s="137" customFormat="1" x14ac:dyDescent="0.25"/>
    <row r="190" s="137" customFormat="1" x14ac:dyDescent="0.25"/>
    <row r="191" s="137" customFormat="1" x14ac:dyDescent="0.25"/>
    <row r="192" s="137" customFormat="1" x14ac:dyDescent="0.25"/>
    <row r="193" s="137" customFormat="1" x14ac:dyDescent="0.25"/>
    <row r="194" s="137" customFormat="1" x14ac:dyDescent="0.25"/>
    <row r="195" s="137" customFormat="1" x14ac:dyDescent="0.25"/>
    <row r="196" s="137" customFormat="1" x14ac:dyDescent="0.25"/>
    <row r="197" s="137" customFormat="1" x14ac:dyDescent="0.25"/>
    <row r="198" s="137" customFormat="1" x14ac:dyDescent="0.25"/>
    <row r="199" s="137" customFormat="1" x14ac:dyDescent="0.25"/>
    <row r="200" s="137" customFormat="1" x14ac:dyDescent="0.25"/>
    <row r="201" s="137" customFormat="1" x14ac:dyDescent="0.25"/>
    <row r="202" s="137" customFormat="1" x14ac:dyDescent="0.25"/>
    <row r="203" s="137" customFormat="1" x14ac:dyDescent="0.25"/>
    <row r="204" s="137" customFormat="1" x14ac:dyDescent="0.25"/>
    <row r="205" s="137" customFormat="1" x14ac:dyDescent="0.25"/>
    <row r="206" s="137" customFormat="1" x14ac:dyDescent="0.25"/>
    <row r="207" s="137" customFormat="1" x14ac:dyDescent="0.25"/>
    <row r="208" s="137" customFormat="1" x14ac:dyDescent="0.25"/>
    <row r="209" s="137" customFormat="1" x14ac:dyDescent="0.25"/>
    <row r="210" s="137" customFormat="1" x14ac:dyDescent="0.25"/>
    <row r="211" s="137" customFormat="1" x14ac:dyDescent="0.25"/>
    <row r="212" s="137" customFormat="1" x14ac:dyDescent="0.25"/>
    <row r="213" s="137" customFormat="1" x14ac:dyDescent="0.25"/>
    <row r="214" s="137" customFormat="1" x14ac:dyDescent="0.25"/>
    <row r="215" s="137" customFormat="1" x14ac:dyDescent="0.25"/>
    <row r="216" s="137" customFormat="1" x14ac:dyDescent="0.25"/>
    <row r="217" s="137" customFormat="1" x14ac:dyDescent="0.25"/>
    <row r="218" s="137" customFormat="1" x14ac:dyDescent="0.25"/>
    <row r="219" s="137" customFormat="1" x14ac:dyDescent="0.25"/>
    <row r="220" s="137" customFormat="1" x14ac:dyDescent="0.25"/>
    <row r="221" s="137" customFormat="1" x14ac:dyDescent="0.25"/>
    <row r="222" s="137" customFormat="1" x14ac:dyDescent="0.25"/>
    <row r="223" s="137" customFormat="1" x14ac:dyDescent="0.25"/>
    <row r="224" s="137" customFormat="1" x14ac:dyDescent="0.25"/>
    <row r="225" s="137" customFormat="1" x14ac:dyDescent="0.25"/>
    <row r="226" s="137" customFormat="1" x14ac:dyDescent="0.25"/>
    <row r="227" s="137" customFormat="1" x14ac:dyDescent="0.25"/>
    <row r="228" s="137" customFormat="1" x14ac:dyDescent="0.25"/>
    <row r="229" s="137" customFormat="1" x14ac:dyDescent="0.25"/>
    <row r="230" s="137" customFormat="1" x14ac:dyDescent="0.25"/>
    <row r="231" s="137" customFormat="1" x14ac:dyDescent="0.25"/>
    <row r="232" s="137" customFormat="1" x14ac:dyDescent="0.25"/>
    <row r="233" s="137" customFormat="1" x14ac:dyDescent="0.25"/>
    <row r="234" s="137" customFormat="1" x14ac:dyDescent="0.25"/>
    <row r="235" s="137" customFormat="1" x14ac:dyDescent="0.25"/>
    <row r="236" s="137" customFormat="1" x14ac:dyDescent="0.25"/>
    <row r="237" s="137" customFormat="1" x14ac:dyDescent="0.25"/>
    <row r="238" s="137" customFormat="1" x14ac:dyDescent="0.25"/>
    <row r="239" s="137" customFormat="1" x14ac:dyDescent="0.25"/>
    <row r="240" s="137" customFormat="1" x14ac:dyDescent="0.25"/>
    <row r="241" s="137" customFormat="1" x14ac:dyDescent="0.25"/>
    <row r="242" s="137" customFormat="1" x14ac:dyDescent="0.25"/>
    <row r="243" s="137" customFormat="1" x14ac:dyDescent="0.25"/>
    <row r="244" s="137" customFormat="1" x14ac:dyDescent="0.25"/>
    <row r="245" s="137" customFormat="1" x14ac:dyDescent="0.25"/>
    <row r="246" s="137" customFormat="1" x14ac:dyDescent="0.25"/>
    <row r="247" s="137" customFormat="1" x14ac:dyDescent="0.25"/>
    <row r="248" s="137" customFormat="1" x14ac:dyDescent="0.25"/>
    <row r="249" s="137" customFormat="1" x14ac:dyDescent="0.25"/>
    <row r="250" s="137" customFormat="1" x14ac:dyDescent="0.25"/>
    <row r="251" s="137" customFormat="1" x14ac:dyDescent="0.25"/>
    <row r="252" s="137" customFormat="1" x14ac:dyDescent="0.25"/>
    <row r="253" s="137" customFormat="1" x14ac:dyDescent="0.25"/>
    <row r="254" s="137" customFormat="1" x14ac:dyDescent="0.25"/>
    <row r="255" s="137" customFormat="1" x14ac:dyDescent="0.25"/>
    <row r="256" s="137" customFormat="1" x14ac:dyDescent="0.25"/>
    <row r="257" s="137" customFormat="1" x14ac:dyDescent="0.25"/>
    <row r="258" s="137" customFormat="1" x14ac:dyDescent="0.25"/>
    <row r="259" s="137" customFormat="1" x14ac:dyDescent="0.25"/>
    <row r="260" s="137" customFormat="1" x14ac:dyDescent="0.25"/>
    <row r="261" s="137" customFormat="1" x14ac:dyDescent="0.25"/>
    <row r="262" s="137" customFormat="1" x14ac:dyDescent="0.25"/>
    <row r="263" s="137" customFormat="1" x14ac:dyDescent="0.25"/>
    <row r="264" s="137" customFormat="1" x14ac:dyDescent="0.25"/>
    <row r="265" s="137" customFormat="1" x14ac:dyDescent="0.25"/>
    <row r="266" s="137" customFormat="1" x14ac:dyDescent="0.25"/>
    <row r="267" s="137" customFormat="1" x14ac:dyDescent="0.25"/>
    <row r="268" s="137" customFormat="1" x14ac:dyDescent="0.25"/>
    <row r="269" s="137" customFormat="1" x14ac:dyDescent="0.25"/>
    <row r="270" s="137" customFormat="1" x14ac:dyDescent="0.25"/>
    <row r="271" s="137" customFormat="1" x14ac:dyDescent="0.25"/>
    <row r="272" s="137" customFormat="1" x14ac:dyDescent="0.25"/>
    <row r="273" s="137" customFormat="1" x14ac:dyDescent="0.25"/>
    <row r="274" s="137" customFormat="1" x14ac:dyDescent="0.25"/>
    <row r="275" s="137" customFormat="1" x14ac:dyDescent="0.25"/>
    <row r="276" s="137" customFormat="1" x14ac:dyDescent="0.25"/>
    <row r="277" s="137" customFormat="1" x14ac:dyDescent="0.25"/>
    <row r="278" s="137" customFormat="1" x14ac:dyDescent="0.25"/>
    <row r="279" s="137" customFormat="1" x14ac:dyDescent="0.25"/>
    <row r="280" s="137" customFormat="1" x14ac:dyDescent="0.25"/>
    <row r="281" s="137" customFormat="1" x14ac:dyDescent="0.25"/>
    <row r="282" s="137" customFormat="1" x14ac:dyDescent="0.25"/>
    <row r="283" s="137" customFormat="1" x14ac:dyDescent="0.25"/>
    <row r="284" s="137" customFormat="1" x14ac:dyDescent="0.25"/>
    <row r="285" s="137" customFormat="1" x14ac:dyDescent="0.25"/>
    <row r="286" s="137" customFormat="1" x14ac:dyDescent="0.25"/>
    <row r="287" s="137" customFormat="1" x14ac:dyDescent="0.25"/>
    <row r="288" s="137" customFormat="1" x14ac:dyDescent="0.25"/>
    <row r="289" s="137" customFormat="1" x14ac:dyDescent="0.25"/>
    <row r="290" s="137" customFormat="1" x14ac:dyDescent="0.25"/>
    <row r="291" s="137" customFormat="1" x14ac:dyDescent="0.25"/>
    <row r="292" s="137" customFormat="1" x14ac:dyDescent="0.25"/>
    <row r="293" s="137" customFormat="1" x14ac:dyDescent="0.25"/>
    <row r="294" s="137" customFormat="1" x14ac:dyDescent="0.25"/>
    <row r="295" s="137" customFormat="1" x14ac:dyDescent="0.25"/>
    <row r="296" s="137" customFormat="1" x14ac:dyDescent="0.25"/>
    <row r="297" s="137" customFormat="1" x14ac:dyDescent="0.25"/>
    <row r="298" s="137" customFormat="1" x14ac:dyDescent="0.25"/>
    <row r="299" s="137" customFormat="1" x14ac:dyDescent="0.25"/>
    <row r="300" s="137" customFormat="1" x14ac:dyDescent="0.25"/>
    <row r="301" s="137" customFormat="1" x14ac:dyDescent="0.25"/>
    <row r="302" s="137" customFormat="1" x14ac:dyDescent="0.25"/>
    <row r="303" s="137" customFormat="1" x14ac:dyDescent="0.25"/>
    <row r="304" s="137" customFormat="1" x14ac:dyDescent="0.25"/>
    <row r="305" s="137" customFormat="1" x14ac:dyDescent="0.25"/>
    <row r="306" s="137" customFormat="1" x14ac:dyDescent="0.25"/>
    <row r="307" s="137" customFormat="1" x14ac:dyDescent="0.25"/>
    <row r="308" s="137" customFormat="1" x14ac:dyDescent="0.25"/>
    <row r="309" s="137" customFormat="1" x14ac:dyDescent="0.25"/>
    <row r="310" s="137" customFormat="1" x14ac:dyDescent="0.25"/>
    <row r="311" s="137" customFormat="1" x14ac:dyDescent="0.25"/>
    <row r="312" s="137" customFormat="1" x14ac:dyDescent="0.25"/>
    <row r="313" s="137" customFormat="1" x14ac:dyDescent="0.25"/>
    <row r="314" s="137" customFormat="1" x14ac:dyDescent="0.25"/>
    <row r="315" s="137" customFormat="1" x14ac:dyDescent="0.25"/>
    <row r="316" s="137" customFormat="1" x14ac:dyDescent="0.25"/>
    <row r="317" s="137" customFormat="1" x14ac:dyDescent="0.25"/>
    <row r="318" s="137" customFormat="1" x14ac:dyDescent="0.25"/>
    <row r="319" s="137" customFormat="1" x14ac:dyDescent="0.25"/>
    <row r="320" s="137" customFormat="1" x14ac:dyDescent="0.25"/>
    <row r="321" s="137" customFormat="1" x14ac:dyDescent="0.25"/>
    <row r="322" s="137" customFormat="1" x14ac:dyDescent="0.25"/>
    <row r="323" s="137" customFormat="1" x14ac:dyDescent="0.25"/>
    <row r="324" s="137" customFormat="1" x14ac:dyDescent="0.25"/>
    <row r="325" s="137" customFormat="1" x14ac:dyDescent="0.25"/>
    <row r="326" s="137" customFormat="1" x14ac:dyDescent="0.25"/>
    <row r="327" s="137" customFormat="1" x14ac:dyDescent="0.25"/>
    <row r="328" s="137" customFormat="1" x14ac:dyDescent="0.25"/>
    <row r="329" s="137" customFormat="1" x14ac:dyDescent="0.25"/>
    <row r="330" s="137" customFormat="1" x14ac:dyDescent="0.25"/>
    <row r="331" s="137" customFormat="1" x14ac:dyDescent="0.25"/>
    <row r="332" s="137" customFormat="1" x14ac:dyDescent="0.25"/>
    <row r="333" s="137" customFormat="1" x14ac:dyDescent="0.25"/>
    <row r="334" s="137" customFormat="1" x14ac:dyDescent="0.25"/>
    <row r="335" s="137" customFormat="1" x14ac:dyDescent="0.25"/>
    <row r="336" s="137" customFormat="1" x14ac:dyDescent="0.25"/>
    <row r="337" s="137" customFormat="1" x14ac:dyDescent="0.25"/>
    <row r="338" s="137" customFormat="1" x14ac:dyDescent="0.25"/>
    <row r="339" s="137" customFormat="1" x14ac:dyDescent="0.25"/>
    <row r="340" s="137" customFormat="1" x14ac:dyDescent="0.25"/>
    <row r="341" s="137" customFormat="1" x14ac:dyDescent="0.25"/>
    <row r="342" s="137" customFormat="1" x14ac:dyDescent="0.25"/>
    <row r="343" s="137" customFormat="1" x14ac:dyDescent="0.25"/>
    <row r="344" s="137" customFormat="1" x14ac:dyDescent="0.25"/>
    <row r="345" s="137" customFormat="1" x14ac:dyDescent="0.25"/>
    <row r="346" s="137" customFormat="1" x14ac:dyDescent="0.25"/>
    <row r="347" s="137" customFormat="1" x14ac:dyDescent="0.25"/>
    <row r="348" s="137" customFormat="1" x14ac:dyDescent="0.25"/>
    <row r="349" s="137" customFormat="1" x14ac:dyDescent="0.25"/>
    <row r="350" s="137" customFormat="1" x14ac:dyDescent="0.25"/>
    <row r="351" s="137" customFormat="1" x14ac:dyDescent="0.25"/>
    <row r="352" s="137" customFormat="1" x14ac:dyDescent="0.25"/>
    <row r="353" s="137" customFormat="1" x14ac:dyDescent="0.25"/>
    <row r="354" s="137" customFormat="1" x14ac:dyDescent="0.25"/>
    <row r="355" s="137" customFormat="1" x14ac:dyDescent="0.25"/>
    <row r="356" s="137" customFormat="1" x14ac:dyDescent="0.25"/>
    <row r="357" s="137" customFormat="1" x14ac:dyDescent="0.25"/>
    <row r="358" s="137" customFormat="1" x14ac:dyDescent="0.25"/>
    <row r="359" s="137" customFormat="1" x14ac:dyDescent="0.25"/>
    <row r="360" s="137" customFormat="1" x14ac:dyDescent="0.25"/>
    <row r="361" s="137" customFormat="1" x14ac:dyDescent="0.25"/>
    <row r="362" s="137" customFormat="1" x14ac:dyDescent="0.25"/>
    <row r="363" s="137" customFormat="1" x14ac:dyDescent="0.25"/>
    <row r="364" s="137" customFormat="1" x14ac:dyDescent="0.25"/>
    <row r="365" s="137" customFormat="1" x14ac:dyDescent="0.25"/>
    <row r="366" s="137" customFormat="1" x14ac:dyDescent="0.25"/>
    <row r="367" s="137" customFormat="1" x14ac:dyDescent="0.25"/>
    <row r="368" s="137" customFormat="1" x14ac:dyDescent="0.25"/>
    <row r="369" s="137" customFormat="1" x14ac:dyDescent="0.25"/>
    <row r="370" s="137" customFormat="1" x14ac:dyDescent="0.25"/>
    <row r="371" s="137" customFormat="1" x14ac:dyDescent="0.25"/>
    <row r="372" s="137" customFormat="1" x14ac:dyDescent="0.25"/>
    <row r="373" s="137" customFormat="1" x14ac:dyDescent="0.25"/>
    <row r="374" s="137" customFormat="1" x14ac:dyDescent="0.25"/>
    <row r="375" s="137" customFormat="1" x14ac:dyDescent="0.25"/>
    <row r="376" s="137" customFormat="1" x14ac:dyDescent="0.25"/>
    <row r="377" s="137" customFormat="1" x14ac:dyDescent="0.25"/>
    <row r="378" s="137" customFormat="1" x14ac:dyDescent="0.25"/>
    <row r="379" s="137" customFormat="1" x14ac:dyDescent="0.25"/>
    <row r="380" s="137" customFormat="1" x14ac:dyDescent="0.25"/>
    <row r="381" s="137" customFormat="1" x14ac:dyDescent="0.25"/>
    <row r="382" s="137" customFormat="1" x14ac:dyDescent="0.25"/>
    <row r="383" s="137" customFormat="1" x14ac:dyDescent="0.25"/>
    <row r="384" s="137" customFormat="1" x14ac:dyDescent="0.25"/>
    <row r="385" s="137" customFormat="1" x14ac:dyDescent="0.25"/>
    <row r="386" s="137" customFormat="1" x14ac:dyDescent="0.25"/>
    <row r="387" s="137" customFormat="1" x14ac:dyDescent="0.25"/>
    <row r="388" s="137" customFormat="1" x14ac:dyDescent="0.25"/>
    <row r="389" s="137" customFormat="1" x14ac:dyDescent="0.25"/>
    <row r="390" s="137" customFormat="1" x14ac:dyDescent="0.25"/>
    <row r="391" s="137" customFormat="1" x14ac:dyDescent="0.25"/>
    <row r="392" s="137" customFormat="1" x14ac:dyDescent="0.25"/>
    <row r="393" s="137" customFormat="1" x14ac:dyDescent="0.25"/>
    <row r="394" s="137" customFormat="1" x14ac:dyDescent="0.25"/>
    <row r="395" s="137" customFormat="1" x14ac:dyDescent="0.25"/>
    <row r="396" s="137" customFormat="1" x14ac:dyDescent="0.25"/>
    <row r="397" s="137" customFormat="1" x14ac:dyDescent="0.25"/>
    <row r="398" s="137" customFormat="1" x14ac:dyDescent="0.25"/>
    <row r="399" s="137" customFormat="1" x14ac:dyDescent="0.25"/>
    <row r="400" s="137" customFormat="1" x14ac:dyDescent="0.25"/>
    <row r="401" s="137" customFormat="1" x14ac:dyDescent="0.25"/>
    <row r="402" s="137" customFormat="1" x14ac:dyDescent="0.25"/>
    <row r="403" s="137" customFormat="1" x14ac:dyDescent="0.25"/>
    <row r="404" s="137" customFormat="1" x14ac:dyDescent="0.25"/>
    <row r="405" s="137" customFormat="1" x14ac:dyDescent="0.25"/>
    <row r="406" s="137" customFormat="1" x14ac:dyDescent="0.25"/>
    <row r="407" s="137" customFormat="1" x14ac:dyDescent="0.25"/>
    <row r="408" s="137" customFormat="1" x14ac:dyDescent="0.25"/>
    <row r="409" s="137" customFormat="1" x14ac:dyDescent="0.25"/>
    <row r="410" s="137" customFormat="1" x14ac:dyDescent="0.25"/>
    <row r="411" s="137" customFormat="1" x14ac:dyDescent="0.25"/>
    <row r="412" s="137" customFormat="1" x14ac:dyDescent="0.25"/>
    <row r="413" s="137" customFormat="1" x14ac:dyDescent="0.25"/>
    <row r="414" s="137" customFormat="1" x14ac:dyDescent="0.25"/>
    <row r="415" s="137" customFormat="1" x14ac:dyDescent="0.25"/>
    <row r="416" s="137" customFormat="1" x14ac:dyDescent="0.25"/>
    <row r="417" s="137" customFormat="1" x14ac:dyDescent="0.25"/>
    <row r="418" s="137" customFormat="1" x14ac:dyDescent="0.25"/>
    <row r="419" s="137" customFormat="1" x14ac:dyDescent="0.25"/>
    <row r="420" s="137" customFormat="1" x14ac:dyDescent="0.25"/>
    <row r="421" s="137" customFormat="1" x14ac:dyDescent="0.25"/>
    <row r="422" s="137" customFormat="1" x14ac:dyDescent="0.25"/>
    <row r="423" s="137" customFormat="1" x14ac:dyDescent="0.25"/>
    <row r="424" s="137" customFormat="1" x14ac:dyDescent="0.25"/>
    <row r="425" s="137" customFormat="1" x14ac:dyDescent="0.25"/>
    <row r="426" s="137" customFormat="1" x14ac:dyDescent="0.25"/>
    <row r="427" s="137" customFormat="1" x14ac:dyDescent="0.25"/>
    <row r="428" s="137" customFormat="1" x14ac:dyDescent="0.25"/>
    <row r="429" s="137" customFormat="1" x14ac:dyDescent="0.25"/>
    <row r="430" s="137" customFormat="1" x14ac:dyDescent="0.25"/>
    <row r="431" s="137" customFormat="1" x14ac:dyDescent="0.25"/>
    <row r="432" s="137" customFormat="1" x14ac:dyDescent="0.25"/>
    <row r="433" s="137" customFormat="1" x14ac:dyDescent="0.25"/>
    <row r="434" s="137" customFormat="1" x14ac:dyDescent="0.25"/>
    <row r="435" s="137" customFormat="1" x14ac:dyDescent="0.25"/>
    <row r="436" s="137" customFormat="1" x14ac:dyDescent="0.25"/>
    <row r="437" s="137" customFormat="1" x14ac:dyDescent="0.25"/>
    <row r="438" s="137" customFormat="1" x14ac:dyDescent="0.25"/>
    <row r="439" s="137" customFormat="1" x14ac:dyDescent="0.25"/>
    <row r="440" s="137" customFormat="1" x14ac:dyDescent="0.25"/>
    <row r="441" s="137" customFormat="1" x14ac:dyDescent="0.25"/>
    <row r="442" s="137" customFormat="1" x14ac:dyDescent="0.25"/>
    <row r="443" s="137" customFormat="1" x14ac:dyDescent="0.25"/>
    <row r="444" s="137" customFormat="1" x14ac:dyDescent="0.25"/>
    <row r="445" s="137" customFormat="1" x14ac:dyDescent="0.25"/>
    <row r="446" s="137" customFormat="1" x14ac:dyDescent="0.25"/>
    <row r="447" s="137" customFormat="1" x14ac:dyDescent="0.25"/>
    <row r="448" s="137" customFormat="1" x14ac:dyDescent="0.25"/>
    <row r="449" s="137" customFormat="1" x14ac:dyDescent="0.25"/>
    <row r="450" s="137" customFormat="1" x14ac:dyDescent="0.25"/>
    <row r="451" s="137" customFormat="1" x14ac:dyDescent="0.25"/>
    <row r="452" s="137" customFormat="1" x14ac:dyDescent="0.25"/>
    <row r="453" s="137" customFormat="1" x14ac:dyDescent="0.25"/>
    <row r="454" s="137" customFormat="1" x14ac:dyDescent="0.25"/>
    <row r="455" s="137" customFormat="1" x14ac:dyDescent="0.25"/>
    <row r="456" s="137" customFormat="1" x14ac:dyDescent="0.25"/>
    <row r="457" s="137" customFormat="1" x14ac:dyDescent="0.25"/>
    <row r="458" s="137" customFormat="1" x14ac:dyDescent="0.25"/>
    <row r="459" s="137" customFormat="1" x14ac:dyDescent="0.25"/>
    <row r="460" s="137" customFormat="1" x14ac:dyDescent="0.25"/>
    <row r="461" s="137" customFormat="1" x14ac:dyDescent="0.25"/>
    <row r="462" s="137" customFormat="1" x14ac:dyDescent="0.25"/>
    <row r="463" s="137" customFormat="1" x14ac:dyDescent="0.25"/>
    <row r="464" s="137" customFormat="1" x14ac:dyDescent="0.25"/>
    <row r="465" s="137" customFormat="1" x14ac:dyDescent="0.25"/>
    <row r="466" s="137" customFormat="1" x14ac:dyDescent="0.25"/>
    <row r="467" s="137" customFormat="1" x14ac:dyDescent="0.25"/>
    <row r="468" s="137" customFormat="1" x14ac:dyDescent="0.25"/>
    <row r="469" s="137" customFormat="1" x14ac:dyDescent="0.25"/>
    <row r="470" s="137" customFormat="1" x14ac:dyDescent="0.25"/>
    <row r="471" s="137" customFormat="1" x14ac:dyDescent="0.25"/>
    <row r="472" s="137" customFormat="1" x14ac:dyDescent="0.25"/>
    <row r="473" s="137" customFormat="1" x14ac:dyDescent="0.25"/>
    <row r="474" s="137" customFormat="1" x14ac:dyDescent="0.25"/>
    <row r="475" s="137" customFormat="1" x14ac:dyDescent="0.25"/>
    <row r="476" s="137" customFormat="1" x14ac:dyDescent="0.25"/>
    <row r="477" s="137" customFormat="1" x14ac:dyDescent="0.25"/>
    <row r="478" s="137" customFormat="1" x14ac:dyDescent="0.25"/>
    <row r="479" s="137" customFormat="1" x14ac:dyDescent="0.25"/>
    <row r="480" s="137" customFormat="1" x14ac:dyDescent="0.25"/>
    <row r="481" s="137" customFormat="1" x14ac:dyDescent="0.25"/>
    <row r="482" s="137" customFormat="1" x14ac:dyDescent="0.25"/>
    <row r="483" s="137" customFormat="1" x14ac:dyDescent="0.25"/>
    <row r="484" s="137" customFormat="1" x14ac:dyDescent="0.25"/>
    <row r="485" s="137" customFormat="1" x14ac:dyDescent="0.25"/>
    <row r="486" s="137" customFormat="1" x14ac:dyDescent="0.25"/>
    <row r="487" s="137" customFormat="1" x14ac:dyDescent="0.25"/>
    <row r="488" s="137" customFormat="1" x14ac:dyDescent="0.25"/>
    <row r="489" s="137" customFormat="1" x14ac:dyDescent="0.25"/>
    <row r="490" s="137" customFormat="1" x14ac:dyDescent="0.25"/>
    <row r="491" s="137" customFormat="1" x14ac:dyDescent="0.25"/>
    <row r="492" s="137" customFormat="1" x14ac:dyDescent="0.25"/>
    <row r="493" s="137" customFormat="1" x14ac:dyDescent="0.25"/>
    <row r="494" s="137" customFormat="1" x14ac:dyDescent="0.25"/>
    <row r="495" s="137" customFormat="1" x14ac:dyDescent="0.25"/>
    <row r="496" s="137" customFormat="1" x14ac:dyDescent="0.25"/>
    <row r="497" s="137" customFormat="1" x14ac:dyDescent="0.25"/>
    <row r="498" s="137" customFormat="1" x14ac:dyDescent="0.25"/>
    <row r="499" s="137" customFormat="1" x14ac:dyDescent="0.25"/>
    <row r="500" s="137" customFormat="1" x14ac:dyDescent="0.25"/>
    <row r="501" s="137" customFormat="1" x14ac:dyDescent="0.25"/>
    <row r="502" s="137" customFormat="1" x14ac:dyDescent="0.25"/>
    <row r="503" s="137" customFormat="1" x14ac:dyDescent="0.25"/>
    <row r="504" s="137" customFormat="1" x14ac:dyDescent="0.25"/>
    <row r="505" s="137" customFormat="1" x14ac:dyDescent="0.25"/>
    <row r="506" s="137" customFormat="1" x14ac:dyDescent="0.25"/>
    <row r="507" s="137" customFormat="1" x14ac:dyDescent="0.25"/>
    <row r="508" s="137" customFormat="1" x14ac:dyDescent="0.25"/>
    <row r="509" s="137" customFormat="1" x14ac:dyDescent="0.25"/>
    <row r="510" s="137" customFormat="1" x14ac:dyDescent="0.25"/>
    <row r="511" s="137" customFormat="1" x14ac:dyDescent="0.25"/>
    <row r="512" s="137" customFormat="1" x14ac:dyDescent="0.25"/>
    <row r="513" s="137" customFormat="1" x14ac:dyDescent="0.25"/>
    <row r="514" s="137" customFormat="1" x14ac:dyDescent="0.25"/>
    <row r="515" s="137" customFormat="1" x14ac:dyDescent="0.25"/>
    <row r="516" s="137" customFormat="1" x14ac:dyDescent="0.25"/>
    <row r="517" s="137" customFormat="1" x14ac:dyDescent="0.25"/>
    <row r="518" s="137" customFormat="1" x14ac:dyDescent="0.25"/>
    <row r="519" s="137" customFormat="1" x14ac:dyDescent="0.25"/>
    <row r="520" s="137" customFormat="1" x14ac:dyDescent="0.25"/>
    <row r="521" s="137" customFormat="1" x14ac:dyDescent="0.25"/>
    <row r="522" s="137" customFormat="1" x14ac:dyDescent="0.25"/>
    <row r="523" s="137" customFormat="1" x14ac:dyDescent="0.25"/>
    <row r="524" s="137" customFormat="1" x14ac:dyDescent="0.25"/>
    <row r="525" s="137" customFormat="1" x14ac:dyDescent="0.25"/>
    <row r="526" s="137" customFormat="1" x14ac:dyDescent="0.25"/>
    <row r="527" s="137" customFormat="1" x14ac:dyDescent="0.25"/>
    <row r="528" s="137" customFormat="1" x14ac:dyDescent="0.25"/>
    <row r="529" s="137" customFormat="1" x14ac:dyDescent="0.25"/>
    <row r="530" s="137" customFormat="1" x14ac:dyDescent="0.25"/>
    <row r="531" s="137" customFormat="1" x14ac:dyDescent="0.25"/>
    <row r="532" s="137" customFormat="1" x14ac:dyDescent="0.25"/>
    <row r="533" s="137" customFormat="1" x14ac:dyDescent="0.25"/>
    <row r="534" s="137" customFormat="1" x14ac:dyDescent="0.25"/>
    <row r="535" s="137" customFormat="1" x14ac:dyDescent="0.25"/>
    <row r="536" s="137" customFormat="1" x14ac:dyDescent="0.25"/>
    <row r="537" s="137" customFormat="1" x14ac:dyDescent="0.25"/>
    <row r="538" s="137" customFormat="1" x14ac:dyDescent="0.25"/>
    <row r="539" s="137" customFormat="1" x14ac:dyDescent="0.25"/>
    <row r="540" s="137" customFormat="1" x14ac:dyDescent="0.25"/>
    <row r="541" s="137" customFormat="1" x14ac:dyDescent="0.25"/>
    <row r="542" s="137" customFormat="1" x14ac:dyDescent="0.25"/>
    <row r="543" s="137" customFormat="1" x14ac:dyDescent="0.25"/>
    <row r="544" s="137" customFormat="1" x14ac:dyDescent="0.25"/>
    <row r="545" s="137" customFormat="1" x14ac:dyDescent="0.25"/>
    <row r="546" s="137" customFormat="1" x14ac:dyDescent="0.25"/>
    <row r="547" s="137" customFormat="1" x14ac:dyDescent="0.25"/>
    <row r="548" s="137" customFormat="1" x14ac:dyDescent="0.25"/>
    <row r="549" s="137" customFormat="1" x14ac:dyDescent="0.25"/>
    <row r="550" s="137" customFormat="1" x14ac:dyDescent="0.25"/>
    <row r="551" s="137" customFormat="1" x14ac:dyDescent="0.25"/>
    <row r="552" s="137" customFormat="1" x14ac:dyDescent="0.25"/>
    <row r="553" s="137" customFormat="1" x14ac:dyDescent="0.25"/>
    <row r="554" s="137" customFormat="1" x14ac:dyDescent="0.25"/>
    <row r="555" s="137" customFormat="1" x14ac:dyDescent="0.25"/>
    <row r="556" s="137" customFormat="1" x14ac:dyDescent="0.25"/>
    <row r="557" s="137" customFormat="1" x14ac:dyDescent="0.25"/>
    <row r="558" s="137" customFormat="1" x14ac:dyDescent="0.25"/>
    <row r="559" s="137" customFormat="1" x14ac:dyDescent="0.25"/>
    <row r="560" s="137" customFormat="1" x14ac:dyDescent="0.25"/>
    <row r="561" s="137" customFormat="1" x14ac:dyDescent="0.25"/>
    <row r="562" s="137" customFormat="1" x14ac:dyDescent="0.25"/>
    <row r="563" s="137" customFormat="1" x14ac:dyDescent="0.25"/>
    <row r="564" s="137" customFormat="1" x14ac:dyDescent="0.25"/>
    <row r="565" s="137" customFormat="1" x14ac:dyDescent="0.25"/>
    <row r="566" s="137" customFormat="1" x14ac:dyDescent="0.25"/>
    <row r="567" s="137" customFormat="1" x14ac:dyDescent="0.25"/>
    <row r="568" s="137" customFormat="1" x14ac:dyDescent="0.25"/>
    <row r="569" s="137" customFormat="1" x14ac:dyDescent="0.25"/>
    <row r="570" s="137" customFormat="1" x14ac:dyDescent="0.25"/>
    <row r="571" s="137" customFormat="1" x14ac:dyDescent="0.25"/>
    <row r="572" s="137" customFormat="1" x14ac:dyDescent="0.25"/>
    <row r="573" s="137" customFormat="1" x14ac:dyDescent="0.25"/>
    <row r="574" s="137" customFormat="1" x14ac:dyDescent="0.25"/>
    <row r="575" s="137" customFormat="1" x14ac:dyDescent="0.25"/>
    <row r="576" s="137" customFormat="1" x14ac:dyDescent="0.25"/>
    <row r="577" s="137" customFormat="1" x14ac:dyDescent="0.25"/>
    <row r="578" s="137" customFormat="1" x14ac:dyDescent="0.25"/>
    <row r="579" s="137" customFormat="1" x14ac:dyDescent="0.25"/>
    <row r="580" s="137" customFormat="1" x14ac:dyDescent="0.25"/>
    <row r="581" s="137" customFormat="1" x14ac:dyDescent="0.25"/>
    <row r="582" s="137" customFormat="1" x14ac:dyDescent="0.25"/>
    <row r="583" s="137" customFormat="1" x14ac:dyDescent="0.25"/>
    <row r="584" s="137" customFormat="1" x14ac:dyDescent="0.25"/>
    <row r="585" s="137" customFormat="1" x14ac:dyDescent="0.25"/>
    <row r="586" s="137" customFormat="1" x14ac:dyDescent="0.25"/>
    <row r="587" s="137" customFormat="1" x14ac:dyDescent="0.25"/>
    <row r="588" s="137" customFormat="1" x14ac:dyDescent="0.25"/>
    <row r="589" s="137" customFormat="1" x14ac:dyDescent="0.25"/>
    <row r="590" s="137" customFormat="1" x14ac:dyDescent="0.25"/>
    <row r="591" s="137" customFormat="1" x14ac:dyDescent="0.25"/>
    <row r="592" s="137" customFormat="1" x14ac:dyDescent="0.25"/>
    <row r="593" s="137" customFormat="1" x14ac:dyDescent="0.25"/>
    <row r="594" s="137" customFormat="1" x14ac:dyDescent="0.25"/>
    <row r="595" s="137" customFormat="1" x14ac:dyDescent="0.25"/>
    <row r="596" s="137" customFormat="1" x14ac:dyDescent="0.25"/>
    <row r="597" s="137" customFormat="1" x14ac:dyDescent="0.25"/>
    <row r="598" s="137" customFormat="1" x14ac:dyDescent="0.25"/>
    <row r="599" s="137" customFormat="1" x14ac:dyDescent="0.25"/>
    <row r="600" s="137" customFormat="1" x14ac:dyDescent="0.25"/>
    <row r="601" s="137" customFormat="1" x14ac:dyDescent="0.25"/>
    <row r="602" s="137" customFormat="1" x14ac:dyDescent="0.25"/>
    <row r="603" s="137" customFormat="1" x14ac:dyDescent="0.25"/>
    <row r="604" s="137" customFormat="1" x14ac:dyDescent="0.25"/>
    <row r="605" s="137" customFormat="1" x14ac:dyDescent="0.25"/>
    <row r="606" s="137" customFormat="1" x14ac:dyDescent="0.25"/>
    <row r="607" s="137" customFormat="1" x14ac:dyDescent="0.25"/>
    <row r="608" s="137" customFormat="1" x14ac:dyDescent="0.25"/>
    <row r="609" s="137" customFormat="1" x14ac:dyDescent="0.25"/>
    <row r="610" s="137" customFormat="1" x14ac:dyDescent="0.25"/>
    <row r="611" s="137" customFormat="1" x14ac:dyDescent="0.25"/>
    <row r="612" s="137" customFormat="1" x14ac:dyDescent="0.25"/>
    <row r="613" s="137" customFormat="1" x14ac:dyDescent="0.25"/>
    <row r="614" s="137" customFormat="1" x14ac:dyDescent="0.25"/>
    <row r="615" s="137" customFormat="1" x14ac:dyDescent="0.25"/>
    <row r="616" s="137" customFormat="1" x14ac:dyDescent="0.25"/>
    <row r="617" s="137" customFormat="1" x14ac:dyDescent="0.25"/>
    <row r="618" s="137" customFormat="1" x14ac:dyDescent="0.25"/>
    <row r="619" s="137" customFormat="1" x14ac:dyDescent="0.25"/>
    <row r="620" s="137" customFormat="1" x14ac:dyDescent="0.25"/>
    <row r="621" s="137" customFormat="1" x14ac:dyDescent="0.25"/>
    <row r="622" s="137" customFormat="1" x14ac:dyDescent="0.25"/>
    <row r="623" s="137" customFormat="1" x14ac:dyDescent="0.25"/>
    <row r="624" s="137" customFormat="1" x14ac:dyDescent="0.25"/>
    <row r="625" s="137" customFormat="1" x14ac:dyDescent="0.25"/>
    <row r="626" s="137" customFormat="1" x14ac:dyDescent="0.25"/>
    <row r="627" s="137" customFormat="1" x14ac:dyDescent="0.25"/>
    <row r="628" s="137" customFormat="1" x14ac:dyDescent="0.25"/>
    <row r="629" s="137" customFormat="1" x14ac:dyDescent="0.25"/>
    <row r="630" s="137" customFormat="1" x14ac:dyDescent="0.25"/>
    <row r="631" s="137" customFormat="1" x14ac:dyDescent="0.25"/>
    <row r="632" s="137" customFormat="1" x14ac:dyDescent="0.25"/>
    <row r="633" s="137" customFormat="1" x14ac:dyDescent="0.25"/>
    <row r="634" s="137" customFormat="1" x14ac:dyDescent="0.25"/>
    <row r="635" s="137" customFormat="1" x14ac:dyDescent="0.25"/>
    <row r="636" s="137" customFormat="1" x14ac:dyDescent="0.25"/>
    <row r="637" s="137" customFormat="1" x14ac:dyDescent="0.25"/>
    <row r="638" s="137" customFormat="1" x14ac:dyDescent="0.25"/>
    <row r="639" s="137" customFormat="1" x14ac:dyDescent="0.25"/>
    <row r="640" s="137" customFormat="1" x14ac:dyDescent="0.25"/>
    <row r="641" s="137" customFormat="1" x14ac:dyDescent="0.25"/>
    <row r="642" s="137" customFormat="1" x14ac:dyDescent="0.25"/>
    <row r="643" s="137" customFormat="1" x14ac:dyDescent="0.25"/>
    <row r="644" s="137" customFormat="1" x14ac:dyDescent="0.25"/>
    <row r="645" s="137" customFormat="1" x14ac:dyDescent="0.25"/>
    <row r="646" s="137" customFormat="1" x14ac:dyDescent="0.25"/>
    <row r="647" s="137" customFormat="1" x14ac:dyDescent="0.25"/>
    <row r="648" s="137" customFormat="1" x14ac:dyDescent="0.25"/>
    <row r="649" s="137" customFormat="1" x14ac:dyDescent="0.25"/>
    <row r="650" s="137" customFormat="1" x14ac:dyDescent="0.25"/>
    <row r="651" s="137" customFormat="1" x14ac:dyDescent="0.25"/>
    <row r="652" s="137" customFormat="1" x14ac:dyDescent="0.25"/>
    <row r="653" s="137" customFormat="1" x14ac:dyDescent="0.25"/>
    <row r="654" s="137" customFormat="1" x14ac:dyDescent="0.25"/>
    <row r="655" s="137" customFormat="1" x14ac:dyDescent="0.25"/>
    <row r="656" s="137" customFormat="1" x14ac:dyDescent="0.25"/>
    <row r="657" s="137" customFormat="1" x14ac:dyDescent="0.25"/>
    <row r="658" s="137" customFormat="1" x14ac:dyDescent="0.25"/>
    <row r="659" s="137" customFormat="1" x14ac:dyDescent="0.25"/>
    <row r="660" s="137" customFormat="1" x14ac:dyDescent="0.25"/>
    <row r="661" s="137" customFormat="1" x14ac:dyDescent="0.25"/>
    <row r="662" s="137" customFormat="1" x14ac:dyDescent="0.25"/>
    <row r="663" s="137" customFormat="1" x14ac:dyDescent="0.25"/>
    <row r="664" s="137" customFormat="1" x14ac:dyDescent="0.25"/>
    <row r="665" s="137" customFormat="1" x14ac:dyDescent="0.25"/>
    <row r="666" s="137" customFormat="1" x14ac:dyDescent="0.25"/>
    <row r="667" s="137" customFormat="1" x14ac:dyDescent="0.25"/>
    <row r="668" s="137" customFormat="1" x14ac:dyDescent="0.25"/>
    <row r="669" s="137" customFormat="1" x14ac:dyDescent="0.25"/>
    <row r="670" s="137" customFormat="1" x14ac:dyDescent="0.25"/>
    <row r="671" s="137" customFormat="1" x14ac:dyDescent="0.25"/>
    <row r="672" s="137" customFormat="1" x14ac:dyDescent="0.25"/>
    <row r="673" s="137" customFormat="1" x14ac:dyDescent="0.25"/>
    <row r="674" s="137" customFormat="1" x14ac:dyDescent="0.25"/>
    <row r="675" s="137" customFormat="1" x14ac:dyDescent="0.25"/>
    <row r="676" s="137" customFormat="1" x14ac:dyDescent="0.25"/>
    <row r="677" s="137" customFormat="1" x14ac:dyDescent="0.25"/>
    <row r="678" s="137" customFormat="1" x14ac:dyDescent="0.25"/>
    <row r="679" s="137" customFormat="1" x14ac:dyDescent="0.25"/>
    <row r="680" s="137" customFormat="1" x14ac:dyDescent="0.25"/>
    <row r="681" s="137" customFormat="1" x14ac:dyDescent="0.25"/>
    <row r="682" s="137" customFormat="1" x14ac:dyDescent="0.25"/>
    <row r="683" s="137" customFormat="1" x14ac:dyDescent="0.25"/>
    <row r="684" s="137" customFormat="1" x14ac:dyDescent="0.25"/>
    <row r="685" s="137" customFormat="1" x14ac:dyDescent="0.25"/>
    <row r="686" s="137" customFormat="1" x14ac:dyDescent="0.25"/>
    <row r="687" s="137" customFormat="1" x14ac:dyDescent="0.25"/>
    <row r="688" s="137" customFormat="1" x14ac:dyDescent="0.25"/>
    <row r="689" s="137" customFormat="1" x14ac:dyDescent="0.25"/>
    <row r="690" s="137" customFormat="1" x14ac:dyDescent="0.25"/>
    <row r="691" s="137" customFormat="1" x14ac:dyDescent="0.25"/>
    <row r="692" s="137" customFormat="1" x14ac:dyDescent="0.25"/>
    <row r="693" s="137" customFormat="1" x14ac:dyDescent="0.25"/>
    <row r="694" s="137" customFormat="1" x14ac:dyDescent="0.25"/>
    <row r="695" s="137" customFormat="1" x14ac:dyDescent="0.25"/>
    <row r="696" s="137" customFormat="1" x14ac:dyDescent="0.25"/>
    <row r="697" s="137" customFormat="1" x14ac:dyDescent="0.25"/>
    <row r="698" s="137" customFormat="1" x14ac:dyDescent="0.25"/>
    <row r="699" s="137" customFormat="1" x14ac:dyDescent="0.25"/>
    <row r="700" s="137" customFormat="1" x14ac:dyDescent="0.25"/>
    <row r="701" s="137" customFormat="1" x14ac:dyDescent="0.25"/>
    <row r="702" s="137" customFormat="1" x14ac:dyDescent="0.25"/>
    <row r="703" s="137" customFormat="1" x14ac:dyDescent="0.25"/>
    <row r="704" s="137" customFormat="1" x14ac:dyDescent="0.25"/>
    <row r="705" s="137" customFormat="1" x14ac:dyDescent="0.25"/>
    <row r="706" s="137" customFormat="1" x14ac:dyDescent="0.25"/>
    <row r="707" s="137" customFormat="1" x14ac:dyDescent="0.25"/>
    <row r="708" s="137" customFormat="1" x14ac:dyDescent="0.25"/>
    <row r="709" s="137" customFormat="1" x14ac:dyDescent="0.25"/>
    <row r="710" s="137" customFormat="1" x14ac:dyDescent="0.25"/>
    <row r="711" s="137" customFormat="1" x14ac:dyDescent="0.25"/>
    <row r="712" s="137" customFormat="1" x14ac:dyDescent="0.25"/>
    <row r="713" s="137" customFormat="1" x14ac:dyDescent="0.25"/>
    <row r="714" s="137" customFormat="1" x14ac:dyDescent="0.25"/>
    <row r="715" s="137" customFormat="1" x14ac:dyDescent="0.25"/>
    <row r="716" s="137" customFormat="1" x14ac:dyDescent="0.25"/>
    <row r="717" s="137" customFormat="1" x14ac:dyDescent="0.25"/>
    <row r="718" s="137" customFormat="1" x14ac:dyDescent="0.25"/>
    <row r="719" s="137" customFormat="1" x14ac:dyDescent="0.25"/>
    <row r="720" s="137" customFormat="1" x14ac:dyDescent="0.25"/>
    <row r="721" s="137" customFormat="1" x14ac:dyDescent="0.25"/>
    <row r="722" s="137" customFormat="1" x14ac:dyDescent="0.25"/>
    <row r="723" s="137" customFormat="1" x14ac:dyDescent="0.25"/>
    <row r="724" s="137" customFormat="1" x14ac:dyDescent="0.25"/>
    <row r="725" s="137" customFormat="1" x14ac:dyDescent="0.25"/>
    <row r="726" s="137" customFormat="1" x14ac:dyDescent="0.25"/>
    <row r="727" s="137" customFormat="1" x14ac:dyDescent="0.25"/>
    <row r="728" s="137" customFormat="1" x14ac:dyDescent="0.25"/>
    <row r="729" s="137" customFormat="1" x14ac:dyDescent="0.25"/>
    <row r="730" s="137" customFormat="1" x14ac:dyDescent="0.25"/>
    <row r="731" s="137" customFormat="1" x14ac:dyDescent="0.25"/>
    <row r="732" s="137" customFormat="1" x14ac:dyDescent="0.25"/>
    <row r="733" s="137" customFormat="1" x14ac:dyDescent="0.25"/>
    <row r="734" s="137" customFormat="1" x14ac:dyDescent="0.25"/>
    <row r="735" s="137" customFormat="1" x14ac:dyDescent="0.25"/>
    <row r="736" s="137" customFormat="1" x14ac:dyDescent="0.25"/>
    <row r="737" s="137" customFormat="1" x14ac:dyDescent="0.25"/>
    <row r="738" s="137" customFormat="1" x14ac:dyDescent="0.25"/>
    <row r="739" s="137" customFormat="1" x14ac:dyDescent="0.25"/>
    <row r="740" s="137" customFormat="1" x14ac:dyDescent="0.25"/>
    <row r="741" s="137" customFormat="1" x14ac:dyDescent="0.25"/>
    <row r="742" s="137" customFormat="1" x14ac:dyDescent="0.25"/>
    <row r="743" s="137" customFormat="1" x14ac:dyDescent="0.25"/>
    <row r="744" s="137" customFormat="1" x14ac:dyDescent="0.25"/>
    <row r="745" s="137" customFormat="1" x14ac:dyDescent="0.25"/>
    <row r="746" s="137" customFormat="1" x14ac:dyDescent="0.25"/>
    <row r="747" s="137" customFormat="1" x14ac:dyDescent="0.25"/>
    <row r="748" s="137" customFormat="1" x14ac:dyDescent="0.25"/>
    <row r="749" s="137" customFormat="1" x14ac:dyDescent="0.25"/>
    <row r="750" s="137" customFormat="1" x14ac:dyDescent="0.25"/>
    <row r="751" s="137" customFormat="1" x14ac:dyDescent="0.25"/>
    <row r="752" s="137" customFormat="1" x14ac:dyDescent="0.25"/>
    <row r="753" s="137" customFormat="1" x14ac:dyDescent="0.25"/>
    <row r="754" s="137" customFormat="1" x14ac:dyDescent="0.25"/>
    <row r="755" s="137" customFormat="1" x14ac:dyDescent="0.25"/>
    <row r="756" s="137" customFormat="1" x14ac:dyDescent="0.25"/>
    <row r="757" s="137" customFormat="1" x14ac:dyDescent="0.25"/>
    <row r="758" s="137" customFormat="1" x14ac:dyDescent="0.25"/>
    <row r="759" s="137" customFormat="1" x14ac:dyDescent="0.25"/>
    <row r="760" s="137" customFormat="1" x14ac:dyDescent="0.25"/>
    <row r="761" s="137" customFormat="1" x14ac:dyDescent="0.25"/>
    <row r="762" s="137" customFormat="1" x14ac:dyDescent="0.25"/>
    <row r="763" s="137" customFormat="1" x14ac:dyDescent="0.25"/>
    <row r="764" s="137" customFormat="1" x14ac:dyDescent="0.25"/>
    <row r="765" s="137" customFormat="1" x14ac:dyDescent="0.25"/>
    <row r="766" s="137" customFormat="1" x14ac:dyDescent="0.25"/>
    <row r="767" s="137" customFormat="1" x14ac:dyDescent="0.25"/>
    <row r="768" s="137" customFormat="1" x14ac:dyDescent="0.25"/>
    <row r="769" s="137" customFormat="1" x14ac:dyDescent="0.25"/>
    <row r="770" s="137" customFormat="1" x14ac:dyDescent="0.25"/>
    <row r="771" s="137" customFormat="1" x14ac:dyDescent="0.25"/>
    <row r="772" s="137" customFormat="1" x14ac:dyDescent="0.25"/>
    <row r="773" s="137" customFormat="1" x14ac:dyDescent="0.25"/>
    <row r="774" s="137" customFormat="1" x14ac:dyDescent="0.25"/>
    <row r="775" s="137" customFormat="1" x14ac:dyDescent="0.25"/>
    <row r="776" s="137" customFormat="1" x14ac:dyDescent="0.25"/>
    <row r="777" s="137" customFormat="1" x14ac:dyDescent="0.25"/>
    <row r="778" s="137" customFormat="1" x14ac:dyDescent="0.25"/>
    <row r="779" s="137" customFormat="1" x14ac:dyDescent="0.25"/>
    <row r="780" s="137" customFormat="1" x14ac:dyDescent="0.25"/>
    <row r="781" s="137" customFormat="1" x14ac:dyDescent="0.25"/>
    <row r="782" s="137" customFormat="1" x14ac:dyDescent="0.25"/>
    <row r="783" s="137" customFormat="1" x14ac:dyDescent="0.25"/>
    <row r="784" s="137" customFormat="1" x14ac:dyDescent="0.25"/>
    <row r="785" s="137" customFormat="1" x14ac:dyDescent="0.25"/>
    <row r="786" s="137" customFormat="1" x14ac:dyDescent="0.25"/>
    <row r="787" s="137" customFormat="1" x14ac:dyDescent="0.25"/>
    <row r="788" s="137" customFormat="1" x14ac:dyDescent="0.25"/>
    <row r="789" s="137" customFormat="1" x14ac:dyDescent="0.25"/>
    <row r="790" s="137" customFormat="1" x14ac:dyDescent="0.25"/>
    <row r="791" s="137" customFormat="1" x14ac:dyDescent="0.25"/>
    <row r="792" s="137" customFormat="1" x14ac:dyDescent="0.25"/>
    <row r="793" s="137" customFormat="1" x14ac:dyDescent="0.25"/>
    <row r="794" s="137" customFormat="1" x14ac:dyDescent="0.25"/>
    <row r="795" s="137" customFormat="1" x14ac:dyDescent="0.25"/>
    <row r="796" s="137" customFormat="1" x14ac:dyDescent="0.25"/>
    <row r="797" s="137" customFormat="1" x14ac:dyDescent="0.25"/>
    <row r="798" s="137" customFormat="1" x14ac:dyDescent="0.25"/>
    <row r="799" s="137" customFormat="1" x14ac:dyDescent="0.25"/>
    <row r="800" s="137" customFormat="1" x14ac:dyDescent="0.25"/>
    <row r="801" s="137" customFormat="1" x14ac:dyDescent="0.25"/>
    <row r="802" s="137" customFormat="1" x14ac:dyDescent="0.25"/>
    <row r="803" s="137" customFormat="1" x14ac:dyDescent="0.25"/>
    <row r="804" s="137" customFormat="1" x14ac:dyDescent="0.25"/>
    <row r="805" s="137" customFormat="1" x14ac:dyDescent="0.25"/>
    <row r="806" s="137" customFormat="1" x14ac:dyDescent="0.25"/>
    <row r="807" s="137" customFormat="1" x14ac:dyDescent="0.25"/>
    <row r="808" s="137" customFormat="1" x14ac:dyDescent="0.25"/>
    <row r="809" s="137" customFormat="1" x14ac:dyDescent="0.25"/>
    <row r="810" s="137" customFormat="1" x14ac:dyDescent="0.25"/>
    <row r="811" s="137" customFormat="1" x14ac:dyDescent="0.25"/>
    <row r="812" s="137" customFormat="1" x14ac:dyDescent="0.25"/>
    <row r="813" s="137" customFormat="1" x14ac:dyDescent="0.25"/>
    <row r="814" s="137" customFormat="1" x14ac:dyDescent="0.25"/>
    <row r="815" s="137" customFormat="1" x14ac:dyDescent="0.25"/>
    <row r="816" s="137" customFormat="1" x14ac:dyDescent="0.25"/>
    <row r="817" s="137" customFormat="1" x14ac:dyDescent="0.25"/>
    <row r="818" s="137" customFormat="1" x14ac:dyDescent="0.25"/>
    <row r="819" s="137" customFormat="1" x14ac:dyDescent="0.25"/>
    <row r="820" s="137" customFormat="1" x14ac:dyDescent="0.25"/>
    <row r="821" s="137" customFormat="1" x14ac:dyDescent="0.25"/>
    <row r="822" s="137" customFormat="1" x14ac:dyDescent="0.25"/>
    <row r="823" s="137" customFormat="1" x14ac:dyDescent="0.25"/>
    <row r="824" s="137" customFormat="1" x14ac:dyDescent="0.25"/>
    <row r="825" s="137" customFormat="1" x14ac:dyDescent="0.25"/>
    <row r="826" s="137" customFormat="1" x14ac:dyDescent="0.25"/>
    <row r="827" s="137" customFormat="1" x14ac:dyDescent="0.25"/>
    <row r="828" s="137" customFormat="1" x14ac:dyDescent="0.25"/>
    <row r="829" s="137" customFormat="1" x14ac:dyDescent="0.25"/>
    <row r="830" s="137" customFormat="1" x14ac:dyDescent="0.25"/>
    <row r="831" s="137" customFormat="1" x14ac:dyDescent="0.25"/>
    <row r="832" s="137" customFormat="1" x14ac:dyDescent="0.25"/>
    <row r="833" s="137" customFormat="1" x14ac:dyDescent="0.25"/>
    <row r="834" s="137" customFormat="1" x14ac:dyDescent="0.25"/>
    <row r="835" s="137" customFormat="1" x14ac:dyDescent="0.25"/>
    <row r="836" s="137" customFormat="1" x14ac:dyDescent="0.25"/>
    <row r="837" s="137" customFormat="1" x14ac:dyDescent="0.25"/>
    <row r="838" s="137" customFormat="1" x14ac:dyDescent="0.25"/>
    <row r="839" s="137" customFormat="1" x14ac:dyDescent="0.25"/>
    <row r="840" s="137" customFormat="1" x14ac:dyDescent="0.25"/>
    <row r="841" s="137" customFormat="1" x14ac:dyDescent="0.25"/>
    <row r="842" s="137" customFormat="1" x14ac:dyDescent="0.25"/>
    <row r="843" s="137" customFormat="1" x14ac:dyDescent="0.25"/>
    <row r="844" s="137" customFormat="1" x14ac:dyDescent="0.25"/>
    <row r="845" s="137" customFormat="1" x14ac:dyDescent="0.25"/>
    <row r="846" s="137" customFormat="1" x14ac:dyDescent="0.25"/>
    <row r="847" s="137" customFormat="1" x14ac:dyDescent="0.25"/>
    <row r="848" s="137" customFormat="1" x14ac:dyDescent="0.25"/>
    <row r="849" s="137" customFormat="1" x14ac:dyDescent="0.25"/>
    <row r="850" s="137" customFormat="1" x14ac:dyDescent="0.25"/>
    <row r="851" s="137" customFormat="1" x14ac:dyDescent="0.25"/>
    <row r="852" s="137" customFormat="1" x14ac:dyDescent="0.25"/>
    <row r="853" s="137" customFormat="1" x14ac:dyDescent="0.25"/>
    <row r="854" s="137" customFormat="1" x14ac:dyDescent="0.25"/>
    <row r="855" s="137" customFormat="1" x14ac:dyDescent="0.25"/>
    <row r="856" s="137" customFormat="1" x14ac:dyDescent="0.25"/>
  </sheetData>
  <mergeCells count="1">
    <mergeCell ref="B2:C2"/>
  </mergeCells>
  <pageMargins left="0.59055118110236227" right="0.5" top="0.74803149606299213" bottom="0.74803149606299213" header="0.31496062992125984" footer="0.31496062992125984"/>
  <pageSetup paperSize="9" scale="62" orientation="portrait" r:id="rId1"/>
  <headerFooter>
    <oddFooter>&amp;R&amp;"Verdana,Cursiva"&amp;8Dirección General de Cultura-Institución Príncipe de Viana</oddFooter>
  </headerFooter>
  <colBreaks count="1" manualBreakCount="1">
    <brk id="4"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39997558519241921"/>
  </sheetPr>
  <dimension ref="A1:Z434"/>
  <sheetViews>
    <sheetView zoomScaleNormal="100" workbookViewId="0">
      <selection activeCell="B2" sqref="B2:J4"/>
    </sheetView>
  </sheetViews>
  <sheetFormatPr baseColWidth="10" defaultColWidth="11.42578125" defaultRowHeight="12.75" x14ac:dyDescent="0.2"/>
  <cols>
    <col min="1" max="1" width="3" style="5" customWidth="1"/>
    <col min="2" max="2" width="4" style="5" customWidth="1"/>
    <col min="3" max="3" width="43" style="5" customWidth="1"/>
    <col min="4" max="4" width="37.7109375" style="5" customWidth="1"/>
    <col min="5" max="6" width="11.42578125" style="5" customWidth="1"/>
    <col min="7" max="7" width="4.7109375" style="5" customWidth="1"/>
    <col min="8" max="8" width="12.28515625" style="5" bestFit="1" customWidth="1"/>
    <col min="9" max="9" width="11.42578125" style="5"/>
    <col min="10" max="10" width="4.28515625" style="5" customWidth="1"/>
    <col min="11" max="16384" width="11.42578125" style="5"/>
  </cols>
  <sheetData>
    <row r="1" spans="1:26" s="1" customFormat="1" x14ac:dyDescent="0.2"/>
    <row r="2" spans="1:26" ht="12.95" customHeight="1" x14ac:dyDescent="0.2">
      <c r="A2" s="3"/>
      <c r="B2" s="380" t="s">
        <v>132</v>
      </c>
      <c r="C2" s="380"/>
      <c r="D2" s="380"/>
      <c r="E2" s="380"/>
      <c r="F2" s="380"/>
      <c r="G2" s="380"/>
      <c r="H2" s="380"/>
      <c r="I2" s="380"/>
      <c r="J2" s="380"/>
      <c r="K2" s="4"/>
      <c r="L2" s="1"/>
      <c r="M2" s="1"/>
      <c r="N2" s="1"/>
      <c r="O2" s="1"/>
      <c r="P2" s="1"/>
      <c r="Q2" s="1"/>
      <c r="R2" s="1"/>
      <c r="S2" s="1"/>
      <c r="T2" s="1"/>
      <c r="U2" s="1"/>
      <c r="V2" s="1"/>
      <c r="W2" s="1"/>
      <c r="X2" s="1"/>
      <c r="Y2" s="1"/>
      <c r="Z2" s="1"/>
    </row>
    <row r="3" spans="1:26" ht="12.95" customHeight="1" x14ac:dyDescent="0.2">
      <c r="A3" s="1"/>
      <c r="B3" s="380"/>
      <c r="C3" s="380"/>
      <c r="D3" s="380"/>
      <c r="E3" s="380"/>
      <c r="F3" s="380"/>
      <c r="G3" s="380"/>
      <c r="H3" s="380"/>
      <c r="I3" s="380"/>
      <c r="J3" s="380"/>
      <c r="K3" s="4"/>
      <c r="L3" s="1"/>
      <c r="M3" s="1"/>
      <c r="N3" s="1"/>
      <c r="O3" s="1"/>
      <c r="P3" s="1"/>
      <c r="Q3" s="1"/>
      <c r="R3" s="1"/>
      <c r="S3" s="1"/>
      <c r="T3" s="1"/>
      <c r="U3" s="1"/>
      <c r="V3" s="1"/>
      <c r="W3" s="1"/>
      <c r="X3" s="1"/>
      <c r="Y3" s="1"/>
      <c r="Z3" s="1"/>
    </row>
    <row r="4" spans="1:26" ht="12.95" customHeight="1" x14ac:dyDescent="0.2">
      <c r="A4" s="1"/>
      <c r="B4" s="380"/>
      <c r="C4" s="380"/>
      <c r="D4" s="380"/>
      <c r="E4" s="380"/>
      <c r="F4" s="380"/>
      <c r="G4" s="380"/>
      <c r="H4" s="380"/>
      <c r="I4" s="380"/>
      <c r="J4" s="380"/>
      <c r="K4" s="4"/>
      <c r="L4" s="1"/>
      <c r="M4" s="1"/>
      <c r="N4" s="1"/>
      <c r="O4" s="1"/>
      <c r="P4" s="1"/>
      <c r="Q4" s="1"/>
      <c r="R4" s="1"/>
      <c r="S4" s="1"/>
      <c r="T4" s="1"/>
      <c r="U4" s="1"/>
      <c r="V4" s="1"/>
      <c r="W4" s="1"/>
      <c r="X4" s="1"/>
      <c r="Y4" s="1"/>
      <c r="Z4" s="1"/>
    </row>
    <row r="5" spans="1:26" s="8" customFormat="1" ht="15" customHeight="1" thickBot="1" x14ac:dyDescent="0.25">
      <c r="A5" s="6"/>
      <c r="B5" s="4"/>
      <c r="C5" s="4"/>
      <c r="D5" s="4"/>
      <c r="E5" s="4"/>
      <c r="F5" s="4"/>
      <c r="G5" s="7"/>
      <c r="H5" s="7"/>
      <c r="I5" s="7"/>
      <c r="J5" s="7"/>
      <c r="K5" s="4"/>
    </row>
    <row r="6" spans="1:26" s="14" customFormat="1" ht="25.5" customHeight="1" x14ac:dyDescent="0.2">
      <c r="A6" s="9"/>
      <c r="B6" s="10"/>
      <c r="C6" s="267" t="str">
        <f>IF('PRESUPUESTO TOTAL'!K13="B. Animación","PRESUPUESTO NO VÁLIDO. Ver el presupuesto aceptado en la pestaña PTO ACEPTADO ANIMACIÓN","")</f>
        <v/>
      </c>
      <c r="D6" s="11"/>
      <c r="E6" s="11"/>
      <c r="F6" s="11"/>
      <c r="G6" s="12"/>
      <c r="H6" s="12"/>
      <c r="I6" s="12"/>
      <c r="J6" s="13"/>
      <c r="K6" s="8"/>
      <c r="L6" s="8"/>
      <c r="M6" s="8"/>
      <c r="N6" s="8"/>
      <c r="O6" s="8"/>
      <c r="P6" s="8"/>
      <c r="Q6" s="8"/>
      <c r="R6" s="8"/>
      <c r="S6" s="8"/>
      <c r="T6" s="8"/>
      <c r="U6" s="8"/>
      <c r="V6" s="8"/>
      <c r="W6" s="8"/>
      <c r="X6" s="8"/>
      <c r="Y6" s="8"/>
      <c r="Z6" s="8"/>
    </row>
    <row r="7" spans="1:26" s="14" customFormat="1" ht="16.5" customHeight="1" x14ac:dyDescent="0.2">
      <c r="A7" s="9"/>
      <c r="B7" s="15"/>
      <c r="C7" s="266"/>
      <c r="D7" s="16"/>
      <c r="E7" s="17"/>
      <c r="F7" s="17"/>
      <c r="G7" s="16"/>
      <c r="H7" s="441" t="s">
        <v>10</v>
      </c>
      <c r="I7" s="442"/>
      <c r="J7" s="18"/>
      <c r="K7" s="8"/>
      <c r="L7" s="8"/>
      <c r="M7" s="8"/>
      <c r="N7" s="8"/>
      <c r="O7" s="8"/>
      <c r="P7" s="8"/>
      <c r="Q7" s="8"/>
      <c r="R7" s="8"/>
      <c r="S7" s="8"/>
      <c r="T7" s="8"/>
      <c r="U7" s="8"/>
      <c r="V7" s="8"/>
      <c r="W7" s="8"/>
      <c r="X7" s="8"/>
      <c r="Y7" s="8"/>
      <c r="Z7" s="8"/>
    </row>
    <row r="8" spans="1:26" s="14" customFormat="1" ht="16.5" customHeight="1" x14ac:dyDescent="0.2">
      <c r="A8" s="9"/>
      <c r="B8" s="15"/>
      <c r="C8" s="16"/>
      <c r="D8" s="16"/>
      <c r="E8" s="17"/>
      <c r="F8" s="17"/>
      <c r="G8" s="16"/>
      <c r="H8" s="19" t="s">
        <v>20</v>
      </c>
      <c r="I8" s="333" t="s">
        <v>21</v>
      </c>
      <c r="J8" s="18"/>
      <c r="K8" s="8"/>
      <c r="L8" s="8"/>
      <c r="M8" s="8"/>
      <c r="N8" s="8"/>
      <c r="O8" s="8"/>
      <c r="P8" s="8"/>
      <c r="Q8" s="8"/>
      <c r="R8" s="8"/>
      <c r="S8" s="8"/>
      <c r="T8" s="8"/>
      <c r="U8" s="8"/>
      <c r="V8" s="8"/>
      <c r="W8" s="8"/>
      <c r="X8" s="8"/>
      <c r="Y8" s="8"/>
      <c r="Z8" s="8"/>
    </row>
    <row r="9" spans="1:26" s="24" customFormat="1" ht="20.100000000000001" customHeight="1" x14ac:dyDescent="0.2">
      <c r="A9" s="20"/>
      <c r="B9" s="21"/>
      <c r="C9" s="447" t="s">
        <v>14</v>
      </c>
      <c r="D9" s="447"/>
      <c r="E9" s="447"/>
      <c r="F9" s="447"/>
      <c r="G9" s="447"/>
      <c r="H9" s="22">
        <f>'PTO. PERIODO SUBVENCIONABLE'!F18</f>
        <v>0</v>
      </c>
      <c r="I9" s="330">
        <f>'PTO. PERIODO SUBVENCIONABLE'!G18</f>
        <v>0</v>
      </c>
      <c r="J9" s="18"/>
      <c r="K9" s="23"/>
      <c r="L9" s="23"/>
      <c r="M9" s="23"/>
      <c r="N9" s="23"/>
      <c r="O9" s="23"/>
      <c r="P9" s="23"/>
      <c r="Q9" s="23"/>
      <c r="R9" s="23"/>
      <c r="S9" s="23"/>
      <c r="T9" s="23"/>
      <c r="U9" s="23"/>
      <c r="V9" s="23"/>
      <c r="W9" s="23"/>
      <c r="X9" s="23"/>
      <c r="Y9" s="23"/>
      <c r="Z9" s="23"/>
    </row>
    <row r="10" spans="1:26" s="24" customFormat="1" ht="20.100000000000001" customHeight="1" x14ac:dyDescent="0.2">
      <c r="A10" s="20"/>
      <c r="B10" s="21"/>
      <c r="C10" s="447" t="s">
        <v>15</v>
      </c>
      <c r="D10" s="447"/>
      <c r="E10" s="447"/>
      <c r="F10" s="447"/>
      <c r="G10" s="447"/>
      <c r="H10" s="22">
        <f>'PTO. PERIODO SUBVENCIONABLE'!F29</f>
        <v>0</v>
      </c>
      <c r="I10" s="330">
        <f>'PTO. PERIODO SUBVENCIONABLE'!G29</f>
        <v>0</v>
      </c>
      <c r="J10" s="25"/>
      <c r="K10" s="23"/>
      <c r="L10" s="23"/>
      <c r="M10" s="23"/>
      <c r="N10" s="23"/>
      <c r="O10" s="23"/>
      <c r="P10" s="23"/>
      <c r="Q10" s="23"/>
      <c r="R10" s="23"/>
      <c r="S10" s="23"/>
      <c r="T10" s="23"/>
      <c r="U10" s="23"/>
      <c r="V10" s="23"/>
      <c r="W10" s="23"/>
      <c r="X10" s="23"/>
      <c r="Y10" s="23"/>
      <c r="Z10" s="23"/>
    </row>
    <row r="11" spans="1:26" s="24" customFormat="1" ht="20.100000000000001" customHeight="1" x14ac:dyDescent="0.2">
      <c r="A11" s="20"/>
      <c r="B11" s="21"/>
      <c r="C11" s="447" t="s">
        <v>16</v>
      </c>
      <c r="D11" s="447"/>
      <c r="E11" s="447"/>
      <c r="F11" s="447"/>
      <c r="G11" s="447"/>
      <c r="H11" s="22">
        <f>'PTO. PERIODO SUBVENCIONABLE'!F40</f>
        <v>0</v>
      </c>
      <c r="I11" s="330">
        <f>'PTO. PERIODO SUBVENCIONABLE'!G40</f>
        <v>0</v>
      </c>
      <c r="J11" s="25"/>
      <c r="K11" s="23"/>
      <c r="L11" s="23"/>
      <c r="M11" s="23"/>
      <c r="N11" s="23"/>
      <c r="O11" s="23"/>
      <c r="P11" s="23"/>
      <c r="Q11" s="23"/>
      <c r="R11" s="23"/>
      <c r="S11" s="23"/>
      <c r="T11" s="23"/>
      <c r="U11" s="23"/>
      <c r="V11" s="23"/>
      <c r="W11" s="23"/>
      <c r="X11" s="23"/>
      <c r="Y11" s="23"/>
      <c r="Z11" s="23"/>
    </row>
    <row r="12" spans="1:26" s="24" customFormat="1" ht="20.100000000000001" customHeight="1" x14ac:dyDescent="0.2">
      <c r="A12" s="20"/>
      <c r="B12" s="21"/>
      <c r="C12" s="447" t="s">
        <v>70</v>
      </c>
      <c r="D12" s="447"/>
      <c r="E12" s="447"/>
      <c r="F12" s="447"/>
      <c r="G12" s="447"/>
      <c r="H12" s="22">
        <f>'PTO. PERIODO SUBVENCIONABLE'!F51</f>
        <v>0</v>
      </c>
      <c r="I12" s="330">
        <f>'PTO. PERIODO SUBVENCIONABLE'!G51</f>
        <v>0</v>
      </c>
      <c r="J12" s="25"/>
      <c r="K12" s="23"/>
      <c r="L12" s="23"/>
      <c r="M12" s="23"/>
      <c r="N12" s="23"/>
      <c r="O12" s="23"/>
      <c r="P12" s="23"/>
      <c r="Q12" s="23"/>
      <c r="R12" s="23"/>
      <c r="S12" s="23"/>
      <c r="T12" s="23"/>
      <c r="U12" s="23"/>
      <c r="V12" s="23"/>
      <c r="W12" s="23"/>
      <c r="X12" s="23"/>
      <c r="Y12" s="23"/>
      <c r="Z12" s="23"/>
    </row>
    <row r="13" spans="1:26" s="24" customFormat="1" ht="20.100000000000001" customHeight="1" x14ac:dyDescent="0.2">
      <c r="B13" s="21"/>
      <c r="C13" s="447" t="s">
        <v>78</v>
      </c>
      <c r="D13" s="447"/>
      <c r="E13" s="447"/>
      <c r="F13" s="447"/>
      <c r="G13" s="447"/>
      <c r="H13" s="22">
        <f>'PTO. PERIODO SUBVENCIONABLE'!F58</f>
        <v>0</v>
      </c>
      <c r="I13" s="330">
        <f>'PTO. PERIODO SUBVENCIONABLE'!G58</f>
        <v>0</v>
      </c>
      <c r="J13" s="25"/>
      <c r="K13" s="23"/>
      <c r="M13" s="23"/>
      <c r="N13" s="23"/>
      <c r="O13" s="23"/>
      <c r="P13" s="23"/>
      <c r="Q13" s="23"/>
      <c r="R13" s="23"/>
      <c r="S13" s="23"/>
      <c r="T13" s="23"/>
      <c r="U13" s="23"/>
      <c r="V13" s="23"/>
      <c r="W13" s="23"/>
      <c r="X13" s="23"/>
      <c r="Y13" s="23"/>
      <c r="Z13" s="23"/>
    </row>
    <row r="14" spans="1:26" s="24" customFormat="1" ht="20.100000000000001" customHeight="1" x14ac:dyDescent="0.2">
      <c r="A14" s="20"/>
      <c r="B14" s="21"/>
      <c r="C14" s="447" t="s">
        <v>17</v>
      </c>
      <c r="D14" s="447"/>
      <c r="E14" s="447"/>
      <c r="F14" s="447"/>
      <c r="G14" s="447"/>
      <c r="H14" s="22">
        <f>'PTO. PERIODO SUBVENCIONABLE'!F69</f>
        <v>0</v>
      </c>
      <c r="I14" s="330">
        <f>'PTO. PERIODO SUBVENCIONABLE'!G69</f>
        <v>0</v>
      </c>
      <c r="J14" s="25"/>
      <c r="K14" s="23"/>
      <c r="L14" s="23"/>
      <c r="M14" s="23"/>
      <c r="N14" s="23"/>
      <c r="O14" s="23"/>
      <c r="P14" s="23"/>
      <c r="Q14" s="23"/>
      <c r="R14" s="23"/>
      <c r="S14" s="23"/>
      <c r="T14" s="23"/>
      <c r="U14" s="23"/>
      <c r="V14" s="23"/>
      <c r="W14" s="23"/>
      <c r="X14" s="23"/>
      <c r="Y14" s="23"/>
      <c r="Z14" s="23"/>
    </row>
    <row r="15" spans="1:26" s="24" customFormat="1" ht="16.5" customHeight="1" x14ac:dyDescent="0.2">
      <c r="A15" s="20"/>
      <c r="B15" s="21"/>
      <c r="C15" s="447" t="s">
        <v>18</v>
      </c>
      <c r="D15" s="447"/>
      <c r="E15" s="447"/>
      <c r="F15" s="447"/>
      <c r="G15" s="447"/>
      <c r="H15" s="22">
        <f>'PTO. PERIODO SUBVENCIONABLE'!F80</f>
        <v>0</v>
      </c>
      <c r="I15" s="330">
        <f>'PTO. PERIODO SUBVENCIONABLE'!G80</f>
        <v>0</v>
      </c>
      <c r="J15" s="25"/>
      <c r="K15" s="23"/>
      <c r="L15" s="23"/>
      <c r="M15" s="23"/>
      <c r="N15" s="23"/>
      <c r="O15" s="23"/>
      <c r="P15" s="23"/>
      <c r="Q15" s="23"/>
      <c r="R15" s="23"/>
      <c r="S15" s="23"/>
      <c r="T15" s="23"/>
      <c r="U15" s="23"/>
      <c r="V15" s="23"/>
      <c r="W15" s="23"/>
      <c r="X15" s="23"/>
      <c r="Y15" s="23"/>
      <c r="Z15" s="23"/>
    </row>
    <row r="16" spans="1:26" s="24" customFormat="1" ht="20.100000000000001" customHeight="1" x14ac:dyDescent="0.2">
      <c r="A16" s="20"/>
      <c r="B16" s="21"/>
      <c r="C16" s="447" t="s">
        <v>19</v>
      </c>
      <c r="D16" s="447"/>
      <c r="E16" s="447"/>
      <c r="F16" s="447"/>
      <c r="G16" s="447"/>
      <c r="H16" s="22">
        <f>'PTO. PERIODO SUBVENCIONABLE'!F95</f>
        <v>0</v>
      </c>
      <c r="I16" s="330">
        <f>'PTO. PERIODO SUBVENCIONABLE'!G95</f>
        <v>0</v>
      </c>
      <c r="J16" s="25"/>
      <c r="K16" s="23"/>
      <c r="L16" s="23"/>
      <c r="M16" s="23"/>
      <c r="N16" s="23"/>
      <c r="O16" s="23"/>
      <c r="P16" s="23"/>
      <c r="Q16" s="23"/>
      <c r="R16" s="23"/>
      <c r="S16" s="23"/>
      <c r="T16" s="23"/>
      <c r="U16" s="23"/>
      <c r="V16" s="23"/>
      <c r="W16" s="23"/>
      <c r="X16" s="23"/>
      <c r="Y16" s="23"/>
      <c r="Z16" s="23"/>
    </row>
    <row r="17" spans="1:26" s="24" customFormat="1" ht="20.100000000000001" customHeight="1" x14ac:dyDescent="0.2">
      <c r="A17" s="23"/>
      <c r="B17" s="21"/>
      <c r="C17" s="447" t="s">
        <v>79</v>
      </c>
      <c r="D17" s="447"/>
      <c r="E17" s="447"/>
      <c r="F17" s="447"/>
      <c r="G17" s="447"/>
      <c r="H17" s="22">
        <f>'PTO. PERIODO SUBVENCIONABLE'!F102</f>
        <v>0</v>
      </c>
      <c r="I17" s="330">
        <f>'PTO. PERIODO SUBVENCIONABLE'!G102</f>
        <v>0</v>
      </c>
      <c r="J17" s="25"/>
      <c r="K17" s="23"/>
      <c r="L17" s="23"/>
      <c r="M17" s="23"/>
      <c r="N17" s="23"/>
      <c r="O17" s="23"/>
      <c r="P17" s="23"/>
      <c r="Q17" s="23"/>
      <c r="R17" s="23"/>
      <c r="S17" s="23"/>
      <c r="T17" s="23"/>
      <c r="U17" s="23"/>
      <c r="V17" s="23"/>
      <c r="W17" s="23"/>
      <c r="X17" s="23"/>
      <c r="Y17" s="23"/>
      <c r="Z17" s="23"/>
    </row>
    <row r="18" spans="1:26" s="24" customFormat="1" ht="20.100000000000001" customHeight="1" thickBot="1" x14ac:dyDescent="0.25">
      <c r="A18" s="20"/>
      <c r="B18" s="21"/>
      <c r="C18" s="447" t="s">
        <v>80</v>
      </c>
      <c r="D18" s="447"/>
      <c r="E18" s="447"/>
      <c r="F18" s="447"/>
      <c r="G18" s="447"/>
      <c r="H18" s="26">
        <f>'PTO. PERIODO SUBVENCIONABLE'!F109</f>
        <v>0</v>
      </c>
      <c r="I18" s="331">
        <f>'PTO. PERIODO SUBVENCIONABLE'!G109</f>
        <v>0</v>
      </c>
      <c r="J18" s="25"/>
      <c r="K18" s="23"/>
      <c r="L18" s="23"/>
      <c r="M18" s="23"/>
      <c r="N18" s="23"/>
      <c r="O18" s="23"/>
      <c r="P18" s="23"/>
      <c r="Q18" s="23"/>
      <c r="R18" s="23"/>
      <c r="S18" s="23"/>
      <c r="T18" s="23"/>
      <c r="U18" s="23"/>
      <c r="V18" s="23"/>
      <c r="W18" s="23"/>
      <c r="X18" s="23"/>
      <c r="Y18" s="23"/>
      <c r="Z18" s="23"/>
    </row>
    <row r="19" spans="1:26" s="24" customFormat="1" ht="20.100000000000001" customHeight="1" thickBot="1" x14ac:dyDescent="0.25">
      <c r="A19" s="20"/>
      <c r="B19" s="21"/>
      <c r="C19" s="446" t="s">
        <v>30</v>
      </c>
      <c r="D19" s="446"/>
      <c r="E19" s="446"/>
      <c r="F19" s="446"/>
      <c r="G19" s="27"/>
      <c r="H19" s="28">
        <f>SUM(H9:H18)</f>
        <v>0</v>
      </c>
      <c r="I19" s="335">
        <f>SUM(I9:I18)</f>
        <v>0</v>
      </c>
      <c r="J19" s="25"/>
      <c r="K19" s="23"/>
      <c r="L19" s="23"/>
      <c r="M19" s="23"/>
      <c r="N19" s="23"/>
      <c r="O19" s="23"/>
      <c r="P19" s="23"/>
      <c r="Q19" s="23"/>
      <c r="R19" s="23"/>
      <c r="S19" s="23"/>
      <c r="T19" s="23"/>
      <c r="U19" s="23"/>
      <c r="V19" s="23"/>
      <c r="W19" s="23"/>
      <c r="X19" s="23"/>
      <c r="Y19" s="23"/>
      <c r="Z19" s="23"/>
    </row>
    <row r="20" spans="1:26" s="24" customFormat="1" ht="20.100000000000001" customHeight="1" x14ac:dyDescent="0.2">
      <c r="A20" s="20"/>
      <c r="B20" s="21"/>
      <c r="C20" s="29" t="s">
        <v>45</v>
      </c>
      <c r="D20" s="260" t="s">
        <v>88</v>
      </c>
      <c r="E20" s="31" t="str">
        <f>IF(H20&gt;0.4*$H$19,"Límite superado","")</f>
        <v/>
      </c>
      <c r="F20" s="32"/>
      <c r="G20" s="33"/>
      <c r="H20" s="34">
        <f>'GASTOS SALARIALES Y DE SS'!K27</f>
        <v>0</v>
      </c>
      <c r="I20" s="332">
        <f>'GASTOS SALARIALES Y DE SS'!L27</f>
        <v>0</v>
      </c>
      <c r="J20" s="25"/>
      <c r="K20" s="23"/>
      <c r="L20" s="23"/>
      <c r="M20" s="23"/>
      <c r="N20" s="23"/>
      <c r="O20" s="23"/>
      <c r="P20" s="23"/>
      <c r="Q20" s="23"/>
      <c r="R20" s="23"/>
      <c r="S20" s="23"/>
      <c r="T20" s="23"/>
      <c r="U20" s="23"/>
      <c r="V20" s="23"/>
      <c r="W20" s="23"/>
      <c r="X20" s="23"/>
      <c r="Y20" s="23"/>
      <c r="Z20" s="23"/>
    </row>
    <row r="21" spans="1:26" s="24" customFormat="1" ht="20.100000000000001" customHeight="1" x14ac:dyDescent="0.2">
      <c r="A21" s="20"/>
      <c r="B21" s="21"/>
      <c r="C21" s="29" t="s">
        <v>86</v>
      </c>
      <c r="D21" s="260" t="s">
        <v>89</v>
      </c>
      <c r="E21" s="31" t="str">
        <f>IF(H21&gt;0.15*$H$19,"Límite superado","")</f>
        <v/>
      </c>
      <c r="F21" s="32"/>
      <c r="G21" s="33"/>
      <c r="H21" s="22">
        <f>'PTO. PERIODO SUBVENCIONABLE'!F116</f>
        <v>0</v>
      </c>
      <c r="I21" s="330">
        <f>'PTO. PERIODO SUBVENCIONABLE'!G116</f>
        <v>0</v>
      </c>
      <c r="J21" s="25"/>
      <c r="K21" s="23"/>
      <c r="L21" s="23"/>
      <c r="M21" s="23"/>
      <c r="N21" s="23"/>
      <c r="O21" s="23"/>
      <c r="P21" s="23"/>
      <c r="Q21" s="23"/>
      <c r="R21" s="23"/>
      <c r="S21" s="23"/>
      <c r="T21" s="23"/>
      <c r="U21" s="23"/>
      <c r="V21" s="23"/>
      <c r="W21" s="23"/>
      <c r="X21" s="23"/>
      <c r="Y21" s="23"/>
      <c r="Z21" s="23"/>
    </row>
    <row r="22" spans="1:26" s="24" customFormat="1" ht="20.100000000000001" customHeight="1" x14ac:dyDescent="0.2">
      <c r="A22" s="20"/>
      <c r="B22" s="21"/>
      <c r="C22" s="29" t="s">
        <v>87</v>
      </c>
      <c r="D22" s="30" t="s">
        <v>31</v>
      </c>
      <c r="E22" s="31" t="str">
        <f>IF(H22&gt;0.2*$H$19,"Límite superado","")</f>
        <v/>
      </c>
      <c r="F22" s="32"/>
      <c r="G22" s="33"/>
      <c r="H22" s="22">
        <f>'PTO. PERIODO SUBVENCIONABLE'!F127</f>
        <v>0</v>
      </c>
      <c r="I22" s="330">
        <f>'PTO. PERIODO SUBVENCIONABLE'!G127</f>
        <v>0</v>
      </c>
      <c r="J22" s="25"/>
      <c r="K22" s="23"/>
      <c r="L22" s="23"/>
      <c r="M22" s="23"/>
      <c r="N22" s="23"/>
      <c r="O22" s="23"/>
      <c r="P22" s="23"/>
      <c r="Q22" s="23"/>
      <c r="R22" s="23"/>
      <c r="S22" s="23"/>
      <c r="T22" s="23"/>
      <c r="U22" s="23"/>
      <c r="V22" s="23"/>
      <c r="W22" s="23"/>
      <c r="X22" s="23"/>
      <c r="Y22" s="23"/>
      <c r="Z22" s="23"/>
    </row>
    <row r="23" spans="1:26" s="24" customFormat="1" ht="20.100000000000001" customHeight="1" x14ac:dyDescent="0.2">
      <c r="A23" s="20"/>
      <c r="B23" s="21"/>
      <c r="C23" s="29" t="s">
        <v>83</v>
      </c>
      <c r="D23" s="30" t="s">
        <v>32</v>
      </c>
      <c r="E23" s="31" t="str">
        <f>IF(H23&gt;0.1*$H$19,"Límite superado","")</f>
        <v/>
      </c>
      <c r="F23" s="32"/>
      <c r="G23" s="33"/>
      <c r="H23" s="22">
        <f>'PTO. PERIODO SUBVENCIONABLE'!F134</f>
        <v>0</v>
      </c>
      <c r="I23" s="330">
        <f>'PTO. PERIODO SUBVENCIONABLE'!G134</f>
        <v>0</v>
      </c>
      <c r="J23" s="25"/>
      <c r="K23" s="23"/>
      <c r="L23" s="23"/>
      <c r="M23" s="23"/>
      <c r="N23" s="23"/>
      <c r="O23" s="23"/>
      <c r="P23" s="23"/>
      <c r="Q23" s="23"/>
      <c r="R23" s="23"/>
      <c r="S23" s="23"/>
      <c r="T23" s="23"/>
      <c r="U23" s="23"/>
      <c r="V23" s="23"/>
      <c r="W23" s="23"/>
      <c r="X23" s="23"/>
      <c r="Y23" s="23"/>
      <c r="Z23" s="23"/>
    </row>
    <row r="24" spans="1:26" s="24" customFormat="1" ht="20.100000000000001" customHeight="1" x14ac:dyDescent="0.2">
      <c r="A24" s="20"/>
      <c r="B24" s="21"/>
      <c r="C24" s="35"/>
      <c r="D24" s="36"/>
      <c r="E24" s="37"/>
      <c r="F24" s="38"/>
      <c r="G24" s="39"/>
      <c r="H24" s="40"/>
      <c r="I24" s="40"/>
      <c r="J24" s="25"/>
      <c r="K24" s="23"/>
      <c r="L24" s="23"/>
      <c r="M24" s="23"/>
      <c r="N24" s="23"/>
      <c r="O24" s="23"/>
      <c r="P24" s="23"/>
      <c r="Q24" s="23"/>
      <c r="R24" s="23"/>
      <c r="S24" s="23"/>
      <c r="T24" s="23"/>
      <c r="U24" s="23"/>
      <c r="V24" s="23"/>
      <c r="W24" s="23"/>
      <c r="X24" s="23"/>
      <c r="Y24" s="23"/>
      <c r="Z24" s="23"/>
    </row>
    <row r="25" spans="1:26" s="24" customFormat="1" ht="20.100000000000001" customHeight="1" x14ac:dyDescent="0.2">
      <c r="A25" s="20"/>
      <c r="B25" s="21"/>
      <c r="C25" s="35" t="s">
        <v>33</v>
      </c>
      <c r="D25" s="36"/>
      <c r="E25" s="37"/>
      <c r="F25" s="38"/>
      <c r="G25" s="39"/>
      <c r="H25" s="40"/>
      <c r="I25" s="40"/>
      <c r="J25" s="25"/>
      <c r="K25" s="23"/>
      <c r="L25" s="23"/>
      <c r="M25" s="23"/>
      <c r="N25" s="23"/>
      <c r="O25" s="23"/>
      <c r="P25" s="23"/>
      <c r="Q25" s="23"/>
      <c r="R25" s="23"/>
      <c r="S25" s="23"/>
      <c r="T25" s="23"/>
      <c r="U25" s="23"/>
      <c r="V25" s="23"/>
      <c r="W25" s="23"/>
      <c r="X25" s="23"/>
      <c r="Y25" s="23"/>
      <c r="Z25" s="23"/>
    </row>
    <row r="26" spans="1:26" s="24" customFormat="1" ht="20.100000000000001" customHeight="1" x14ac:dyDescent="0.2">
      <c r="A26" s="20"/>
      <c r="B26" s="21"/>
      <c r="C26" s="29" t="s">
        <v>34</v>
      </c>
      <c r="D26" s="41" t="str">
        <f>IF(E20="","","Importe máximo aceptado")</f>
        <v/>
      </c>
      <c r="E26" s="42">
        <f>IF(E20="",H19+H20,H19+H26)</f>
        <v>0</v>
      </c>
      <c r="F26" s="42">
        <f>IF(I26="",I19+I20,I19+I26)</f>
        <v>0</v>
      </c>
      <c r="G26" s="33"/>
      <c r="H26" s="22" t="str">
        <f>IF(E20="","",0.4*$H$19)</f>
        <v/>
      </c>
      <c r="I26" s="330" t="str">
        <f>IF(I20&gt;H26,H26,"")</f>
        <v/>
      </c>
      <c r="J26" s="25"/>
      <c r="K26" s="23"/>
      <c r="L26" s="23"/>
      <c r="M26" s="23"/>
      <c r="N26" s="23"/>
      <c r="O26" s="23"/>
      <c r="P26" s="23"/>
      <c r="Q26" s="23"/>
      <c r="R26" s="23"/>
      <c r="S26" s="23"/>
      <c r="T26" s="23"/>
      <c r="U26" s="23"/>
      <c r="V26" s="23"/>
      <c r="W26" s="23"/>
      <c r="X26" s="23"/>
      <c r="Y26" s="23"/>
      <c r="Z26" s="23"/>
    </row>
    <row r="27" spans="1:26" s="24" customFormat="1" ht="20.100000000000001" customHeight="1" x14ac:dyDescent="0.2">
      <c r="A27" s="20"/>
      <c r="B27" s="21"/>
      <c r="C27" s="29" t="s">
        <v>86</v>
      </c>
      <c r="D27" s="41" t="str">
        <f>IF(E21="","","Importe máximo aceptado")</f>
        <v/>
      </c>
      <c r="E27" s="42">
        <f>IF(E21="",E26+H21,E26+H27)</f>
        <v>0</v>
      </c>
      <c r="F27" s="42">
        <f>IF(I27="",F26+I21,F26+I27)</f>
        <v>0</v>
      </c>
      <c r="G27" s="33"/>
      <c r="H27" s="22" t="str">
        <f>IF(E21="","",0.15*$H$19)</f>
        <v/>
      </c>
      <c r="I27" s="330" t="str">
        <f>IF(I21&gt;H27,H27,"")</f>
        <v/>
      </c>
      <c r="J27" s="25"/>
      <c r="K27" s="23"/>
      <c r="L27" s="23"/>
      <c r="M27" s="23"/>
      <c r="N27" s="23"/>
      <c r="O27" s="23"/>
      <c r="P27" s="23"/>
      <c r="Q27" s="23"/>
      <c r="R27" s="23"/>
      <c r="S27" s="23"/>
      <c r="T27" s="23"/>
      <c r="U27" s="23"/>
      <c r="V27" s="23"/>
      <c r="W27" s="23"/>
      <c r="X27" s="23"/>
      <c r="Y27" s="23"/>
      <c r="Z27" s="23"/>
    </row>
    <row r="28" spans="1:26" s="24" customFormat="1" ht="20.100000000000001" customHeight="1" x14ac:dyDescent="0.2">
      <c r="A28" s="20"/>
      <c r="B28" s="21"/>
      <c r="C28" s="29" t="s">
        <v>87</v>
      </c>
      <c r="D28" s="41" t="str">
        <f>IF(E22="","","Importe máximo aceptado")</f>
        <v/>
      </c>
      <c r="E28" s="42">
        <f>IF(E22="",E27+H22,E27+H28)</f>
        <v>0</v>
      </c>
      <c r="F28" s="42">
        <f>IF(I28="",F27+I22,F27+I28)</f>
        <v>0</v>
      </c>
      <c r="G28" s="33"/>
      <c r="H28" s="22" t="str">
        <f>IF(E22="","",0.2*$H$19)</f>
        <v/>
      </c>
      <c r="I28" s="330" t="str">
        <f>IF(I22&gt;H28,H28,"")</f>
        <v/>
      </c>
      <c r="J28" s="25"/>
      <c r="K28" s="23"/>
      <c r="L28" s="23"/>
      <c r="M28" s="23"/>
      <c r="N28" s="23"/>
      <c r="O28" s="23"/>
      <c r="P28" s="23"/>
      <c r="Q28" s="23"/>
      <c r="R28" s="23"/>
      <c r="S28" s="23"/>
      <c r="T28" s="23"/>
      <c r="U28" s="23"/>
      <c r="V28" s="23"/>
      <c r="W28" s="23"/>
      <c r="X28" s="23"/>
      <c r="Y28" s="23"/>
      <c r="Z28" s="23"/>
    </row>
    <row r="29" spans="1:26" s="24" customFormat="1" ht="20.100000000000001" customHeight="1" x14ac:dyDescent="0.2">
      <c r="A29" s="20"/>
      <c r="B29" s="21"/>
      <c r="C29" s="29" t="s">
        <v>83</v>
      </c>
      <c r="D29" s="41" t="str">
        <f>IF(E23="","","Importe máximo aceptado")</f>
        <v/>
      </c>
      <c r="E29" s="42">
        <f>IF(E23="",E28+H23,E28+H29)</f>
        <v>0</v>
      </c>
      <c r="F29" s="42">
        <f>IF(I29="",F28+I23,F28+I29)</f>
        <v>0</v>
      </c>
      <c r="G29" s="33"/>
      <c r="H29" s="26" t="str">
        <f>IF(E23="","",0.1*$H$19)</f>
        <v/>
      </c>
      <c r="I29" s="331" t="str">
        <f>IF(I23&gt;H29,H29,"")</f>
        <v/>
      </c>
      <c r="J29" s="25"/>
      <c r="K29" s="23"/>
      <c r="L29" s="23"/>
      <c r="M29" s="23"/>
      <c r="N29" s="23"/>
      <c r="O29" s="23"/>
      <c r="P29" s="23"/>
      <c r="Q29" s="23"/>
      <c r="R29" s="23"/>
      <c r="S29" s="23"/>
      <c r="T29" s="23"/>
      <c r="U29" s="23"/>
      <c r="V29" s="23"/>
      <c r="W29" s="23"/>
      <c r="X29" s="23"/>
      <c r="Y29" s="23"/>
      <c r="Z29" s="23"/>
    </row>
    <row r="30" spans="1:26" s="24" customFormat="1" ht="20.100000000000001" customHeight="1" x14ac:dyDescent="0.2">
      <c r="A30" s="20"/>
      <c r="B30" s="21"/>
      <c r="C30" s="443" t="s">
        <v>28</v>
      </c>
      <c r="D30" s="443"/>
      <c r="E30" s="443"/>
      <c r="F30" s="443"/>
      <c r="G30" s="336"/>
      <c r="H30" s="43">
        <f>E29</f>
        <v>0</v>
      </c>
      <c r="I30" s="334">
        <f>F29</f>
        <v>0</v>
      </c>
      <c r="J30" s="25"/>
      <c r="K30" s="23"/>
      <c r="L30" s="23"/>
      <c r="M30" s="23"/>
      <c r="N30" s="23"/>
      <c r="O30" s="23"/>
      <c r="P30" s="23"/>
      <c r="Q30" s="23"/>
      <c r="R30" s="23"/>
      <c r="S30" s="23"/>
      <c r="T30" s="23"/>
      <c r="U30" s="23"/>
      <c r="V30" s="23"/>
      <c r="W30" s="23"/>
      <c r="X30" s="23"/>
      <c r="Y30" s="23"/>
      <c r="Z30" s="23"/>
    </row>
    <row r="31" spans="1:26" s="24" customFormat="1" ht="20.100000000000001" customHeight="1" x14ac:dyDescent="0.2">
      <c r="A31" s="20"/>
      <c r="B31" s="21"/>
      <c r="C31" s="35"/>
      <c r="D31" s="44"/>
      <c r="E31" s="45"/>
      <c r="F31" s="45"/>
      <c r="G31" s="39"/>
      <c r="H31" s="40"/>
      <c r="I31" s="40"/>
      <c r="J31" s="25"/>
      <c r="K31" s="23"/>
      <c r="L31" s="23"/>
      <c r="M31" s="23"/>
      <c r="N31" s="23"/>
      <c r="O31" s="23"/>
      <c r="P31" s="23"/>
      <c r="Q31" s="23"/>
      <c r="R31" s="23"/>
      <c r="S31" s="23"/>
      <c r="T31" s="23"/>
      <c r="U31" s="23"/>
      <c r="V31" s="23"/>
      <c r="W31" s="23"/>
      <c r="X31" s="23"/>
      <c r="Y31" s="23"/>
      <c r="Z31" s="23"/>
    </row>
    <row r="32" spans="1:26" s="24" customFormat="1" ht="20.100000000000001" customHeight="1" x14ac:dyDescent="0.2">
      <c r="A32" s="20"/>
      <c r="B32" s="21"/>
      <c r="C32" s="444" t="s">
        <v>35</v>
      </c>
      <c r="D32" s="444"/>
      <c r="E32" s="444"/>
      <c r="F32" s="444"/>
      <c r="G32" s="337"/>
      <c r="H32" s="46" t="str">
        <f>IFERROR(I30/H30,"")</f>
        <v/>
      </c>
      <c r="I32" s="40"/>
      <c r="J32" s="25"/>
      <c r="K32" s="23"/>
      <c r="L32" s="23"/>
      <c r="M32" s="23"/>
      <c r="N32" s="23"/>
      <c r="O32" s="23"/>
      <c r="P32" s="23"/>
      <c r="Q32" s="23"/>
      <c r="R32" s="23"/>
      <c r="S32" s="23"/>
      <c r="T32" s="23"/>
      <c r="U32" s="23"/>
      <c r="V32" s="23"/>
      <c r="W32" s="23"/>
      <c r="X32" s="23"/>
      <c r="Y32" s="23"/>
      <c r="Z32" s="23"/>
    </row>
    <row r="33" spans="1:26" s="53" customFormat="1" ht="15.95" customHeight="1" thickBot="1" x14ac:dyDescent="0.25">
      <c r="A33" s="47"/>
      <c r="B33" s="48"/>
      <c r="C33" s="49"/>
      <c r="D33" s="49"/>
      <c r="E33" s="49"/>
      <c r="F33" s="49"/>
      <c r="G33" s="445"/>
      <c r="H33" s="445"/>
      <c r="I33" s="50"/>
      <c r="J33" s="51"/>
      <c r="K33" s="52"/>
      <c r="L33" s="52"/>
      <c r="M33" s="52"/>
      <c r="N33" s="52"/>
      <c r="O33" s="52"/>
      <c r="P33" s="52"/>
      <c r="Q33" s="52"/>
      <c r="R33" s="52"/>
      <c r="S33" s="52"/>
      <c r="T33" s="52"/>
      <c r="U33" s="52"/>
      <c r="V33" s="52"/>
      <c r="W33" s="52"/>
      <c r="X33" s="52"/>
      <c r="Y33" s="52"/>
      <c r="Z33" s="52"/>
    </row>
    <row r="34" spans="1:26" s="56" customFormat="1" ht="14.1" customHeight="1" x14ac:dyDescent="0.2">
      <c r="A34" s="47"/>
      <c r="B34" s="54"/>
      <c r="C34" s="54"/>
      <c r="D34" s="54"/>
      <c r="E34" s="54"/>
      <c r="F34" s="54"/>
      <c r="G34" s="55"/>
      <c r="H34" s="54"/>
      <c r="I34" s="54"/>
      <c r="K34" s="52"/>
      <c r="L34" s="52"/>
      <c r="M34" s="52"/>
      <c r="N34" s="52"/>
      <c r="O34" s="52"/>
      <c r="P34" s="52"/>
      <c r="Q34" s="52"/>
      <c r="R34" s="52"/>
      <c r="S34" s="52"/>
      <c r="T34" s="52"/>
      <c r="U34" s="52"/>
      <c r="V34" s="52"/>
      <c r="W34" s="52"/>
      <c r="X34" s="52"/>
      <c r="Y34" s="52"/>
      <c r="Z34" s="52"/>
    </row>
    <row r="35" spans="1:26" s="4" customFormat="1" ht="21.95" customHeight="1" x14ac:dyDescent="0.2">
      <c r="A35" s="57"/>
      <c r="C35" s="400"/>
      <c r="D35" s="400"/>
      <c r="H35" s="58"/>
      <c r="I35" s="58"/>
      <c r="J35" s="54"/>
    </row>
    <row r="36" spans="1:26" s="4" customFormat="1" ht="13.5" customHeight="1" x14ac:dyDescent="0.2">
      <c r="A36" s="57"/>
      <c r="C36" s="59"/>
      <c r="D36" s="59"/>
    </row>
    <row r="37" spans="1:26" s="8" customFormat="1" ht="6" customHeight="1" x14ac:dyDescent="0.2">
      <c r="A37" s="60"/>
      <c r="B37" s="4"/>
      <c r="C37" s="4"/>
      <c r="D37" s="4"/>
      <c r="E37" s="4"/>
      <c r="F37" s="4"/>
      <c r="G37" s="4"/>
      <c r="H37" s="4"/>
      <c r="I37" s="4"/>
    </row>
    <row r="38" spans="1:26" s="23" customFormat="1" ht="19.5" customHeight="1" x14ac:dyDescent="0.2">
      <c r="A38" s="20"/>
      <c r="B38" s="61"/>
      <c r="C38" s="62"/>
      <c r="D38" s="62"/>
      <c r="E38" s="61"/>
      <c r="F38" s="61"/>
      <c r="G38" s="61"/>
      <c r="H38" s="61"/>
      <c r="I38" s="61"/>
    </row>
    <row r="39" spans="1:26" s="52" customFormat="1" ht="6" customHeight="1" x14ac:dyDescent="0.2">
      <c r="A39" s="57"/>
      <c r="B39" s="54"/>
      <c r="C39" s="54"/>
      <c r="D39" s="54"/>
      <c r="E39" s="54"/>
      <c r="F39" s="54"/>
      <c r="G39" s="54"/>
      <c r="H39" s="54"/>
      <c r="I39" s="54"/>
    </row>
    <row r="40" spans="1:26" s="1" customFormat="1" x14ac:dyDescent="0.2"/>
    <row r="41" spans="1:26" s="1" customFormat="1" x14ac:dyDescent="0.2"/>
    <row r="42" spans="1:26" s="1" customFormat="1" x14ac:dyDescent="0.2"/>
    <row r="43" spans="1:26" s="1" customFormat="1" x14ac:dyDescent="0.2"/>
    <row r="44" spans="1:26" s="1" customFormat="1" x14ac:dyDescent="0.2"/>
    <row r="45" spans="1:26" s="1" customFormat="1" x14ac:dyDescent="0.2"/>
    <row r="46" spans="1:26" s="1" customFormat="1" x14ac:dyDescent="0.2"/>
    <row r="47" spans="1:26" s="1" customFormat="1" x14ac:dyDescent="0.2"/>
    <row r="48" spans="1:26"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sheetData>
  <sheetProtection password="CD7A" sheet="1" objects="1" scenarios="1"/>
  <mergeCells count="17">
    <mergeCell ref="B2:J4"/>
    <mergeCell ref="C19:F19"/>
    <mergeCell ref="C9:G9"/>
    <mergeCell ref="C10:G10"/>
    <mergeCell ref="C11:G11"/>
    <mergeCell ref="C12:G12"/>
    <mergeCell ref="C14:G14"/>
    <mergeCell ref="C13:G13"/>
    <mergeCell ref="C15:G15"/>
    <mergeCell ref="C16:G16"/>
    <mergeCell ref="C17:G17"/>
    <mergeCell ref="C18:G18"/>
    <mergeCell ref="H7:I7"/>
    <mergeCell ref="C35:D35"/>
    <mergeCell ref="C30:F30"/>
    <mergeCell ref="C32:F32"/>
    <mergeCell ref="G33:H33"/>
  </mergeCell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434"/>
  <sheetViews>
    <sheetView zoomScaleNormal="100" workbookViewId="0">
      <selection activeCell="B5" sqref="B5"/>
    </sheetView>
  </sheetViews>
  <sheetFormatPr baseColWidth="10" defaultColWidth="11.42578125" defaultRowHeight="12.75" x14ac:dyDescent="0.2"/>
  <cols>
    <col min="1" max="1" width="3" style="5" customWidth="1"/>
    <col min="2" max="2" width="4" style="5" customWidth="1"/>
    <col min="3" max="3" width="43" style="5" customWidth="1"/>
    <col min="4" max="4" width="37.7109375" style="5" customWidth="1"/>
    <col min="5" max="6" width="11.42578125" style="5" customWidth="1"/>
    <col min="7" max="7" width="4.7109375" style="5" customWidth="1"/>
    <col min="8" max="8" width="12.28515625" style="5" bestFit="1" customWidth="1"/>
    <col min="9" max="9" width="11.42578125" style="5"/>
    <col min="10" max="10" width="4.28515625" style="5" customWidth="1"/>
    <col min="11" max="16384" width="11.42578125" style="5"/>
  </cols>
  <sheetData>
    <row r="1" spans="1:26" s="1" customFormat="1" x14ac:dyDescent="0.2"/>
    <row r="2" spans="1:26" ht="12.95" customHeight="1" x14ac:dyDescent="0.2">
      <c r="A2" s="3"/>
      <c r="B2" s="380" t="s">
        <v>133</v>
      </c>
      <c r="C2" s="380"/>
      <c r="D2" s="380"/>
      <c r="E2" s="380"/>
      <c r="F2" s="380"/>
      <c r="G2" s="380"/>
      <c r="H2" s="380"/>
      <c r="I2" s="380"/>
      <c r="J2" s="380"/>
      <c r="K2" s="4"/>
      <c r="L2" s="1"/>
      <c r="M2" s="1"/>
      <c r="N2" s="1"/>
      <c r="O2" s="1"/>
      <c r="P2" s="1"/>
      <c r="Q2" s="1"/>
      <c r="R2" s="1"/>
      <c r="S2" s="1"/>
      <c r="T2" s="1"/>
      <c r="U2" s="1"/>
      <c r="V2" s="1"/>
      <c r="W2" s="1"/>
      <c r="X2" s="1"/>
      <c r="Y2" s="1"/>
      <c r="Z2" s="1"/>
    </row>
    <row r="3" spans="1:26" ht="12.95" customHeight="1" x14ac:dyDescent="0.2">
      <c r="A3" s="1"/>
      <c r="B3" s="380"/>
      <c r="C3" s="380"/>
      <c r="D3" s="380"/>
      <c r="E3" s="380"/>
      <c r="F3" s="380"/>
      <c r="G3" s="380"/>
      <c r="H3" s="380"/>
      <c r="I3" s="380"/>
      <c r="J3" s="380"/>
      <c r="K3" s="4"/>
      <c r="L3" s="1"/>
      <c r="M3" s="1"/>
      <c r="N3" s="1"/>
      <c r="O3" s="1"/>
      <c r="P3" s="1"/>
      <c r="Q3" s="1"/>
      <c r="R3" s="1"/>
      <c r="S3" s="1"/>
      <c r="T3" s="1"/>
      <c r="U3" s="1"/>
      <c r="V3" s="1"/>
      <c r="W3" s="1"/>
      <c r="X3" s="1"/>
      <c r="Y3" s="1"/>
      <c r="Z3" s="1"/>
    </row>
    <row r="4" spans="1:26" ht="12.95" customHeight="1" x14ac:dyDescent="0.2">
      <c r="A4" s="1"/>
      <c r="B4" s="380"/>
      <c r="C4" s="380"/>
      <c r="D4" s="380"/>
      <c r="E4" s="380"/>
      <c r="F4" s="380"/>
      <c r="G4" s="380"/>
      <c r="H4" s="380"/>
      <c r="I4" s="380"/>
      <c r="J4" s="380"/>
      <c r="K4" s="4"/>
      <c r="L4" s="1"/>
      <c r="M4" s="1"/>
      <c r="N4" s="1"/>
      <c r="O4" s="1"/>
      <c r="P4" s="1"/>
      <c r="Q4" s="1"/>
      <c r="R4" s="1"/>
      <c r="S4" s="1"/>
      <c r="T4" s="1"/>
      <c r="U4" s="1"/>
      <c r="V4" s="1"/>
      <c r="W4" s="1"/>
      <c r="X4" s="1"/>
      <c r="Y4" s="1"/>
      <c r="Z4" s="1"/>
    </row>
    <row r="5" spans="1:26" s="8" customFormat="1" ht="15" customHeight="1" thickBot="1" x14ac:dyDescent="0.25">
      <c r="A5" s="6"/>
      <c r="B5" s="4"/>
      <c r="C5" s="4"/>
      <c r="D5" s="4"/>
      <c r="E5" s="4"/>
      <c r="F5" s="4"/>
      <c r="G5" s="7"/>
      <c r="H5" s="7"/>
      <c r="I5" s="7"/>
      <c r="J5" s="7"/>
      <c r="K5" s="4"/>
    </row>
    <row r="6" spans="1:26" s="14" customFormat="1" ht="25.5" customHeight="1" x14ac:dyDescent="0.2">
      <c r="A6" s="9"/>
      <c r="B6" s="10"/>
      <c r="C6" s="267" t="str">
        <f>IF('PRESUPUESTO TOTAL'!K13="A. Ficción o documental","PRESUPUESTO NO VÁLIDO. Ver el presupuesto aceptado en la pestaña PTO ACEPTADO FIC. O DOD.","")</f>
        <v/>
      </c>
      <c r="D6" s="11"/>
      <c r="E6" s="11"/>
      <c r="F6" s="11"/>
      <c r="G6" s="12"/>
      <c r="H6" s="12"/>
      <c r="I6" s="12"/>
      <c r="J6" s="13"/>
      <c r="K6" s="8"/>
      <c r="L6" s="8"/>
      <c r="M6" s="8"/>
      <c r="N6" s="8"/>
      <c r="O6" s="8"/>
      <c r="P6" s="8"/>
      <c r="Q6" s="8"/>
      <c r="R6" s="8"/>
      <c r="S6" s="8"/>
      <c r="T6" s="8"/>
      <c r="U6" s="8"/>
      <c r="V6" s="8"/>
      <c r="W6" s="8"/>
      <c r="X6" s="8"/>
      <c r="Y6" s="8"/>
      <c r="Z6" s="8"/>
    </row>
    <row r="7" spans="1:26" s="14" customFormat="1" ht="16.5" customHeight="1" x14ac:dyDescent="0.2">
      <c r="A7" s="9"/>
      <c r="B7" s="15"/>
      <c r="C7" s="16"/>
      <c r="D7" s="16"/>
      <c r="E7" s="17"/>
      <c r="F7" s="17"/>
      <c r="G7" s="16"/>
      <c r="H7" s="441" t="s">
        <v>10</v>
      </c>
      <c r="I7" s="442"/>
      <c r="J7" s="18"/>
      <c r="K7" s="8"/>
      <c r="L7" s="8"/>
      <c r="M7" s="8"/>
      <c r="N7" s="8"/>
      <c r="O7" s="8"/>
      <c r="P7" s="8"/>
      <c r="Q7" s="8"/>
      <c r="R7" s="8"/>
      <c r="S7" s="8"/>
      <c r="T7" s="8"/>
      <c r="U7" s="8"/>
      <c r="V7" s="8"/>
      <c r="W7" s="8"/>
      <c r="X7" s="8"/>
      <c r="Y7" s="8"/>
      <c r="Z7" s="8"/>
    </row>
    <row r="8" spans="1:26" s="14" customFormat="1" ht="16.5" customHeight="1" x14ac:dyDescent="0.2">
      <c r="A8" s="9"/>
      <c r="B8" s="15"/>
      <c r="C8" s="16"/>
      <c r="D8" s="16"/>
      <c r="E8" s="17"/>
      <c r="F8" s="17"/>
      <c r="G8" s="16"/>
      <c r="H8" s="19" t="s">
        <v>20</v>
      </c>
      <c r="I8" s="333" t="s">
        <v>21</v>
      </c>
      <c r="J8" s="18"/>
      <c r="K8" s="8"/>
      <c r="L8" s="8"/>
      <c r="M8" s="8"/>
      <c r="N8" s="8"/>
      <c r="O8" s="8"/>
      <c r="P8" s="8"/>
      <c r="Q8" s="8"/>
      <c r="R8" s="8"/>
      <c r="S8" s="8"/>
      <c r="T8" s="8"/>
      <c r="U8" s="8"/>
      <c r="V8" s="8"/>
      <c r="W8" s="8"/>
      <c r="X8" s="8"/>
      <c r="Y8" s="8"/>
      <c r="Z8" s="8"/>
    </row>
    <row r="9" spans="1:26" s="24" customFormat="1" ht="20.100000000000001" customHeight="1" x14ac:dyDescent="0.2">
      <c r="A9" s="20"/>
      <c r="B9" s="21"/>
      <c r="C9" s="447" t="s">
        <v>14</v>
      </c>
      <c r="D9" s="447"/>
      <c r="E9" s="447"/>
      <c r="F9" s="447"/>
      <c r="G9" s="447"/>
      <c r="H9" s="22">
        <f>'PTO. PERIODO SUBVENCIONABLE'!F18</f>
        <v>0</v>
      </c>
      <c r="I9" s="330">
        <f>'PTO. PERIODO SUBVENCIONABLE'!G18</f>
        <v>0</v>
      </c>
      <c r="J9" s="18"/>
      <c r="K9" s="23"/>
      <c r="L9" s="23"/>
      <c r="M9" s="23"/>
      <c r="N9" s="23"/>
      <c r="O9" s="23"/>
      <c r="P9" s="23"/>
      <c r="Q9" s="23"/>
      <c r="R9" s="23"/>
      <c r="S9" s="23"/>
      <c r="T9" s="23"/>
      <c r="U9" s="23"/>
      <c r="V9" s="23"/>
      <c r="W9" s="23"/>
      <c r="X9" s="23"/>
      <c r="Y9" s="23"/>
      <c r="Z9" s="23"/>
    </row>
    <row r="10" spans="1:26" s="24" customFormat="1" ht="20.100000000000001" customHeight="1" x14ac:dyDescent="0.2">
      <c r="A10" s="20"/>
      <c r="B10" s="21"/>
      <c r="C10" s="447" t="s">
        <v>15</v>
      </c>
      <c r="D10" s="447"/>
      <c r="E10" s="447"/>
      <c r="F10" s="447"/>
      <c r="G10" s="447"/>
      <c r="H10" s="22">
        <f>'PTO. PERIODO SUBVENCIONABLE'!F29</f>
        <v>0</v>
      </c>
      <c r="I10" s="330">
        <f>'PTO. PERIODO SUBVENCIONABLE'!G29</f>
        <v>0</v>
      </c>
      <c r="J10" s="25"/>
      <c r="K10" s="23"/>
      <c r="L10" s="23"/>
      <c r="M10" s="23"/>
      <c r="N10" s="23"/>
      <c r="O10" s="23"/>
      <c r="P10" s="23"/>
      <c r="Q10" s="23"/>
      <c r="R10" s="23"/>
      <c r="S10" s="23"/>
      <c r="T10" s="23"/>
      <c r="U10" s="23"/>
      <c r="V10" s="23"/>
      <c r="W10" s="23"/>
      <c r="X10" s="23"/>
      <c r="Y10" s="23"/>
      <c r="Z10" s="23"/>
    </row>
    <row r="11" spans="1:26" s="24" customFormat="1" ht="20.100000000000001" customHeight="1" x14ac:dyDescent="0.2">
      <c r="A11" s="20"/>
      <c r="B11" s="21"/>
      <c r="C11" s="447" t="s">
        <v>16</v>
      </c>
      <c r="D11" s="447"/>
      <c r="E11" s="447"/>
      <c r="F11" s="447"/>
      <c r="G11" s="447"/>
      <c r="H11" s="22">
        <f>'PTO. PERIODO SUBVENCIONABLE'!F40</f>
        <v>0</v>
      </c>
      <c r="I11" s="330">
        <f>'PTO. PERIODO SUBVENCIONABLE'!G40</f>
        <v>0</v>
      </c>
      <c r="J11" s="25"/>
      <c r="K11" s="23"/>
      <c r="L11" s="23"/>
      <c r="M11" s="23"/>
      <c r="N11" s="23"/>
      <c r="O11" s="23"/>
      <c r="P11" s="23"/>
      <c r="Q11" s="23"/>
      <c r="R11" s="23"/>
      <c r="S11" s="23"/>
      <c r="T11" s="23"/>
      <c r="U11" s="23"/>
      <c r="V11" s="23"/>
      <c r="W11" s="23"/>
      <c r="X11" s="23"/>
      <c r="Y11" s="23"/>
      <c r="Z11" s="23"/>
    </row>
    <row r="12" spans="1:26" s="24" customFormat="1" ht="20.100000000000001" customHeight="1" x14ac:dyDescent="0.2">
      <c r="A12" s="20"/>
      <c r="B12" s="21"/>
      <c r="C12" s="447" t="s">
        <v>70</v>
      </c>
      <c r="D12" s="447"/>
      <c r="E12" s="447"/>
      <c r="F12" s="447"/>
      <c r="G12" s="447"/>
      <c r="H12" s="22">
        <f>'PTO. PERIODO SUBVENCIONABLE'!F51</f>
        <v>0</v>
      </c>
      <c r="I12" s="330">
        <f>'PTO. PERIODO SUBVENCIONABLE'!G51</f>
        <v>0</v>
      </c>
      <c r="J12" s="25"/>
      <c r="K12" s="23"/>
      <c r="L12" s="23"/>
      <c r="M12" s="23"/>
      <c r="N12" s="23"/>
      <c r="O12" s="23"/>
      <c r="P12" s="23"/>
      <c r="Q12" s="23"/>
      <c r="R12" s="23"/>
      <c r="S12" s="23"/>
      <c r="T12" s="23"/>
      <c r="U12" s="23"/>
      <c r="V12" s="23"/>
      <c r="W12" s="23"/>
      <c r="X12" s="23"/>
      <c r="Y12" s="23"/>
      <c r="Z12" s="23"/>
    </row>
    <row r="13" spans="1:26" s="24" customFormat="1" ht="20.100000000000001" customHeight="1" x14ac:dyDescent="0.2">
      <c r="B13" s="21"/>
      <c r="C13" s="447" t="s">
        <v>78</v>
      </c>
      <c r="D13" s="447"/>
      <c r="E13" s="447"/>
      <c r="F13" s="447"/>
      <c r="G13" s="447"/>
      <c r="H13" s="22">
        <f>'PTO. PERIODO SUBVENCIONABLE'!F58</f>
        <v>0</v>
      </c>
      <c r="I13" s="330">
        <f>'PTO. PERIODO SUBVENCIONABLE'!G58</f>
        <v>0</v>
      </c>
      <c r="J13" s="25"/>
      <c r="K13" s="23"/>
      <c r="M13" s="23"/>
      <c r="N13" s="23"/>
      <c r="O13" s="23"/>
      <c r="P13" s="23"/>
      <c r="Q13" s="23"/>
      <c r="R13" s="23"/>
      <c r="S13" s="23"/>
      <c r="T13" s="23"/>
      <c r="U13" s="23"/>
      <c r="V13" s="23"/>
      <c r="W13" s="23"/>
      <c r="X13" s="23"/>
      <c r="Y13" s="23"/>
      <c r="Z13" s="23"/>
    </row>
    <row r="14" spans="1:26" s="24" customFormat="1" ht="20.100000000000001" customHeight="1" x14ac:dyDescent="0.2">
      <c r="A14" s="20"/>
      <c r="B14" s="21"/>
      <c r="C14" s="447" t="s">
        <v>17</v>
      </c>
      <c r="D14" s="447"/>
      <c r="E14" s="447"/>
      <c r="F14" s="447"/>
      <c r="G14" s="447"/>
      <c r="H14" s="22">
        <f>'PTO. PERIODO SUBVENCIONABLE'!F69</f>
        <v>0</v>
      </c>
      <c r="I14" s="330">
        <f>'PTO. PERIODO SUBVENCIONABLE'!G69</f>
        <v>0</v>
      </c>
      <c r="J14" s="25"/>
      <c r="K14" s="23"/>
      <c r="L14" s="23"/>
      <c r="M14" s="23"/>
      <c r="N14" s="23"/>
      <c r="O14" s="23"/>
      <c r="P14" s="23"/>
      <c r="Q14" s="23"/>
      <c r="R14" s="23"/>
      <c r="S14" s="23"/>
      <c r="T14" s="23"/>
      <c r="U14" s="23"/>
      <c r="V14" s="23"/>
      <c r="W14" s="23"/>
      <c r="X14" s="23"/>
      <c r="Y14" s="23"/>
      <c r="Z14" s="23"/>
    </row>
    <row r="15" spans="1:26" s="24" customFormat="1" ht="16.5" customHeight="1" x14ac:dyDescent="0.2">
      <c r="A15" s="20"/>
      <c r="B15" s="21"/>
      <c r="C15" s="447" t="s">
        <v>18</v>
      </c>
      <c r="D15" s="447"/>
      <c r="E15" s="447"/>
      <c r="F15" s="447"/>
      <c r="G15" s="447"/>
      <c r="H15" s="22">
        <f>'PTO. PERIODO SUBVENCIONABLE'!F80</f>
        <v>0</v>
      </c>
      <c r="I15" s="330">
        <f>'PTO. PERIODO SUBVENCIONABLE'!G80</f>
        <v>0</v>
      </c>
      <c r="J15" s="25"/>
      <c r="K15" s="23"/>
      <c r="L15" s="23"/>
      <c r="M15" s="23"/>
      <c r="N15" s="23"/>
      <c r="O15" s="23"/>
      <c r="P15" s="23"/>
      <c r="Q15" s="23"/>
      <c r="R15" s="23"/>
      <c r="S15" s="23"/>
      <c r="T15" s="23"/>
      <c r="U15" s="23"/>
      <c r="V15" s="23"/>
      <c r="W15" s="23"/>
      <c r="X15" s="23"/>
      <c r="Y15" s="23"/>
      <c r="Z15" s="23"/>
    </row>
    <row r="16" spans="1:26" s="24" customFormat="1" ht="20.100000000000001" customHeight="1" x14ac:dyDescent="0.2">
      <c r="A16" s="20"/>
      <c r="B16" s="21"/>
      <c r="C16" s="447" t="s">
        <v>19</v>
      </c>
      <c r="D16" s="447"/>
      <c r="E16" s="447"/>
      <c r="F16" s="447"/>
      <c r="G16" s="447"/>
      <c r="H16" s="22">
        <f>'PTO. PERIODO SUBVENCIONABLE'!F95</f>
        <v>0</v>
      </c>
      <c r="I16" s="330">
        <f>'PTO. PERIODO SUBVENCIONABLE'!G95</f>
        <v>0</v>
      </c>
      <c r="J16" s="25"/>
      <c r="K16" s="23"/>
      <c r="L16" s="23"/>
      <c r="M16" s="23"/>
      <c r="N16" s="23"/>
      <c r="O16" s="23"/>
      <c r="P16" s="23"/>
      <c r="Q16" s="23"/>
      <c r="R16" s="23"/>
      <c r="S16" s="23"/>
      <c r="T16" s="23"/>
      <c r="U16" s="23"/>
      <c r="V16" s="23"/>
      <c r="W16" s="23"/>
      <c r="X16" s="23"/>
      <c r="Y16" s="23"/>
      <c r="Z16" s="23"/>
    </row>
    <row r="17" spans="1:26" s="24" customFormat="1" ht="20.100000000000001" customHeight="1" x14ac:dyDescent="0.2">
      <c r="A17" s="23"/>
      <c r="B17" s="21"/>
      <c r="C17" s="447" t="s">
        <v>79</v>
      </c>
      <c r="D17" s="447"/>
      <c r="E17" s="447"/>
      <c r="F17" s="447"/>
      <c r="G17" s="447"/>
      <c r="H17" s="22">
        <f>'PTO. PERIODO SUBVENCIONABLE'!F102</f>
        <v>0</v>
      </c>
      <c r="I17" s="330">
        <f>'PTO. PERIODO SUBVENCIONABLE'!G102</f>
        <v>0</v>
      </c>
      <c r="J17" s="25"/>
      <c r="K17" s="23"/>
      <c r="L17" s="23"/>
      <c r="M17" s="23"/>
      <c r="N17" s="23"/>
      <c r="O17" s="23"/>
      <c r="P17" s="23"/>
      <c r="Q17" s="23"/>
      <c r="R17" s="23"/>
      <c r="S17" s="23"/>
      <c r="T17" s="23"/>
      <c r="U17" s="23"/>
      <c r="V17" s="23"/>
      <c r="W17" s="23"/>
      <c r="X17" s="23"/>
      <c r="Y17" s="23"/>
      <c r="Z17" s="23"/>
    </row>
    <row r="18" spans="1:26" s="24" customFormat="1" ht="20.100000000000001" customHeight="1" thickBot="1" x14ac:dyDescent="0.25">
      <c r="A18" s="20"/>
      <c r="B18" s="21"/>
      <c r="C18" s="447" t="s">
        <v>80</v>
      </c>
      <c r="D18" s="447"/>
      <c r="E18" s="447"/>
      <c r="F18" s="447"/>
      <c r="G18" s="447"/>
      <c r="H18" s="26">
        <f>'PTO. PERIODO SUBVENCIONABLE'!F109</f>
        <v>0</v>
      </c>
      <c r="I18" s="331">
        <f>'PTO. PERIODO SUBVENCIONABLE'!G109</f>
        <v>0</v>
      </c>
      <c r="J18" s="25"/>
      <c r="K18" s="23"/>
      <c r="L18" s="23"/>
      <c r="M18" s="23"/>
      <c r="N18" s="23"/>
      <c r="O18" s="23"/>
      <c r="P18" s="23"/>
      <c r="Q18" s="23"/>
      <c r="R18" s="23"/>
      <c r="S18" s="23"/>
      <c r="T18" s="23"/>
      <c r="U18" s="23"/>
      <c r="V18" s="23"/>
      <c r="W18" s="23"/>
      <c r="X18" s="23"/>
      <c r="Y18" s="23"/>
      <c r="Z18" s="23"/>
    </row>
    <row r="19" spans="1:26" s="24" customFormat="1" ht="20.100000000000001" customHeight="1" thickBot="1" x14ac:dyDescent="0.25">
      <c r="A19" s="20"/>
      <c r="B19" s="21"/>
      <c r="C19" s="446" t="s">
        <v>30</v>
      </c>
      <c r="D19" s="446"/>
      <c r="E19" s="446"/>
      <c r="F19" s="446"/>
      <c r="G19" s="27"/>
      <c r="H19" s="28">
        <f>SUM(H9:H18)</f>
        <v>0</v>
      </c>
      <c r="I19" s="335">
        <f>SUM(I9:I18)</f>
        <v>0</v>
      </c>
      <c r="J19" s="25"/>
      <c r="K19" s="23"/>
      <c r="L19" s="23"/>
      <c r="M19" s="23"/>
      <c r="N19" s="23"/>
      <c r="O19" s="23"/>
      <c r="P19" s="23"/>
      <c r="Q19" s="23"/>
      <c r="R19" s="23"/>
      <c r="S19" s="23"/>
      <c r="T19" s="23"/>
      <c r="U19" s="23"/>
      <c r="V19" s="23"/>
      <c r="W19" s="23"/>
      <c r="X19" s="23"/>
      <c r="Y19" s="23"/>
      <c r="Z19" s="23"/>
    </row>
    <row r="20" spans="1:26" s="24" customFormat="1" ht="20.100000000000001" customHeight="1" x14ac:dyDescent="0.2">
      <c r="A20" s="20"/>
      <c r="B20" s="21"/>
      <c r="C20" s="259" t="s">
        <v>45</v>
      </c>
      <c r="D20" s="260" t="s">
        <v>90</v>
      </c>
      <c r="E20" s="31" t="str">
        <f>IF(H20&gt;0.55*$H$19,"Límite superado","")</f>
        <v/>
      </c>
      <c r="F20" s="32"/>
      <c r="G20" s="33"/>
      <c r="H20" s="34">
        <f>'GASTOS SALARIALES Y DE SS'!K27</f>
        <v>0</v>
      </c>
      <c r="I20" s="332">
        <f>'GASTOS SALARIALES Y DE SS'!L27</f>
        <v>0</v>
      </c>
      <c r="J20" s="25"/>
      <c r="K20" s="23"/>
      <c r="L20" s="23"/>
      <c r="M20" s="23"/>
      <c r="N20" s="23"/>
      <c r="O20" s="23"/>
      <c r="P20" s="23"/>
      <c r="Q20" s="23"/>
      <c r="R20" s="23"/>
      <c r="S20" s="23"/>
      <c r="T20" s="23"/>
      <c r="U20" s="23"/>
      <c r="V20" s="23"/>
      <c r="W20" s="23"/>
      <c r="X20" s="23"/>
      <c r="Y20" s="23"/>
      <c r="Z20" s="23"/>
    </row>
    <row r="21" spans="1:26" s="24" customFormat="1" ht="20.100000000000001" customHeight="1" x14ac:dyDescent="0.2">
      <c r="A21" s="20"/>
      <c r="B21" s="21"/>
      <c r="C21" s="259" t="s">
        <v>86</v>
      </c>
      <c r="D21" s="260" t="s">
        <v>91</v>
      </c>
      <c r="E21" s="31" t="str">
        <f>IF(H21&gt;0.25*$H$19,"Límite superado","")</f>
        <v/>
      </c>
      <c r="F21" s="32"/>
      <c r="G21" s="33"/>
      <c r="H21" s="22">
        <f>'PTO. PERIODO SUBVENCIONABLE'!F116</f>
        <v>0</v>
      </c>
      <c r="I21" s="330">
        <f>'PTO. PERIODO SUBVENCIONABLE'!G116</f>
        <v>0</v>
      </c>
      <c r="J21" s="25"/>
      <c r="K21" s="23"/>
      <c r="L21" s="23"/>
      <c r="M21" s="23"/>
      <c r="N21" s="23"/>
      <c r="O21" s="23"/>
      <c r="P21" s="23"/>
      <c r="Q21" s="23"/>
      <c r="R21" s="23"/>
      <c r="S21" s="23"/>
      <c r="T21" s="23"/>
      <c r="U21" s="23"/>
      <c r="V21" s="23"/>
      <c r="W21" s="23"/>
      <c r="X21" s="23"/>
      <c r="Y21" s="23"/>
      <c r="Z21" s="23"/>
    </row>
    <row r="22" spans="1:26" s="24" customFormat="1" ht="20.100000000000001" customHeight="1" x14ac:dyDescent="0.2">
      <c r="A22" s="20"/>
      <c r="B22" s="21"/>
      <c r="C22" s="259" t="s">
        <v>87</v>
      </c>
      <c r="D22" s="30" t="s">
        <v>31</v>
      </c>
      <c r="E22" s="31" t="str">
        <f>IF(H22&gt;0.2*$H$19,"Límite superado","")</f>
        <v/>
      </c>
      <c r="F22" s="32"/>
      <c r="G22" s="33"/>
      <c r="H22" s="22">
        <f>'PTO. PERIODO SUBVENCIONABLE'!F127</f>
        <v>0</v>
      </c>
      <c r="I22" s="330">
        <f>'PTO. PERIODO SUBVENCIONABLE'!G127</f>
        <v>0</v>
      </c>
      <c r="J22" s="25"/>
      <c r="K22" s="23"/>
      <c r="L22" s="23"/>
      <c r="M22" s="23"/>
      <c r="N22" s="23"/>
      <c r="O22" s="23"/>
      <c r="P22" s="23"/>
      <c r="Q22" s="23"/>
      <c r="R22" s="23"/>
      <c r="S22" s="23"/>
      <c r="T22" s="23"/>
      <c r="U22" s="23"/>
      <c r="V22" s="23"/>
      <c r="W22" s="23"/>
      <c r="X22" s="23"/>
      <c r="Y22" s="23"/>
      <c r="Z22" s="23"/>
    </row>
    <row r="23" spans="1:26" s="24" customFormat="1" ht="20.100000000000001" customHeight="1" x14ac:dyDescent="0.2">
      <c r="A23" s="20"/>
      <c r="B23" s="21"/>
      <c r="C23" s="259" t="s">
        <v>83</v>
      </c>
      <c r="D23" s="30" t="s">
        <v>32</v>
      </c>
      <c r="E23" s="31" t="str">
        <f>IF(H23&gt;0.1*$H$19,"Límite superado","")</f>
        <v/>
      </c>
      <c r="F23" s="32"/>
      <c r="G23" s="33"/>
      <c r="H23" s="22">
        <f>'PTO. PERIODO SUBVENCIONABLE'!F134</f>
        <v>0</v>
      </c>
      <c r="I23" s="330">
        <f>'PTO. PERIODO SUBVENCIONABLE'!G134</f>
        <v>0</v>
      </c>
      <c r="J23" s="25"/>
      <c r="K23" s="23"/>
      <c r="L23" s="23"/>
      <c r="M23" s="23"/>
      <c r="N23" s="23"/>
      <c r="O23" s="23"/>
      <c r="P23" s="23"/>
      <c r="Q23" s="23"/>
      <c r="R23" s="23"/>
      <c r="S23" s="23"/>
      <c r="T23" s="23"/>
      <c r="U23" s="23"/>
      <c r="V23" s="23"/>
      <c r="W23" s="23"/>
      <c r="X23" s="23"/>
      <c r="Y23" s="23"/>
      <c r="Z23" s="23"/>
    </row>
    <row r="24" spans="1:26" s="24" customFormat="1" ht="20.100000000000001" customHeight="1" x14ac:dyDescent="0.2">
      <c r="A24" s="20"/>
      <c r="B24" s="21"/>
      <c r="C24" s="256"/>
      <c r="D24" s="257"/>
      <c r="E24" s="37"/>
      <c r="F24" s="38"/>
      <c r="G24" s="39"/>
      <c r="H24" s="40"/>
      <c r="I24" s="40"/>
      <c r="J24" s="25"/>
      <c r="K24" s="23"/>
      <c r="L24" s="23"/>
      <c r="M24" s="23"/>
      <c r="N24" s="23"/>
      <c r="O24" s="23"/>
      <c r="P24" s="23"/>
      <c r="Q24" s="23"/>
      <c r="R24" s="23"/>
      <c r="S24" s="23"/>
      <c r="T24" s="23"/>
      <c r="U24" s="23"/>
      <c r="V24" s="23"/>
      <c r="W24" s="23"/>
      <c r="X24" s="23"/>
      <c r="Y24" s="23"/>
      <c r="Z24" s="23"/>
    </row>
    <row r="25" spans="1:26" s="24" customFormat="1" ht="20.100000000000001" customHeight="1" x14ac:dyDescent="0.2">
      <c r="A25" s="20"/>
      <c r="B25" s="21"/>
      <c r="C25" s="256" t="s">
        <v>33</v>
      </c>
      <c r="D25" s="257"/>
      <c r="E25" s="37"/>
      <c r="F25" s="38"/>
      <c r="G25" s="39"/>
      <c r="H25" s="40"/>
      <c r="I25" s="40"/>
      <c r="J25" s="25"/>
      <c r="K25" s="23"/>
      <c r="L25" s="23"/>
      <c r="M25" s="23"/>
      <c r="N25" s="23"/>
      <c r="O25" s="23"/>
      <c r="P25" s="23"/>
      <c r="Q25" s="23"/>
      <c r="R25" s="23"/>
      <c r="S25" s="23"/>
      <c r="T25" s="23"/>
      <c r="U25" s="23"/>
      <c r="V25" s="23"/>
      <c r="W25" s="23"/>
      <c r="X25" s="23"/>
      <c r="Y25" s="23"/>
      <c r="Z25" s="23"/>
    </row>
    <row r="26" spans="1:26" s="24" customFormat="1" ht="20.100000000000001" customHeight="1" x14ac:dyDescent="0.2">
      <c r="A26" s="20"/>
      <c r="B26" s="21"/>
      <c r="C26" s="259" t="s">
        <v>34</v>
      </c>
      <c r="D26" s="41" t="str">
        <f>IF(E20="","","Importe máximo aceptado")</f>
        <v/>
      </c>
      <c r="E26" s="42">
        <f>IF(E20="",H19+H20,H19+H26)</f>
        <v>0</v>
      </c>
      <c r="F26" s="42">
        <f>IF(I26="",I19+I20,I19+I26)</f>
        <v>0</v>
      </c>
      <c r="G26" s="33"/>
      <c r="H26" s="22" t="str">
        <f>IF(E20="","",0.55*$H$19)</f>
        <v/>
      </c>
      <c r="I26" s="330" t="str">
        <f>IF(I20&gt;H26,H26,"")</f>
        <v/>
      </c>
      <c r="J26" s="25"/>
      <c r="K26" s="23"/>
      <c r="L26" s="23"/>
      <c r="M26" s="23"/>
      <c r="N26" s="23"/>
      <c r="O26" s="23"/>
      <c r="P26" s="23"/>
      <c r="Q26" s="23"/>
      <c r="R26" s="23"/>
      <c r="S26" s="23"/>
      <c r="T26" s="23"/>
      <c r="U26" s="23"/>
      <c r="V26" s="23"/>
      <c r="W26" s="23"/>
      <c r="X26" s="23"/>
      <c r="Y26" s="23"/>
      <c r="Z26" s="23"/>
    </row>
    <row r="27" spans="1:26" s="24" customFormat="1" ht="20.100000000000001" customHeight="1" x14ac:dyDescent="0.2">
      <c r="A27" s="20"/>
      <c r="B27" s="21"/>
      <c r="C27" s="259" t="s">
        <v>86</v>
      </c>
      <c r="D27" s="41" t="str">
        <f>IF(E21="","","Importe máximo aceptado")</f>
        <v/>
      </c>
      <c r="E27" s="42">
        <f>IF(E21="",E26+H21,E26+H27)</f>
        <v>0</v>
      </c>
      <c r="F27" s="42">
        <f>IF(I27="",F26+I21,F26+I27)</f>
        <v>0</v>
      </c>
      <c r="G27" s="33"/>
      <c r="H27" s="22" t="str">
        <f>IF(E21="","",0.25*$H$19)</f>
        <v/>
      </c>
      <c r="I27" s="330" t="str">
        <f>IF(I21&gt;H27,H27,"")</f>
        <v/>
      </c>
      <c r="J27" s="25"/>
      <c r="K27" s="23"/>
      <c r="L27" s="23"/>
      <c r="M27" s="23"/>
      <c r="N27" s="23"/>
      <c r="O27" s="23"/>
      <c r="P27" s="23"/>
      <c r="Q27" s="23"/>
      <c r="R27" s="23"/>
      <c r="S27" s="23"/>
      <c r="T27" s="23"/>
      <c r="U27" s="23"/>
      <c r="V27" s="23"/>
      <c r="W27" s="23"/>
      <c r="X27" s="23"/>
      <c r="Y27" s="23"/>
      <c r="Z27" s="23"/>
    </row>
    <row r="28" spans="1:26" s="24" customFormat="1" ht="20.100000000000001" customHeight="1" x14ac:dyDescent="0.2">
      <c r="A28" s="20"/>
      <c r="B28" s="21"/>
      <c r="C28" s="259" t="s">
        <v>87</v>
      </c>
      <c r="D28" s="41" t="str">
        <f>IF(E22="","","Importe máximo aceptado")</f>
        <v/>
      </c>
      <c r="E28" s="42">
        <f>IF(E22="",E27+H22,E27+H28)</f>
        <v>0</v>
      </c>
      <c r="F28" s="42">
        <f>IF(I28="",F27+I22,F27+I28)</f>
        <v>0</v>
      </c>
      <c r="G28" s="33"/>
      <c r="H28" s="22" t="str">
        <f>IF(E22="","",0.2*$H$19)</f>
        <v/>
      </c>
      <c r="I28" s="330" t="str">
        <f>IF(I22&gt;H28,H28,"")</f>
        <v/>
      </c>
      <c r="J28" s="25"/>
      <c r="K28" s="23"/>
      <c r="L28" s="23"/>
      <c r="M28" s="23"/>
      <c r="N28" s="23"/>
      <c r="O28" s="23"/>
      <c r="P28" s="23"/>
      <c r="Q28" s="23"/>
      <c r="R28" s="23"/>
      <c r="S28" s="23"/>
      <c r="T28" s="23"/>
      <c r="U28" s="23"/>
      <c r="V28" s="23"/>
      <c r="W28" s="23"/>
      <c r="X28" s="23"/>
      <c r="Y28" s="23"/>
      <c r="Z28" s="23"/>
    </row>
    <row r="29" spans="1:26" s="24" customFormat="1" ht="20.100000000000001" customHeight="1" x14ac:dyDescent="0.2">
      <c r="A29" s="20"/>
      <c r="B29" s="21"/>
      <c r="C29" s="259" t="s">
        <v>83</v>
      </c>
      <c r="D29" s="41" t="str">
        <f>IF(E23="","","Importe máximo aceptado")</f>
        <v/>
      </c>
      <c r="E29" s="42">
        <f>IF(E23="",E28+H23,E28+H29)</f>
        <v>0</v>
      </c>
      <c r="F29" s="42">
        <f>IF(I29="",F28+I23,F28+I29)</f>
        <v>0</v>
      </c>
      <c r="G29" s="33"/>
      <c r="H29" s="26" t="str">
        <f>IF(E23="","",0.1*$H$19)</f>
        <v/>
      </c>
      <c r="I29" s="331" t="str">
        <f>IF(I23&gt;H29,H29,"")</f>
        <v/>
      </c>
      <c r="J29" s="25"/>
      <c r="K29" s="23"/>
      <c r="L29" s="23"/>
      <c r="M29" s="23"/>
      <c r="N29" s="23"/>
      <c r="O29" s="23"/>
      <c r="P29" s="23"/>
      <c r="Q29" s="23"/>
      <c r="R29" s="23"/>
      <c r="S29" s="23"/>
      <c r="T29" s="23"/>
      <c r="U29" s="23"/>
      <c r="V29" s="23"/>
      <c r="W29" s="23"/>
      <c r="X29" s="23"/>
      <c r="Y29" s="23"/>
      <c r="Z29" s="23"/>
    </row>
    <row r="30" spans="1:26" s="24" customFormat="1" ht="20.100000000000001" customHeight="1" x14ac:dyDescent="0.2">
      <c r="A30" s="20"/>
      <c r="B30" s="21"/>
      <c r="C30" s="443" t="s">
        <v>28</v>
      </c>
      <c r="D30" s="443"/>
      <c r="E30" s="443"/>
      <c r="F30" s="443"/>
      <c r="G30" s="336"/>
      <c r="H30" s="43">
        <f>E29</f>
        <v>0</v>
      </c>
      <c r="I30" s="334">
        <f>F29</f>
        <v>0</v>
      </c>
      <c r="J30" s="25"/>
      <c r="K30" s="23"/>
      <c r="L30" s="23"/>
      <c r="M30" s="23"/>
      <c r="N30" s="23"/>
      <c r="O30" s="23"/>
      <c r="P30" s="23"/>
      <c r="Q30" s="23"/>
      <c r="R30" s="23"/>
      <c r="S30" s="23"/>
      <c r="T30" s="23"/>
      <c r="U30" s="23"/>
      <c r="V30" s="23"/>
      <c r="W30" s="23"/>
      <c r="X30" s="23"/>
      <c r="Y30" s="23"/>
      <c r="Z30" s="23"/>
    </row>
    <row r="31" spans="1:26" s="24" customFormat="1" ht="20.100000000000001" customHeight="1" x14ac:dyDescent="0.2">
      <c r="A31" s="20"/>
      <c r="B31" s="21"/>
      <c r="C31" s="256"/>
      <c r="D31" s="44"/>
      <c r="E31" s="45"/>
      <c r="F31" s="45"/>
      <c r="G31" s="39"/>
      <c r="H31" s="40"/>
      <c r="I31" s="40"/>
      <c r="J31" s="25"/>
      <c r="K31" s="23"/>
      <c r="L31" s="23"/>
      <c r="M31" s="23"/>
      <c r="N31" s="23"/>
      <c r="O31" s="23"/>
      <c r="P31" s="23"/>
      <c r="Q31" s="23"/>
      <c r="R31" s="23"/>
      <c r="S31" s="23"/>
      <c r="T31" s="23"/>
      <c r="U31" s="23"/>
      <c r="V31" s="23"/>
      <c r="W31" s="23"/>
      <c r="X31" s="23"/>
      <c r="Y31" s="23"/>
      <c r="Z31" s="23"/>
    </row>
    <row r="32" spans="1:26" s="24" customFormat="1" ht="20.100000000000001" customHeight="1" x14ac:dyDescent="0.2">
      <c r="A32" s="20"/>
      <c r="B32" s="21"/>
      <c r="C32" s="444" t="s">
        <v>35</v>
      </c>
      <c r="D32" s="444"/>
      <c r="E32" s="444"/>
      <c r="F32" s="444"/>
      <c r="G32" s="337"/>
      <c r="H32" s="46" t="str">
        <f>IFERROR(I30/H30,"")</f>
        <v/>
      </c>
      <c r="I32" s="40"/>
      <c r="J32" s="25"/>
      <c r="K32" s="23"/>
      <c r="L32" s="23"/>
      <c r="M32" s="23"/>
      <c r="N32" s="23"/>
      <c r="O32" s="23"/>
      <c r="P32" s="23"/>
      <c r="Q32" s="23"/>
      <c r="R32" s="23"/>
      <c r="S32" s="23"/>
      <c r="T32" s="23"/>
      <c r="U32" s="23"/>
      <c r="V32" s="23"/>
      <c r="W32" s="23"/>
      <c r="X32" s="23"/>
      <c r="Y32" s="23"/>
      <c r="Z32" s="23"/>
    </row>
    <row r="33" spans="1:26" s="53" customFormat="1" ht="15.95" customHeight="1" thickBot="1" x14ac:dyDescent="0.25">
      <c r="A33" s="47"/>
      <c r="B33" s="48"/>
      <c r="C33" s="49"/>
      <c r="D33" s="49"/>
      <c r="E33" s="49"/>
      <c r="F33" s="49"/>
      <c r="G33" s="445"/>
      <c r="H33" s="445"/>
      <c r="I33" s="258"/>
      <c r="J33" s="51"/>
      <c r="K33" s="52"/>
      <c r="L33" s="52"/>
      <c r="M33" s="52"/>
      <c r="N33" s="52"/>
      <c r="O33" s="52"/>
      <c r="P33" s="52"/>
      <c r="Q33" s="52"/>
      <c r="R33" s="52"/>
      <c r="S33" s="52"/>
      <c r="T33" s="52"/>
      <c r="U33" s="52"/>
      <c r="V33" s="52"/>
      <c r="W33" s="52"/>
      <c r="X33" s="52"/>
      <c r="Y33" s="52"/>
      <c r="Z33" s="52"/>
    </row>
    <row r="34" spans="1:26" s="56" customFormat="1" ht="14.1" customHeight="1" x14ac:dyDescent="0.2">
      <c r="A34" s="47"/>
      <c r="B34" s="54"/>
      <c r="C34" s="54"/>
      <c r="D34" s="54"/>
      <c r="E34" s="54"/>
      <c r="F34" s="54"/>
      <c r="G34" s="55"/>
      <c r="H34" s="54"/>
      <c r="I34" s="54"/>
      <c r="K34" s="52"/>
      <c r="L34" s="52"/>
      <c r="M34" s="52"/>
      <c r="N34" s="52"/>
      <c r="O34" s="52"/>
      <c r="P34" s="52"/>
      <c r="Q34" s="52"/>
      <c r="R34" s="52"/>
      <c r="S34" s="52"/>
      <c r="T34" s="52"/>
      <c r="U34" s="52"/>
      <c r="V34" s="52"/>
      <c r="W34" s="52"/>
      <c r="X34" s="52"/>
      <c r="Y34" s="52"/>
      <c r="Z34" s="52"/>
    </row>
    <row r="35" spans="1:26" s="4" customFormat="1" ht="21.95" customHeight="1" x14ac:dyDescent="0.2">
      <c r="A35" s="57"/>
      <c r="C35" s="400"/>
      <c r="D35" s="400"/>
      <c r="H35" s="58"/>
      <c r="I35" s="58"/>
      <c r="J35" s="54"/>
    </row>
    <row r="36" spans="1:26" s="4" customFormat="1" ht="13.5" customHeight="1" x14ac:dyDescent="0.2">
      <c r="A36" s="57"/>
      <c r="C36" s="255"/>
      <c r="D36" s="255"/>
    </row>
    <row r="37" spans="1:26" s="8" customFormat="1" ht="6" customHeight="1" x14ac:dyDescent="0.2">
      <c r="A37" s="60"/>
      <c r="B37" s="4"/>
      <c r="C37" s="4"/>
      <c r="D37" s="4"/>
      <c r="E37" s="4"/>
      <c r="F37" s="4"/>
      <c r="G37" s="4"/>
      <c r="H37" s="4"/>
      <c r="I37" s="4"/>
    </row>
    <row r="38" spans="1:26" s="23" customFormat="1" ht="19.5" customHeight="1" x14ac:dyDescent="0.2">
      <c r="A38" s="20"/>
      <c r="B38" s="61"/>
      <c r="C38" s="62"/>
      <c r="D38" s="62"/>
      <c r="E38" s="61"/>
      <c r="F38" s="61"/>
      <c r="G38" s="61"/>
      <c r="H38" s="61"/>
      <c r="I38" s="61"/>
    </row>
    <row r="39" spans="1:26" s="52" customFormat="1" ht="6" customHeight="1" x14ac:dyDescent="0.2">
      <c r="A39" s="57"/>
      <c r="B39" s="54"/>
      <c r="C39" s="54"/>
      <c r="D39" s="54"/>
      <c r="E39" s="54"/>
      <c r="F39" s="54"/>
      <c r="G39" s="54"/>
      <c r="H39" s="54"/>
      <c r="I39" s="54"/>
    </row>
    <row r="40" spans="1:26" s="1" customFormat="1" x14ac:dyDescent="0.2"/>
    <row r="41" spans="1:26" s="1" customFormat="1" x14ac:dyDescent="0.2"/>
    <row r="42" spans="1:26" s="1" customFormat="1" x14ac:dyDescent="0.2"/>
    <row r="43" spans="1:26" s="1" customFormat="1" x14ac:dyDescent="0.2"/>
    <row r="44" spans="1:26" s="1" customFormat="1" x14ac:dyDescent="0.2"/>
    <row r="45" spans="1:26" s="1" customFormat="1" x14ac:dyDescent="0.2"/>
    <row r="46" spans="1:26" s="1" customFormat="1" x14ac:dyDescent="0.2"/>
    <row r="47" spans="1:26" s="1" customFormat="1" x14ac:dyDescent="0.2"/>
    <row r="48" spans="1:26"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sheetData>
  <sheetProtection password="CD7A" sheet="1" objects="1" scenarios="1"/>
  <mergeCells count="17">
    <mergeCell ref="C19:F19"/>
    <mergeCell ref="C30:F30"/>
    <mergeCell ref="C32:F32"/>
    <mergeCell ref="G33:H33"/>
    <mergeCell ref="C35:D35"/>
    <mergeCell ref="C18:G18"/>
    <mergeCell ref="B2:J4"/>
    <mergeCell ref="H7:I7"/>
    <mergeCell ref="C9:G9"/>
    <mergeCell ref="C10:G10"/>
    <mergeCell ref="C11:G11"/>
    <mergeCell ref="C12:G12"/>
    <mergeCell ref="C13:G13"/>
    <mergeCell ref="C14:G14"/>
    <mergeCell ref="C15:G15"/>
    <mergeCell ref="C16:G16"/>
    <mergeCell ref="C17:G17"/>
  </mergeCell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Instrucciones</vt:lpstr>
      <vt:lpstr>PRESENTACIÓN</vt:lpstr>
      <vt:lpstr>PRESUPUESTO TOTAL</vt:lpstr>
      <vt:lpstr>PTO. PERIODO SUBVENCIONABLE</vt:lpstr>
      <vt:lpstr>GASTOS SALARIALES Y DE SS</vt:lpstr>
      <vt:lpstr>NOTAS</vt:lpstr>
      <vt:lpstr>PTO ACEPTADO FIC. O DOC.</vt:lpstr>
      <vt:lpstr>PTO ACEPTADO ANIMACIÓN</vt:lpstr>
      <vt:lpstr>'GASTOS SALARIALES Y DE SS'!Área_de_impresión</vt:lpstr>
      <vt:lpstr>NOTAS!Área_de_impresión</vt:lpstr>
      <vt:lpstr>'PRESUPUESTO TOTAL'!Área_de_impresión</vt:lpstr>
      <vt:lpstr>'PTO ACEPTADO ANIMACIÓN'!Área_de_impresión</vt:lpstr>
      <vt:lpstr>'PTO ACEPTADO FIC. O DOC.'!Área_de_impresión</vt:lpstr>
    </vt:vector>
  </TitlesOfParts>
  <Company>MiCasa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dc:creator>
  <cp:lastModifiedBy>x002133</cp:lastModifiedBy>
  <cp:lastPrinted>2025-02-12T14:32:08Z</cp:lastPrinted>
  <dcterms:created xsi:type="dcterms:W3CDTF">2012-02-19T23:02:04Z</dcterms:created>
  <dcterms:modified xsi:type="dcterms:W3CDTF">2025-03-04T10:05:21Z</dcterms:modified>
</cp:coreProperties>
</file>