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trlProps/ctrlProp10.xml" ContentType="application/vnd.ms-excel.controlproperties+xml"/>
  <Override PartName="/xl/ctrlProps/ctrlProp11.xml" ContentType="application/vnd.ms-excel.controlpropertie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Centcs01srv04\g0124006\DATOS\2025\CONVOCATORIAS DE AYUDAS 2025\GENERAZINEMA 2025\5. DESARROLLO (3595)\TRAMITACION EXPEDIENTES OF BASES\"/>
    </mc:Choice>
  </mc:AlternateContent>
  <bookViews>
    <workbookView xWindow="-105" yWindow="-105" windowWidth="23250" windowHeight="12570" tabRatio="905"/>
  </bookViews>
  <sheets>
    <sheet name="Instrucciones" sheetId="16" r:id="rId1"/>
    <sheet name="PRESUPUESTO TOTAL" sheetId="27" r:id="rId2"/>
    <sheet name="PTO. PERIODO SUBVENCIONABLE" sheetId="9" r:id="rId3"/>
    <sheet name="GASTOS SALARIALES Y DE SS" sheetId="24" r:id="rId4"/>
    <sheet name="NOTAS" sheetId="13" r:id="rId5"/>
    <sheet name="PTO ACEPTADO FIC. O DOC." sheetId="20" r:id="rId6"/>
    <sheet name="PTO ACEPTADO ANIMACIÓN" sheetId="33" r:id="rId7"/>
    <sheet name="Anexo I.A. Solicitud" sheetId="21" r:id="rId8"/>
    <sheet name="Anexo I. B.__Inf. Técnica" sheetId="23" r:id="rId9"/>
    <sheet name="Anexo I.C. F.Téc-Art Fic y Doc" sheetId="25" r:id="rId10"/>
    <sheet name="Anexo I.C. F.Téc-Art Animación" sheetId="31" r:id="rId11"/>
    <sheet name="Anexo I. D. D.R. Gasto Navarra" sheetId="22" r:id="rId12"/>
    <sheet name=" RESUMEN D.E." sheetId="28" state="hidden" r:id="rId13"/>
    <sheet name="RESUMEN D.M." sheetId="30" state="hidden" r:id="rId14"/>
    <sheet name="Tablas" sheetId="32" state="hidden" r:id="rId15"/>
  </sheets>
  <definedNames>
    <definedName name="_xlnm._FilterDatabase" localSheetId="8" hidden="1">'Anexo I. B.__Inf. Técnica'!#REF!</definedName>
    <definedName name="_xlnm.Print_Area" localSheetId="12">' RESUMEN D.E.'!$A$1:$AF$121</definedName>
    <definedName name="_xlnm.Print_Area" localSheetId="8">'Anexo I. B.__Inf. Técnica'!$A$1:$N$343</definedName>
    <definedName name="_xlnm.Print_Area" localSheetId="10">'Anexo I.C. F.Téc-Art Animación'!$A$1:$M$119</definedName>
    <definedName name="_xlnm.Print_Area" localSheetId="9">'Anexo I.C. F.Téc-Art Fic y Doc'!$A$1:$M$105</definedName>
    <definedName name="_xlnm.Print_Area" localSheetId="3">'GASTOS SALARIALES Y DE SS'!$A$1:$M$40</definedName>
    <definedName name="_xlnm.Print_Area" localSheetId="0">Instrucciones!$A$1:$I$24</definedName>
    <definedName name="_xlnm.Print_Area" localSheetId="4">NOTAS!$A$1:$D$32</definedName>
    <definedName name="_xlnm.Print_Area" localSheetId="1">'PRESUPUESTO TOTAL'!$A$1:$O$202</definedName>
    <definedName name="_xlnm.Print_Area" localSheetId="6">'PTO ACEPTADO ANIMACIÓN'!$A$1:$J$48</definedName>
    <definedName name="_xlnm.Print_Area" localSheetId="5">'PTO ACEPTADO FIC. O DOC.'!$A$1:$J$48</definedName>
    <definedName name="_xlnm.Print_Area" localSheetId="13">'RESUMEN D.M.'!$A$1:$Q$132</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B90" i="30" l="1"/>
  <c r="B91" i="30"/>
  <c r="B92" i="30"/>
  <c r="B93" i="30"/>
  <c r="B94" i="30"/>
  <c r="B95" i="30"/>
  <c r="B96" i="30"/>
  <c r="B97" i="30"/>
  <c r="B98" i="30"/>
  <c r="B99" i="30"/>
  <c r="B100" i="30"/>
  <c r="B101" i="30"/>
  <c r="B102" i="30"/>
  <c r="B103" i="30"/>
  <c r="M90" i="30"/>
  <c r="M91" i="30"/>
  <c r="M92" i="30"/>
  <c r="M93" i="30"/>
  <c r="M94" i="30"/>
  <c r="M95" i="30"/>
  <c r="M96" i="30"/>
  <c r="M97" i="30"/>
  <c r="M98" i="30"/>
  <c r="M99" i="30"/>
  <c r="M100" i="30"/>
  <c r="M101" i="30"/>
  <c r="M102" i="30"/>
  <c r="M103" i="30"/>
  <c r="L90" i="30"/>
  <c r="L91" i="30"/>
  <c r="L92" i="30"/>
  <c r="L93" i="30"/>
  <c r="L94" i="30"/>
  <c r="L95" i="30"/>
  <c r="L96" i="30"/>
  <c r="L97" i="30"/>
  <c r="L98" i="30"/>
  <c r="L99" i="30"/>
  <c r="L100" i="30"/>
  <c r="L101" i="30"/>
  <c r="L102" i="30"/>
  <c r="L103" i="30"/>
  <c r="N209" i="23"/>
  <c r="N190" i="23"/>
  <c r="N170" i="23"/>
  <c r="N151" i="23"/>
  <c r="N100" i="23"/>
  <c r="N81" i="23"/>
  <c r="N61" i="23"/>
  <c r="N42" i="23"/>
  <c r="N134" i="23"/>
  <c r="N123" i="23"/>
  <c r="N25" i="23"/>
  <c r="L37" i="30" l="1"/>
  <c r="F37" i="30"/>
  <c r="L26" i="30"/>
  <c r="F26" i="30"/>
  <c r="M10" i="23"/>
  <c r="C79" i="30" l="1"/>
  <c r="M70" i="30"/>
  <c r="M69" i="30"/>
  <c r="H39" i="30"/>
  <c r="B89" i="30"/>
  <c r="H35" i="22" l="1"/>
  <c r="H27" i="20" l="1"/>
  <c r="H27" i="33"/>
  <c r="J153" i="21" l="1"/>
  <c r="M155" i="9" l="1"/>
  <c r="M151" i="9"/>
  <c r="M150" i="9"/>
  <c r="M149" i="9"/>
  <c r="C6" i="33" l="1"/>
  <c r="C6" i="20"/>
  <c r="Q13" i="27"/>
  <c r="H14" i="20"/>
  <c r="B23" i="21" l="1"/>
  <c r="D6" i="23" s="1"/>
  <c r="D24" i="22"/>
  <c r="J17" i="22"/>
  <c r="E17" i="22"/>
  <c r="F16" i="22"/>
  <c r="D15" i="22"/>
  <c r="J12" i="22"/>
  <c r="E12" i="22"/>
  <c r="F11" i="22"/>
  <c r="J10" i="22"/>
  <c r="M89" i="30" l="1"/>
  <c r="L89" i="30"/>
  <c r="L292" i="23"/>
  <c r="K75" i="30" s="1"/>
  <c r="N281" i="23"/>
  <c r="K74" i="30" s="1"/>
  <c r="H64" i="30"/>
  <c r="N12" i="30" l="1"/>
  <c r="K12" i="30"/>
  <c r="E12" i="30"/>
  <c r="H12" i="30"/>
  <c r="M190" i="9"/>
  <c r="Z16" i="28" s="1"/>
  <c r="M182" i="9"/>
  <c r="M183" i="9"/>
  <c r="M184" i="9"/>
  <c r="M185" i="9"/>
  <c r="M186" i="9"/>
  <c r="M187" i="9"/>
  <c r="M181" i="9"/>
  <c r="M172" i="9"/>
  <c r="M173" i="9"/>
  <c r="M174" i="9"/>
  <c r="M175" i="9"/>
  <c r="M176" i="9"/>
  <c r="M177" i="9"/>
  <c r="M171" i="9"/>
  <c r="M162" i="9"/>
  <c r="M163" i="9"/>
  <c r="M164" i="9"/>
  <c r="M165" i="9"/>
  <c r="M166" i="9"/>
  <c r="M167" i="9"/>
  <c r="M161" i="9"/>
  <c r="M156" i="9"/>
  <c r="M157" i="9"/>
  <c r="N21" i="28"/>
  <c r="O21" i="28"/>
  <c r="N24" i="28"/>
  <c r="N27" i="28"/>
  <c r="O27" i="28"/>
  <c r="N30" i="28"/>
  <c r="O30" i="28"/>
  <c r="N33" i="28"/>
  <c r="O33" i="28"/>
  <c r="O36" i="28"/>
  <c r="N39" i="28"/>
  <c r="O39" i="28"/>
  <c r="W1" i="28"/>
  <c r="T8" i="28"/>
  <c r="X1" i="28" l="1"/>
  <c r="AE45" i="28"/>
  <c r="AD70" i="28"/>
  <c r="J24" i="27" l="1"/>
  <c r="I23" i="33" l="1"/>
  <c r="H23" i="33"/>
  <c r="I21" i="33"/>
  <c r="I17" i="33"/>
  <c r="H17" i="33"/>
  <c r="I16" i="33"/>
  <c r="H16" i="33"/>
  <c r="I15" i="33"/>
  <c r="H15" i="33"/>
  <c r="I14" i="33"/>
  <c r="I13" i="33"/>
  <c r="H13" i="33"/>
  <c r="I12" i="33"/>
  <c r="H12" i="33"/>
  <c r="I11" i="33"/>
  <c r="H11" i="33"/>
  <c r="H10" i="33"/>
  <c r="I9" i="33"/>
  <c r="H9" i="33"/>
  <c r="K177" i="9" l="1"/>
  <c r="K176" i="9"/>
  <c r="K175" i="9"/>
  <c r="K174" i="9"/>
  <c r="K173" i="9"/>
  <c r="K172" i="9"/>
  <c r="K171" i="9"/>
  <c r="K162" i="9"/>
  <c r="K163" i="9"/>
  <c r="K164" i="9"/>
  <c r="K165" i="9"/>
  <c r="K166" i="9"/>
  <c r="K167" i="9"/>
  <c r="K161" i="9"/>
  <c r="O33" i="27" l="1"/>
  <c r="O34" i="27"/>
  <c r="O159" i="27"/>
  <c r="O153" i="27"/>
  <c r="O154" i="27"/>
  <c r="O155" i="27"/>
  <c r="O152" i="27"/>
  <c r="O145" i="27"/>
  <c r="O146" i="27"/>
  <c r="O147" i="27"/>
  <c r="O148" i="27"/>
  <c r="O144" i="27"/>
  <c r="O143" i="27"/>
  <c r="O142" i="27"/>
  <c r="O141" i="27"/>
  <c r="O137" i="27"/>
  <c r="O136" i="27"/>
  <c r="O135" i="27"/>
  <c r="O134" i="27"/>
  <c r="O130" i="27"/>
  <c r="O129" i="27"/>
  <c r="O128" i="27"/>
  <c r="O127" i="27"/>
  <c r="O121" i="27"/>
  <c r="O122" i="27"/>
  <c r="O123" i="27"/>
  <c r="O120" i="27"/>
  <c r="O115" i="27"/>
  <c r="O116" i="27"/>
  <c r="O114" i="27"/>
  <c r="O113" i="27"/>
  <c r="O112" i="27"/>
  <c r="O111" i="27"/>
  <c r="O110" i="27"/>
  <c r="O109" i="27"/>
  <c r="O108" i="27"/>
  <c r="O107" i="27"/>
  <c r="O102" i="27"/>
  <c r="O101" i="27"/>
  <c r="O100" i="27"/>
  <c r="O99" i="27"/>
  <c r="O98" i="27"/>
  <c r="O97" i="27"/>
  <c r="O96" i="27"/>
  <c r="O95" i="27"/>
  <c r="O91" i="27"/>
  <c r="O90" i="27"/>
  <c r="O89" i="27"/>
  <c r="O88" i="27"/>
  <c r="O87" i="27"/>
  <c r="O86" i="27"/>
  <c r="O85" i="27"/>
  <c r="O84" i="27"/>
  <c r="O67" i="27"/>
  <c r="O68" i="27"/>
  <c r="O69" i="27"/>
  <c r="O66" i="27"/>
  <c r="O80" i="27"/>
  <c r="O79" i="27"/>
  <c r="O78" i="27"/>
  <c r="O77" i="27"/>
  <c r="O76" i="27"/>
  <c r="O75" i="27"/>
  <c r="O74" i="27"/>
  <c r="O73" i="27"/>
  <c r="O62" i="27"/>
  <c r="O61" i="27"/>
  <c r="O60" i="27"/>
  <c r="O59" i="27"/>
  <c r="O58" i="27"/>
  <c r="O57" i="27"/>
  <c r="O56" i="27"/>
  <c r="O55" i="27"/>
  <c r="O51" i="27"/>
  <c r="O50" i="27"/>
  <c r="O49" i="27"/>
  <c r="O48" i="27"/>
  <c r="O47" i="27"/>
  <c r="O46" i="27"/>
  <c r="O45" i="27"/>
  <c r="O44" i="27"/>
  <c r="O35" i="27"/>
  <c r="O36" i="27"/>
  <c r="O37" i="27"/>
  <c r="O38" i="27"/>
  <c r="O39" i="27"/>
  <c r="O40" i="27"/>
  <c r="K178" i="9"/>
  <c r="C178" i="9" s="1"/>
  <c r="D49" i="30"/>
  <c r="D48" i="30"/>
  <c r="Q7" i="30"/>
  <c r="Q6" i="30"/>
  <c r="E9" i="28"/>
  <c r="J30" i="24"/>
  <c r="I30" i="24"/>
  <c r="B34" i="24"/>
  <c r="B35" i="24"/>
  <c r="J180" i="9"/>
  <c r="AE42" i="28" s="1"/>
  <c r="J170" i="9"/>
  <c r="AE32" i="28" s="1"/>
  <c r="I170" i="9"/>
  <c r="AD32" i="28" s="1"/>
  <c r="G18" i="9"/>
  <c r="I9" i="20" s="1"/>
  <c r="AE49" i="28" s="1"/>
  <c r="F18" i="9"/>
  <c r="H9" i="20" s="1"/>
  <c r="AD49" i="28" s="1"/>
  <c r="L140" i="27"/>
  <c r="M140" i="27"/>
  <c r="L55" i="28" s="1"/>
  <c r="K140" i="27"/>
  <c r="J55" i="28" s="1"/>
  <c r="L133" i="27"/>
  <c r="K52" i="28" s="1"/>
  <c r="M133" i="27"/>
  <c r="L52" i="28" s="1"/>
  <c r="K133" i="27"/>
  <c r="J52" i="28" s="1"/>
  <c r="L126" i="27"/>
  <c r="K49" i="28" s="1"/>
  <c r="M126" i="27"/>
  <c r="L49" i="28" s="1"/>
  <c r="K126" i="27"/>
  <c r="J49" i="28" s="1"/>
  <c r="L119" i="27"/>
  <c r="K46" i="28" s="1"/>
  <c r="M119" i="27"/>
  <c r="L46" i="28" s="1"/>
  <c r="K119" i="27"/>
  <c r="J46" i="28" s="1"/>
  <c r="L106" i="27"/>
  <c r="K43" i="28" s="1"/>
  <c r="M106" i="27"/>
  <c r="K106" i="27"/>
  <c r="J43" i="28" s="1"/>
  <c r="L94" i="27"/>
  <c r="M94" i="27"/>
  <c r="K94" i="27"/>
  <c r="L83" i="27"/>
  <c r="K36" i="28" s="1"/>
  <c r="M83" i="27"/>
  <c r="L36" i="28" s="1"/>
  <c r="K83" i="27"/>
  <c r="J36" i="28" s="1"/>
  <c r="L72" i="27"/>
  <c r="M72" i="27"/>
  <c r="L33" i="28" s="1"/>
  <c r="K72" i="27"/>
  <c r="J33" i="28" s="1"/>
  <c r="L65" i="27"/>
  <c r="M65" i="27"/>
  <c r="K65" i="27"/>
  <c r="J30" i="28"/>
  <c r="L54" i="27"/>
  <c r="K27" i="28" s="1"/>
  <c r="M54" i="27"/>
  <c r="L27" i="28" s="1"/>
  <c r="K54" i="27"/>
  <c r="J27" i="28" s="1"/>
  <c r="L43" i="27"/>
  <c r="K24" i="28" s="1"/>
  <c r="M43" i="27"/>
  <c r="L24" i="28" s="1"/>
  <c r="K43" i="27"/>
  <c r="J24" i="28" s="1"/>
  <c r="M32" i="27"/>
  <c r="L21" i="28" s="1"/>
  <c r="L32" i="27"/>
  <c r="K21" i="28" s="1"/>
  <c r="K32" i="27"/>
  <c r="N242" i="23"/>
  <c r="F43" i="30" s="1"/>
  <c r="H28" i="30"/>
  <c r="K16" i="30"/>
  <c r="F8" i="30"/>
  <c r="E8" i="30"/>
  <c r="B8" i="30"/>
  <c r="F5" i="30"/>
  <c r="E5" i="30"/>
  <c r="B5" i="30"/>
  <c r="S1" i="28"/>
  <c r="P1" i="28"/>
  <c r="U8" i="28"/>
  <c r="U7" i="28"/>
  <c r="U6" i="28"/>
  <c r="U4" i="28"/>
  <c r="T7" i="28"/>
  <c r="T6" i="28"/>
  <c r="T4" i="28"/>
  <c r="R7" i="28"/>
  <c r="R8" i="28"/>
  <c r="R6" i="28"/>
  <c r="R4" i="28"/>
  <c r="M7" i="28"/>
  <c r="M8" i="28"/>
  <c r="M6" i="28"/>
  <c r="M4" i="28"/>
  <c r="Y35" i="28"/>
  <c r="Y36" i="28"/>
  <c r="Y37" i="28"/>
  <c r="Y38" i="28"/>
  <c r="Y39" i="28"/>
  <c r="Y34" i="28"/>
  <c r="Y25" i="28"/>
  <c r="Y26" i="28"/>
  <c r="Y27" i="28"/>
  <c r="Y28" i="28"/>
  <c r="Y29" i="28"/>
  <c r="Y30" i="28"/>
  <c r="Y24" i="28"/>
  <c r="X35" i="28"/>
  <c r="X36" i="28"/>
  <c r="X37" i="28"/>
  <c r="X38" i="28"/>
  <c r="X39" i="28"/>
  <c r="X34" i="28"/>
  <c r="X25" i="28"/>
  <c r="X26" i="28"/>
  <c r="X27" i="28"/>
  <c r="X28" i="28"/>
  <c r="X29" i="28"/>
  <c r="X30" i="28"/>
  <c r="X24" i="28"/>
  <c r="AD33" i="28"/>
  <c r="AD34" i="28"/>
  <c r="AD35" i="28"/>
  <c r="AD36" i="28"/>
  <c r="AD37" i="28"/>
  <c r="AD38" i="28"/>
  <c r="AD39" i="28"/>
  <c r="AE33" i="28"/>
  <c r="AE34" i="28"/>
  <c r="AE35" i="28"/>
  <c r="AE36" i="28"/>
  <c r="AE37" i="28"/>
  <c r="AE38" i="28"/>
  <c r="AE39" i="28"/>
  <c r="AD24" i="28"/>
  <c r="AE24" i="28"/>
  <c r="AD25" i="28"/>
  <c r="AE25" i="28"/>
  <c r="AD26" i="28"/>
  <c r="AE26" i="28"/>
  <c r="AD27" i="28"/>
  <c r="AE27" i="28"/>
  <c r="AD28" i="28"/>
  <c r="AE28" i="28"/>
  <c r="AD29" i="28"/>
  <c r="AE29" i="28"/>
  <c r="AD30" i="28"/>
  <c r="AE30" i="28"/>
  <c r="O19" i="28"/>
  <c r="K55" i="28"/>
  <c r="K30" i="28"/>
  <c r="L30" i="28"/>
  <c r="F7" i="28"/>
  <c r="E7" i="28"/>
  <c r="B7" i="28"/>
  <c r="F4" i="28"/>
  <c r="E4" i="28"/>
  <c r="B4" i="28"/>
  <c r="P63" i="28"/>
  <c r="G134" i="9"/>
  <c r="F134" i="9"/>
  <c r="G127" i="9"/>
  <c r="F127" i="9"/>
  <c r="H22" i="33" s="1"/>
  <c r="G116" i="9"/>
  <c r="F116" i="9"/>
  <c r="H21" i="33" s="1"/>
  <c r="G109" i="9"/>
  <c r="I18" i="33" s="1"/>
  <c r="F109" i="9"/>
  <c r="H18" i="33" s="1"/>
  <c r="G102" i="9"/>
  <c r="F102" i="9"/>
  <c r="G95" i="9"/>
  <c r="F95" i="9"/>
  <c r="G80" i="9"/>
  <c r="F80" i="9"/>
  <c r="G69" i="9"/>
  <c r="F69" i="9"/>
  <c r="G58" i="9"/>
  <c r="F58" i="9"/>
  <c r="G51" i="9"/>
  <c r="I12" i="20" s="1"/>
  <c r="AE52" i="28" s="1"/>
  <c r="F51" i="9"/>
  <c r="H12" i="20" s="1"/>
  <c r="AD52" i="28" s="1"/>
  <c r="G40" i="9"/>
  <c r="I11" i="20" s="1"/>
  <c r="AE51" i="28" s="1"/>
  <c r="F40" i="9"/>
  <c r="G29" i="9"/>
  <c r="F29" i="9"/>
  <c r="I160" i="9"/>
  <c r="AD23" i="28" s="1"/>
  <c r="H26" i="9"/>
  <c r="H25" i="9"/>
  <c r="H24" i="9"/>
  <c r="H23" i="9"/>
  <c r="H22" i="9"/>
  <c r="H21" i="9"/>
  <c r="H20" i="9"/>
  <c r="H19" i="9"/>
  <c r="H37" i="9"/>
  <c r="H36" i="9"/>
  <c r="H35" i="9"/>
  <c r="H34" i="9"/>
  <c r="H33" i="9"/>
  <c r="H32" i="9"/>
  <c r="H31" i="9"/>
  <c r="H30" i="9"/>
  <c r="H48" i="9"/>
  <c r="H47" i="9"/>
  <c r="H46" i="9"/>
  <c r="H45" i="9"/>
  <c r="H44" i="9"/>
  <c r="H43" i="9"/>
  <c r="H42" i="9"/>
  <c r="H41" i="9"/>
  <c r="H55" i="9"/>
  <c r="H54" i="9"/>
  <c r="H53" i="9"/>
  <c r="H52" i="9"/>
  <c r="H66" i="9"/>
  <c r="H65" i="9"/>
  <c r="H64" i="9"/>
  <c r="H63" i="9"/>
  <c r="H62" i="9"/>
  <c r="H61" i="9"/>
  <c r="H60" i="9"/>
  <c r="H59" i="9"/>
  <c r="H77" i="9"/>
  <c r="H76" i="9"/>
  <c r="H75" i="9"/>
  <c r="H74" i="9"/>
  <c r="H73" i="9"/>
  <c r="H72" i="9"/>
  <c r="H71" i="9"/>
  <c r="H70" i="9"/>
  <c r="H88" i="9"/>
  <c r="H87" i="9"/>
  <c r="H86" i="9"/>
  <c r="H85" i="9"/>
  <c r="H84" i="9"/>
  <c r="H83" i="9"/>
  <c r="H82" i="9"/>
  <c r="H81" i="9"/>
  <c r="H99" i="9"/>
  <c r="H98" i="9"/>
  <c r="H97" i="9"/>
  <c r="H96" i="9"/>
  <c r="H106" i="9"/>
  <c r="H105" i="9"/>
  <c r="H104" i="9"/>
  <c r="H103" i="9"/>
  <c r="H113" i="9"/>
  <c r="H112" i="9"/>
  <c r="H111" i="9"/>
  <c r="H110" i="9"/>
  <c r="H124" i="9"/>
  <c r="H123" i="9"/>
  <c r="H122" i="9"/>
  <c r="H121" i="9"/>
  <c r="H120" i="9"/>
  <c r="H119" i="9"/>
  <c r="H118" i="9"/>
  <c r="H117" i="9"/>
  <c r="H135" i="9"/>
  <c r="H129" i="9"/>
  <c r="H130" i="9"/>
  <c r="H131" i="9"/>
  <c r="H128" i="9"/>
  <c r="K137" i="9"/>
  <c r="M22" i="27"/>
  <c r="J23" i="27" s="1"/>
  <c r="N159" i="27"/>
  <c r="N153" i="27"/>
  <c r="N154" i="27"/>
  <c r="N155" i="27"/>
  <c r="N152" i="27"/>
  <c r="N145" i="27"/>
  <c r="N146" i="27"/>
  <c r="N147" i="27"/>
  <c r="N148" i="27"/>
  <c r="N144" i="27"/>
  <c r="N143" i="27"/>
  <c r="N142" i="27"/>
  <c r="N141" i="27"/>
  <c r="N137" i="27"/>
  <c r="N136" i="27"/>
  <c r="N135" i="27"/>
  <c r="N134" i="27"/>
  <c r="N130" i="27"/>
  <c r="N129" i="27"/>
  <c r="N128" i="27"/>
  <c r="N127" i="27"/>
  <c r="N121" i="27"/>
  <c r="N122" i="27"/>
  <c r="N123" i="27"/>
  <c r="N120" i="27"/>
  <c r="N115" i="27"/>
  <c r="N116" i="27"/>
  <c r="N114" i="27"/>
  <c r="N113" i="27"/>
  <c r="N112" i="27"/>
  <c r="N111" i="27"/>
  <c r="N110" i="27"/>
  <c r="N109" i="27"/>
  <c r="N108" i="27"/>
  <c r="N107" i="27"/>
  <c r="N102" i="27"/>
  <c r="N101" i="27"/>
  <c r="N100" i="27"/>
  <c r="N99" i="27"/>
  <c r="N98" i="27"/>
  <c r="N97" i="27"/>
  <c r="N96" i="27"/>
  <c r="N95" i="27"/>
  <c r="N91" i="27"/>
  <c r="N90" i="27"/>
  <c r="N89" i="27"/>
  <c r="N88" i="27"/>
  <c r="N87" i="27"/>
  <c r="N86" i="27"/>
  <c r="N85" i="27"/>
  <c r="N84" i="27"/>
  <c r="N77" i="27"/>
  <c r="N78" i="27"/>
  <c r="N79" i="27"/>
  <c r="N80" i="27"/>
  <c r="N76" i="27"/>
  <c r="N75" i="27"/>
  <c r="N74" i="27"/>
  <c r="N73" i="27"/>
  <c r="N67" i="27"/>
  <c r="N68" i="27"/>
  <c r="N69" i="27"/>
  <c r="N66" i="27"/>
  <c r="N56" i="27"/>
  <c r="N57" i="27"/>
  <c r="N58" i="27"/>
  <c r="N59" i="27"/>
  <c r="N60" i="27"/>
  <c r="N61" i="27"/>
  <c r="N62" i="27"/>
  <c r="N55" i="27"/>
  <c r="N45" i="27"/>
  <c r="N46" i="27"/>
  <c r="N47" i="27"/>
  <c r="N48" i="27"/>
  <c r="N49" i="27"/>
  <c r="N50" i="27"/>
  <c r="N51" i="27"/>
  <c r="N44" i="27"/>
  <c r="N39" i="27"/>
  <c r="N40" i="27"/>
  <c r="N33" i="27"/>
  <c r="N161" i="27" s="1"/>
  <c r="C162" i="27" s="1"/>
  <c r="N34" i="27"/>
  <c r="N35" i="27"/>
  <c r="N36" i="27"/>
  <c r="N37" i="27"/>
  <c r="N38" i="27"/>
  <c r="F33" i="30"/>
  <c r="F32" i="30"/>
  <c r="F21" i="30"/>
  <c r="N14" i="23"/>
  <c r="F20" i="30" s="1"/>
  <c r="M16" i="30"/>
  <c r="C9" i="9"/>
  <c r="C6" i="9"/>
  <c r="K158" i="27"/>
  <c r="J61" i="28" s="1"/>
  <c r="K151" i="27"/>
  <c r="J58" i="28" s="1"/>
  <c r="M151" i="27"/>
  <c r="L151" i="27"/>
  <c r="K58" i="28" s="1"/>
  <c r="M158" i="27"/>
  <c r="L61" i="28" s="1"/>
  <c r="L158" i="27"/>
  <c r="K61" i="28" s="1"/>
  <c r="J27" i="24"/>
  <c r="E4" i="24"/>
  <c r="I4" i="24" s="1"/>
  <c r="I8" i="24"/>
  <c r="I9" i="24"/>
  <c r="I10" i="24"/>
  <c r="I11" i="24"/>
  <c r="I12" i="24"/>
  <c r="I13" i="24"/>
  <c r="I14" i="24"/>
  <c r="I15" i="24"/>
  <c r="I16" i="24"/>
  <c r="I17" i="24"/>
  <c r="I18" i="24"/>
  <c r="I19" i="24"/>
  <c r="I20" i="24"/>
  <c r="I21" i="24"/>
  <c r="I22" i="24"/>
  <c r="I23" i="24"/>
  <c r="I24" i="24"/>
  <c r="I25" i="24"/>
  <c r="I26" i="24"/>
  <c r="I7" i="24"/>
  <c r="J160" i="9"/>
  <c r="AE23" i="28" s="1"/>
  <c r="J154" i="9"/>
  <c r="AE21" i="28" s="1"/>
  <c r="J148" i="9"/>
  <c r="AE19" i="28" s="1"/>
  <c r="J22" i="27"/>
  <c r="L58" i="28"/>
  <c r="M7" i="24"/>
  <c r="M27" i="24" s="1"/>
  <c r="B30" i="24" s="1"/>
  <c r="C166" i="27"/>
  <c r="N137" i="9"/>
  <c r="I19" i="33" l="1"/>
  <c r="O24" i="28"/>
  <c r="I10" i="33"/>
  <c r="I22" i="33"/>
  <c r="N36" i="28"/>
  <c r="H14" i="33"/>
  <c r="H19" i="33" s="1"/>
  <c r="E21" i="33" s="1"/>
  <c r="L39" i="28"/>
  <c r="M163" i="27"/>
  <c r="K39" i="28"/>
  <c r="L163" i="27"/>
  <c r="J39" i="28"/>
  <c r="K163" i="27"/>
  <c r="O61" i="28"/>
  <c r="I23" i="20"/>
  <c r="AE63" i="28" s="1"/>
  <c r="H13" i="20"/>
  <c r="AD53" i="28" s="1"/>
  <c r="O49" i="28"/>
  <c r="I17" i="20"/>
  <c r="AE57" i="28" s="1"/>
  <c r="I13" i="20"/>
  <c r="AE53" i="28" s="1"/>
  <c r="O52" i="28"/>
  <c r="I18" i="20"/>
  <c r="AE58" i="28" s="1"/>
  <c r="AD54" i="28"/>
  <c r="N55" i="28"/>
  <c r="H21" i="20"/>
  <c r="H10" i="20"/>
  <c r="AD50" i="28" s="1"/>
  <c r="I14" i="20"/>
  <c r="AE54" i="28" s="1"/>
  <c r="O55" i="28"/>
  <c r="I21" i="20"/>
  <c r="AE61" i="28" s="1"/>
  <c r="I10" i="20"/>
  <c r="AE50" i="28" s="1"/>
  <c r="H15" i="20"/>
  <c r="AD55" i="28" s="1"/>
  <c r="N58" i="28"/>
  <c r="H22" i="20"/>
  <c r="AD62" i="28" s="1"/>
  <c r="N52" i="28"/>
  <c r="H18" i="20"/>
  <c r="AD58" i="28" s="1"/>
  <c r="H11" i="20"/>
  <c r="AD51" i="28" s="1"/>
  <c r="I15" i="20"/>
  <c r="AE55" i="28" s="1"/>
  <c r="O58" i="28"/>
  <c r="I22" i="20"/>
  <c r="AE62" i="28" s="1"/>
  <c r="N46" i="28"/>
  <c r="H16" i="20"/>
  <c r="AD56" i="28" s="1"/>
  <c r="N61" i="28"/>
  <c r="H23" i="20"/>
  <c r="AD63" i="28" s="1"/>
  <c r="O46" i="28"/>
  <c r="I16" i="20"/>
  <c r="AE56" i="28" s="1"/>
  <c r="N49" i="28"/>
  <c r="H17" i="20"/>
  <c r="AD57" i="28" s="1"/>
  <c r="T11" i="28"/>
  <c r="O161" i="27"/>
  <c r="C161" i="27" s="1"/>
  <c r="E10" i="30"/>
  <c r="I27" i="24"/>
  <c r="T9" i="28"/>
  <c r="V9" i="28"/>
  <c r="H137" i="9"/>
  <c r="O137" i="9" s="1"/>
  <c r="B142" i="9" s="1"/>
  <c r="J190" i="9"/>
  <c r="I196" i="9" s="1"/>
  <c r="AD43" i="28"/>
  <c r="AE43" i="28"/>
  <c r="K12" i="24"/>
  <c r="L12" i="24" s="1"/>
  <c r="K16" i="24"/>
  <c r="L16" i="24" s="1"/>
  <c r="K20" i="24"/>
  <c r="L20" i="24" s="1"/>
  <c r="K24" i="24"/>
  <c r="L24" i="24" s="1"/>
  <c r="K9" i="24"/>
  <c r="L9" i="24" s="1"/>
  <c r="K13" i="24"/>
  <c r="L13" i="24" s="1"/>
  <c r="K17" i="24"/>
  <c r="L17" i="24" s="1"/>
  <c r="K21" i="24"/>
  <c r="L21" i="24" s="1"/>
  <c r="K25" i="24"/>
  <c r="L25" i="24" s="1"/>
  <c r="K7" i="24"/>
  <c r="K10" i="24"/>
  <c r="L10" i="24" s="1"/>
  <c r="K14" i="24"/>
  <c r="L14" i="24" s="1"/>
  <c r="K18" i="24"/>
  <c r="L18" i="24" s="1"/>
  <c r="K22" i="24"/>
  <c r="L22" i="24" s="1"/>
  <c r="K26" i="24"/>
  <c r="L26" i="24" s="1"/>
  <c r="K11" i="24"/>
  <c r="L11" i="24" s="1"/>
  <c r="K15" i="24"/>
  <c r="L15" i="24" s="1"/>
  <c r="K19" i="24"/>
  <c r="L19" i="24" s="1"/>
  <c r="K23" i="24"/>
  <c r="L23" i="24" s="1"/>
  <c r="K8" i="24"/>
  <c r="L8" i="24" s="1"/>
  <c r="I190" i="9"/>
  <c r="J21" i="28"/>
  <c r="L43" i="28"/>
  <c r="K33" i="28"/>
  <c r="K64" i="28" s="1"/>
  <c r="J64" i="28" l="1"/>
  <c r="AE59" i="28"/>
  <c r="I27" i="33"/>
  <c r="D27" i="33"/>
  <c r="E23" i="33"/>
  <c r="E22" i="33"/>
  <c r="AD61" i="28"/>
  <c r="L64" i="28"/>
  <c r="H65" i="28" s="1"/>
  <c r="H19" i="20"/>
  <c r="I164" i="27"/>
  <c r="C165" i="27" s="1"/>
  <c r="L27" i="21"/>
  <c r="K27" i="24"/>
  <c r="H20" i="33" s="1"/>
  <c r="E20" i="33" s="1"/>
  <c r="H26" i="33" s="1"/>
  <c r="L7" i="24"/>
  <c r="L27" i="24" s="1"/>
  <c r="I20" i="33" s="1"/>
  <c r="L25" i="21"/>
  <c r="T10" i="28"/>
  <c r="H28" i="33" l="1"/>
  <c r="I28" i="33" s="1"/>
  <c r="D28" i="33"/>
  <c r="D26" i="33"/>
  <c r="I26" i="33"/>
  <c r="F26" i="33" s="1"/>
  <c r="F27" i="33" s="1"/>
  <c r="E26" i="33"/>
  <c r="E27" i="33" s="1"/>
  <c r="E28" i="33" s="1"/>
  <c r="E29" i="33" s="1"/>
  <c r="H30" i="33" s="1"/>
  <c r="E21" i="20"/>
  <c r="H29" i="33"/>
  <c r="I29" i="33" s="1"/>
  <c r="D29" i="33"/>
  <c r="L26" i="21"/>
  <c r="G92" i="9"/>
  <c r="I20" i="20"/>
  <c r="AE60" i="28" s="1"/>
  <c r="F92" i="9"/>
  <c r="H20" i="20"/>
  <c r="AD60" i="28" s="1"/>
  <c r="AD59" i="28"/>
  <c r="I19" i="20"/>
  <c r="N43" i="28" l="1"/>
  <c r="N64" i="28" s="1"/>
  <c r="F138" i="9"/>
  <c r="I195" i="9" s="1"/>
  <c r="G197" i="9" s="1"/>
  <c r="O43" i="28"/>
  <c r="O64" i="28" s="1"/>
  <c r="G138" i="9"/>
  <c r="F28" i="33"/>
  <c r="F29" i="33" s="1"/>
  <c r="I30" i="33" s="1"/>
  <c r="H32" i="33" s="1"/>
  <c r="E20" i="20"/>
  <c r="AD66" i="28"/>
  <c r="D27" i="20"/>
  <c r="Y66" i="28" s="1"/>
  <c r="Z61" i="28"/>
  <c r="E23" i="20"/>
  <c r="E22" i="20"/>
  <c r="D26" i="20" l="1"/>
  <c r="Y65" i="28" s="1"/>
  <c r="H26" i="20"/>
  <c r="AD65" i="28"/>
  <c r="Z60" i="28"/>
  <c r="E26" i="20"/>
  <c r="E27" i="20" s="1"/>
  <c r="I27" i="20"/>
  <c r="AE66" i="28" s="1"/>
  <c r="H28" i="20"/>
  <c r="AD67" i="28" s="1"/>
  <c r="D28" i="20"/>
  <c r="Y67" i="28" s="1"/>
  <c r="Z62" i="28"/>
  <c r="Z63" i="28"/>
  <c r="D29" i="20"/>
  <c r="Y68" i="28" s="1"/>
  <c r="H29" i="20"/>
  <c r="AD68" i="28" s="1"/>
  <c r="E28" i="20" l="1"/>
  <c r="E29" i="20" s="1"/>
  <c r="H30" i="20" s="1"/>
  <c r="I26" i="20"/>
  <c r="AE65" i="28" s="1"/>
  <c r="I28" i="20"/>
  <c r="AE67" i="28" s="1"/>
  <c r="I29" i="20"/>
  <c r="AE68" i="28" s="1"/>
  <c r="AD69" i="28" l="1"/>
  <c r="AA16" i="28" s="1"/>
  <c r="L28" i="21"/>
  <c r="L32" i="21" s="1"/>
  <c r="C237" i="23" s="1"/>
  <c r="F26" i="20"/>
  <c r="F27" i="20" s="1"/>
  <c r="F28" i="20" s="1"/>
  <c r="F29" i="20" s="1"/>
  <c r="I30" i="20" s="1"/>
  <c r="AE69" i="28" s="1"/>
  <c r="L30" i="21" l="1"/>
  <c r="Z17" i="28"/>
  <c r="H32" i="20"/>
  <c r="G24" i="22" s="1"/>
  <c r="C229" i="23" s="1"/>
</calcChain>
</file>

<file path=xl/comments1.xml><?xml version="1.0" encoding="utf-8"?>
<comments xmlns="http://schemas.openxmlformats.org/spreadsheetml/2006/main">
  <authors>
    <author>Usuario</author>
  </authors>
  <commentList>
    <comment ref="M30" authorId="0" shapeId="0">
      <text>
        <r>
          <rPr>
            <b/>
            <sz val="9"/>
            <color indexed="81"/>
            <rFont val="Tahoma"/>
            <family val="2"/>
          </rPr>
          <t>Aclaración:</t>
        </r>
        <r>
          <rPr>
            <sz val="9"/>
            <color indexed="81"/>
            <rFont val="Tahoma"/>
            <family val="2"/>
          </rPr>
          <t xml:space="preserve">
A cumplimentar únicamente en caso de coproducción y sólo la parte de 
coproducción nacional.</t>
        </r>
      </text>
    </comment>
  </commentList>
</comments>
</file>

<file path=xl/comments2.xml><?xml version="1.0" encoding="utf-8"?>
<comments xmlns="http://schemas.openxmlformats.org/spreadsheetml/2006/main">
  <authors>
    <author>Usuario</author>
  </authors>
  <commentList>
    <comment ref="I159" authorId="0" shapeId="0">
      <text>
        <r>
          <rPr>
            <b/>
            <sz val="9"/>
            <color indexed="81"/>
            <rFont val="Tahoma"/>
            <family val="2"/>
          </rPr>
          <t>Aclaración:</t>
        </r>
        <r>
          <rPr>
            <sz val="9"/>
            <color indexed="81"/>
            <rFont val="Tahoma"/>
            <family val="2"/>
          </rPr>
          <t xml:space="preserve">
Concedida aunque no se haya recibido / cobrado el importe de la ayuda</t>
        </r>
      </text>
    </comment>
    <comment ref="I169" authorId="0" shapeId="0">
      <text>
        <r>
          <rPr>
            <b/>
            <sz val="9"/>
            <color indexed="81"/>
            <rFont val="Tahoma"/>
            <family val="2"/>
          </rPr>
          <t>Aclaración:</t>
        </r>
        <r>
          <rPr>
            <sz val="9"/>
            <color indexed="81"/>
            <rFont val="Tahoma"/>
            <family val="2"/>
          </rPr>
          <t xml:space="preserve">
Concedida aunque no se haya recibido / cobrado el importe de la ayuda</t>
        </r>
      </text>
    </comment>
  </commentList>
</comments>
</file>

<file path=xl/comments3.xml><?xml version="1.0" encoding="utf-8"?>
<comments xmlns="http://schemas.openxmlformats.org/spreadsheetml/2006/main">
  <authors>
    <author>Usuario</author>
  </authors>
  <commentList>
    <comment ref="C6" authorId="0" shapeId="0">
      <text>
        <r>
          <rPr>
            <b/>
            <sz val="9"/>
            <color indexed="81"/>
            <rFont val="Tahoma"/>
            <family val="2"/>
          </rPr>
          <t>Aclaración:</t>
        </r>
        <r>
          <rPr>
            <sz val="9"/>
            <color indexed="81"/>
            <rFont val="Tahoma"/>
            <family val="2"/>
          </rPr>
          <t xml:space="preserve">
Indicar si se trata de contrato fijo o temporal
</t>
        </r>
      </text>
    </comment>
  </commentList>
</comments>
</file>

<file path=xl/comments4.xml><?xml version="1.0" encoding="utf-8"?>
<comments xmlns="http://schemas.openxmlformats.org/spreadsheetml/2006/main">
  <authors>
    <author>Berta</author>
  </authors>
  <commentList>
    <comment ref="H16" authorId="0" shapeId="0">
      <text>
        <r>
          <rPr>
            <b/>
            <sz val="9"/>
            <color indexed="81"/>
            <rFont val="Tahoma"/>
            <family val="2"/>
          </rPr>
          <t xml:space="preserve">Elige la modalidad adecuada:
A Proyectos de Ficción y documental
B Proyectos de Animación
</t>
        </r>
      </text>
    </comment>
  </commentList>
</comments>
</file>

<file path=xl/comments5.xml><?xml version="1.0" encoding="utf-8"?>
<comments xmlns="http://schemas.openxmlformats.org/spreadsheetml/2006/main">
  <authors>
    <author>x080451</author>
  </authors>
  <commentList>
    <comment ref="H232" authorId="0" shapeId="0">
      <text>
        <r>
          <rPr>
            <sz val="9"/>
            <color indexed="81"/>
            <rFont val="Tahoma"/>
            <family val="2"/>
          </rPr>
          <t xml:space="preserve">Rellenar oblig
atoriamente
</t>
        </r>
      </text>
    </comment>
    <comment ref="D248" authorId="0" shapeId="0">
      <text>
        <r>
          <rPr>
            <b/>
            <sz val="9"/>
            <color indexed="81"/>
            <rFont val="Tahoma"/>
            <family val="2"/>
          </rPr>
          <t>Aclaración:</t>
        </r>
        <r>
          <rPr>
            <sz val="9"/>
            <color indexed="81"/>
            <rFont val="Tahoma"/>
            <family val="2"/>
          </rPr>
          <t xml:space="preserve">
Seleccionar puesto de la lista desplegable</t>
        </r>
      </text>
    </comment>
  </commentList>
</comments>
</file>

<file path=xl/comments6.xml><?xml version="1.0" encoding="utf-8"?>
<comments xmlns="http://schemas.openxmlformats.org/spreadsheetml/2006/main">
  <authors>
    <author>Usuario</author>
  </authors>
  <commentList>
    <comment ref="T4" authorId="0" shapeId="0">
      <text>
        <r>
          <rPr>
            <b/>
            <sz val="9"/>
            <color indexed="81"/>
            <rFont val="Tahoma"/>
            <family val="2"/>
          </rPr>
          <t>Aclaración:</t>
        </r>
        <r>
          <rPr>
            <sz val="9"/>
            <color indexed="81"/>
            <rFont val="Tahoma"/>
            <family val="2"/>
          </rPr>
          <t xml:space="preserve">
El importe consignado debe coincidir con el que aparezca en la casilla I172, una vez cumplimentado el presupuesto
</t>
        </r>
      </text>
    </comment>
    <comment ref="L19" authorId="0" shapeId="0">
      <text>
        <r>
          <rPr>
            <b/>
            <sz val="9"/>
            <color indexed="81"/>
            <rFont val="Tahoma"/>
            <family val="2"/>
          </rPr>
          <t>Aclaración:</t>
        </r>
        <r>
          <rPr>
            <sz val="9"/>
            <color indexed="81"/>
            <rFont val="Tahoma"/>
            <family val="2"/>
          </rPr>
          <t xml:space="preserve">
A cumplimentar únicamente en caso de coproducción</t>
        </r>
      </text>
    </comment>
  </commentList>
</comments>
</file>

<file path=xl/sharedStrings.xml><?xml version="1.0" encoding="utf-8"?>
<sst xmlns="http://schemas.openxmlformats.org/spreadsheetml/2006/main" count="1541" uniqueCount="952">
  <si>
    <t>Solicitante</t>
  </si>
  <si>
    <t>Ingresos</t>
  </si>
  <si>
    <t>Total Gastos</t>
  </si>
  <si>
    <t xml:space="preserve">Total Gastos: </t>
  </si>
  <si>
    <t>Total Ingresos</t>
  </si>
  <si>
    <t>Gastos</t>
  </si>
  <si>
    <t>Concepto</t>
  </si>
  <si>
    <t xml:space="preserve">Total Ingresos </t>
  </si>
  <si>
    <t>Nombre</t>
  </si>
  <si>
    <t>Explicación de método de cálculo</t>
  </si>
  <si>
    <t>TOTAL</t>
  </si>
  <si>
    <t>% TITULARIDAD</t>
  </si>
  <si>
    <t>Total</t>
  </si>
  <si>
    <t>% DE EJECUCIÓN</t>
  </si>
  <si>
    <t>IMPORTE A EJECUTAR</t>
  </si>
  <si>
    <t>a. Adquisición de los derechos de autoría de la obra o Script Doctoring</t>
  </si>
  <si>
    <t>b. Guion</t>
  </si>
  <si>
    <t>c. Diseño y elaboración material promocional. Storyboard (animación)</t>
  </si>
  <si>
    <t>f. Casting y búsqueda de localizaciones</t>
  </si>
  <si>
    <t>g. Tareas de documentación y búsqueda de archivos, gráfica (animación)</t>
  </si>
  <si>
    <t>i. Asesoría jurídica y fiscal</t>
  </si>
  <si>
    <t>Gasto Total</t>
  </si>
  <si>
    <t>Gasto Navarra</t>
  </si>
  <si>
    <t xml:space="preserve">AÑO </t>
  </si>
  <si>
    <t>a. Recursos propios (SALDOS EN CUENTAS BANCARIAS)</t>
  </si>
  <si>
    <t>c. Declaración de ayudas y subvenciones PRIVADAS</t>
  </si>
  <si>
    <t>d. Declaración de ayudas y subvenciones PÚBLICAS</t>
  </si>
  <si>
    <r>
      <t xml:space="preserve">e. Otros recursos </t>
    </r>
    <r>
      <rPr>
        <b/>
        <sz val="11"/>
        <rFont val="Calibri"/>
        <family val="2"/>
      </rPr>
      <t>(ACUERDOS CON EMPRESAS DE COMUNICACIÓN O DISTRIBUCIÓN, GASTOS REALIZADOS Y ABONADOS LIGADOS A LA OBRA AUDIOVISUAL,…)</t>
    </r>
  </si>
  <si>
    <t>Nombre entidad</t>
  </si>
  <si>
    <t>b. Recursos ajenos (PRÉSTAMOS, CRÉDITOS, AVALES, APORTACIONES DE INVERSORES PRIVADOS)</t>
  </si>
  <si>
    <t>Balanza (Gastos - Ingresos = 0)</t>
  </si>
  <si>
    <t>Productora solicitante</t>
  </si>
  <si>
    <t>PRESUPUESTO ACEPTADO</t>
  </si>
  <si>
    <t>Producción ejecutiva</t>
  </si>
  <si>
    <t>BASE DE CÁLCULO PARA DETERMINAR IMPORTE MÁXIMO DE COSTES LIMITADOS</t>
  </si>
  <si>
    <t>Limitado al 20% de la base de cálculo</t>
  </si>
  <si>
    <t>Limitado al 10% de la base de cálculo</t>
  </si>
  <si>
    <t>CORRECCIÓN COSTES LIMITADOS</t>
  </si>
  <si>
    <r>
      <t>h. Gastos de personal</t>
    </r>
    <r>
      <rPr>
        <b/>
        <vertAlign val="superscript"/>
        <sz val="12"/>
        <rFont val="Calibri"/>
        <family val="2"/>
      </rPr>
      <t xml:space="preserve">    </t>
    </r>
  </si>
  <si>
    <t>% DE GASTO EN NAVARRA ACEPTADO</t>
  </si>
  <si>
    <r>
      <t xml:space="preserve">DNI/NIF   </t>
    </r>
    <r>
      <rPr>
        <u/>
        <sz val="10"/>
        <color indexed="8"/>
        <rFont val="Verdana"/>
        <family val="2"/>
      </rPr>
      <t xml:space="preserve"> </t>
    </r>
  </si>
  <si>
    <t>calle</t>
  </si>
  <si>
    <t>C.P</t>
  </si>
  <si>
    <t>NIF</t>
  </si>
  <si>
    <t>de</t>
  </si>
  <si>
    <t>IMPORTE DE SUBVENCIÓN SOLICITADA</t>
  </si>
  <si>
    <t>PORCENTAJE DE SUBVENCIÓN SOLICITADA</t>
  </si>
  <si>
    <t>Y, de conformidad con lo previsto en dichas bases reguladoras:</t>
  </si>
  <si>
    <t>1.  Aporta, según se exige en las mismas, los documentos siguientes obligatoriamente por separado y debidamente identificados:</t>
  </si>
  <si>
    <t>a)</t>
  </si>
  <si>
    <t>b)</t>
  </si>
  <si>
    <t>c)</t>
  </si>
  <si>
    <t>d)</t>
  </si>
  <si>
    <t>e)</t>
  </si>
  <si>
    <t>Declara que los datos relativos a la personalidad jurídica privada, como los estatutos y escrituras de la sociedad; o la escritura de constitución, en caso de Agrupación de Interés Económico, no han sufrido modificación respecto de los ya entregados en otras convocatorias anteriores de la Dirección General de Cultura.</t>
  </si>
  <si>
    <t>f)</t>
  </si>
  <si>
    <t>g)</t>
  </si>
  <si>
    <t>h)</t>
  </si>
  <si>
    <t>i)</t>
  </si>
  <si>
    <t>j)</t>
  </si>
  <si>
    <t>k)</t>
  </si>
  <si>
    <t>2. Declara no estar incurso en ninguna de las prohibiciones para obtener la condición de beneficiario señaladas  en  el  artículo  13  de  la  Ley  Foral  11/2005,  de  9  de noviembre, de Subvenciones, en particular lo dispuesto en los apartados 2 y 3 del citado artículo.</t>
  </si>
  <si>
    <t>En</t>
  </si>
  <si>
    <t>a</t>
  </si>
  <si>
    <t>Nombre y Apellidos:</t>
  </si>
  <si>
    <t>INFORMACIÓN SOBRE PROTECCIÓN DE DATOS DE CARÁCTER PERSONAL</t>
  </si>
  <si>
    <r>
      <t xml:space="preserve">El tratamiento de datos de carácter personal se realizará conforme a lo dispuesto en el Reglamento (UE) 2016/679 del Parlamento Europeo y del Consejo, de 27 de abril de 2016, relativo a la protección de las personas físicas en lo que respecta al tratamiento de datos personales y a la libre circulación de estos datos </t>
    </r>
    <r>
      <rPr>
        <sz val="10"/>
        <rFont val="Verdana"/>
        <family val="2"/>
      </rPr>
      <t xml:space="preserve">(enlace a EUR-lex) </t>
    </r>
    <r>
      <rPr>
        <sz val="10"/>
        <color indexed="8"/>
        <rFont val="Verdana"/>
        <family val="2"/>
      </rPr>
      <t xml:space="preserve">y en la Ley Orgánica 3/2018, de 5 de diciembre, de Protección de Datos Personales y garantía de los derechos digitales. </t>
    </r>
  </si>
  <si>
    <t>https://www.boe.es/buscar/doc.php?id=BOE-A-2018-16673</t>
  </si>
  <si>
    <t>RESPONSABLE DEL TRATAMIENTO</t>
  </si>
  <si>
    <t>Departamento de Cultura y Deporte.</t>
  </si>
  <si>
    <t>C/ Navarrería 39, 31001, Pamplona-Iruña.</t>
  </si>
  <si>
    <t>culturaydeporte@navarra.es</t>
  </si>
  <si>
    <t>DELEGADA DE PROTECCIÓN DE DATOS</t>
  </si>
  <si>
    <t>Unidad   Delegada   de   Protección   de   Datos   del   Gobierno   de   Navarra.</t>
  </si>
  <si>
    <t>dpd@navarra.es</t>
  </si>
  <si>
    <t>FINALIDAD DEL TRATAMIENTO</t>
  </si>
  <si>
    <t>Gestionar su participación en esta convocatoria.</t>
  </si>
  <si>
    <t>LEGITIMACIÓN DEL TRATAMIENTO</t>
  </si>
  <si>
    <t>Tratamiento necesario en ejercicio de poderes públicos o el interés público (art. 6.1. e) del Reglamento General de Protección de Datos), de conformidad con lo dispuesto en la Ley Foral 11/2005, de 9 de noviembre, de Subvenciones.</t>
  </si>
  <si>
    <t>PROCEDENCIA DE DATOS</t>
  </si>
  <si>
    <t>Los  datos  identificativos  y  de  contacto;  datos  fiscales  y  laborales;  datos financieros y bancarios, y, en su caso,  los datos académicos y profesionales, se obtendrán de su solicitud, y, previo requerimiento, de cualquier administración, especialmente de la Agencia Estatal de Administración Tributaria, de la Hacienda Tributara de Navarra y de la Tesorería General de la Seguridad Social, salvo que se oponga a que se realice dicho requerimiento.</t>
  </si>
  <si>
    <t>PERÍODO DE CONSERVACIÓN</t>
  </si>
  <si>
    <t>Los  datos  se  conservarán  durante  el  tiempo  necesario  para  cumplir  con  la finalidad para la que se recabaron y para determinar las posibles responsabilidades que se pudieran derivar de dicha finalidad y del tratamiento de los datos. Será de aplicación lo dispuesto en la normativa de archivos y documentación. En cualquier caso, los datos podrán ser conservados, en su caso, con fines de archivo de interés público, fines de investigación científica e histórica o fines estadísticos.</t>
  </si>
  <si>
    <t>CESIÓN DE DATOS</t>
  </si>
  <si>
    <t>No se prevé la cesión de sus datos a terceros salvo que la normativa lo habilite o medie su consentimiento para ello.</t>
  </si>
  <si>
    <t>DERECHOS QUE PUEDE EJERCITAR</t>
  </si>
  <si>
    <t xml:space="preserve">Respecto a los datos de carácter personal recogidos para su tratamiento, tiene la posibilidad de ejercitar los derechos de acceso, rectificación, cancelación, limitación de tratamiento, oposición y a la portabilidad de los datos, mediante solicitud dirigida por escrito al responsable del tratamiento a la dirección antes señalada en los términos que señala la normativa vigente. Si entiende vulnerados sus derechos sobre protección de datos, puede presentar reclamación ante la Agencia Española de Protección de Datos. </t>
  </si>
  <si>
    <t>https://www.aepd.es/</t>
  </si>
  <si>
    <t xml:space="preserve">Don/Doña </t>
  </si>
  <si>
    <t>DNI/NIF</t>
  </si>
  <si>
    <t xml:space="preserve">Con domicilio en </t>
  </si>
  <si>
    <t>Calle</t>
  </si>
  <si>
    <t>C.P.</t>
  </si>
  <si>
    <t>EN REPRESENTACIÓN  (señale lo que proceda)  DE LA ENTIDAD</t>
  </si>
  <si>
    <t>DECLARO QUE</t>
  </si>
  <si>
    <t>1ª FASE</t>
  </si>
  <si>
    <t>Año de constitución</t>
  </si>
  <si>
    <t>Año</t>
  </si>
  <si>
    <t>Nacionalidad</t>
  </si>
  <si>
    <t>Cortometraje</t>
  </si>
  <si>
    <t>1. Experiencia del director o directora en los últimos 7 años (9 años en el caso de proyectos de animación)</t>
  </si>
  <si>
    <r>
      <rPr>
        <b/>
        <sz val="10"/>
        <color indexed="8"/>
        <rFont val="Verdana"/>
        <family val="2"/>
      </rPr>
      <t xml:space="preserve">f) </t>
    </r>
    <r>
      <rPr>
        <sz val="10"/>
        <color indexed="8"/>
        <rFont val="Verdana"/>
        <family val="2"/>
      </rPr>
      <t>Director/a novel:</t>
    </r>
  </si>
  <si>
    <t xml:space="preserve">Director /a </t>
  </si>
  <si>
    <t>Primero / Segundo</t>
  </si>
  <si>
    <r>
      <rPr>
        <b/>
        <sz val="10"/>
        <color indexed="8"/>
        <rFont val="Verdana"/>
        <family val="2"/>
      </rPr>
      <t>g)</t>
    </r>
    <r>
      <rPr>
        <sz val="10"/>
        <color indexed="8"/>
        <rFont val="Verdana"/>
        <family val="2"/>
      </rPr>
      <t xml:space="preserve"> Participación de la mujer:</t>
    </r>
  </si>
  <si>
    <t>Puesto</t>
  </si>
  <si>
    <r>
      <rPr>
        <b/>
        <sz val="10"/>
        <color indexed="8"/>
        <rFont val="Verdana"/>
        <family val="2"/>
      </rPr>
      <t>h</t>
    </r>
    <r>
      <rPr>
        <sz val="10"/>
        <color indexed="8"/>
        <rFont val="Verdana"/>
        <family val="2"/>
      </rPr>
      <t>) Presencia del euskera en el proyecto y/o en su divulgación y promoción:</t>
    </r>
  </si>
  <si>
    <t>2ª FASE</t>
  </si>
  <si>
    <t>TAREA DESARROLLADA
(Ejemplo: Búsqueda de localizaciones, labores de ajuste de guion,…)</t>
  </si>
  <si>
    <t>% DE GASTO APLICADO AL PROYECTO SEGÚN MEMORIA EXPLICATIVA</t>
  </si>
  <si>
    <t>NOMBRE EMPLEADX</t>
  </si>
  <si>
    <t>TIPO DE CONTRATO</t>
  </si>
  <si>
    <t>Título de la obra audiovisual</t>
  </si>
  <si>
    <t>Tipo de obra audiovisual</t>
  </si>
  <si>
    <t>Duración</t>
  </si>
  <si>
    <t>Color</t>
  </si>
  <si>
    <t>Nombre de la productora</t>
  </si>
  <si>
    <t>2. En caso de utilizar nombre artístico, indíquese éste al lado del nombre y apellidos.</t>
  </si>
  <si>
    <t>NACIONALIDAD</t>
  </si>
  <si>
    <t>Director/a</t>
  </si>
  <si>
    <t>Guionista</t>
  </si>
  <si>
    <t>Director/a de fotografía</t>
  </si>
  <si>
    <t>Compositor/a de la música</t>
  </si>
  <si>
    <t>Director/a de arte (Decorador/a)</t>
  </si>
  <si>
    <t>Jefe/a de sonido</t>
  </si>
  <si>
    <t>Figurinista/Jefe/a de vestuario</t>
  </si>
  <si>
    <t>Jefe/a de caracterización (Maquillaje)</t>
  </si>
  <si>
    <t>Secretaria/o de producción</t>
  </si>
  <si>
    <t>Argumento</t>
  </si>
  <si>
    <t>Asesoría de guion</t>
  </si>
  <si>
    <t>Diálogos</t>
  </si>
  <si>
    <t>Ayudante de producción</t>
  </si>
  <si>
    <t>Regidor/a de rodaje</t>
  </si>
  <si>
    <t>Operador/a 2ª unidad</t>
  </si>
  <si>
    <t>Segundo/a operador/a 1ª unidad</t>
  </si>
  <si>
    <t>Foquista 1ª unidad</t>
  </si>
  <si>
    <t>Fotofija</t>
  </si>
  <si>
    <t>Ayudante de maquillaje</t>
  </si>
  <si>
    <t>Peluquería</t>
  </si>
  <si>
    <t>Ayudante de montaje</t>
  </si>
  <si>
    <t>Jefe/a de sastrería</t>
  </si>
  <si>
    <t>Ambientador/a</t>
  </si>
  <si>
    <t>Ayudante de decoración</t>
  </si>
  <si>
    <t>Maquetista</t>
  </si>
  <si>
    <t>Constructor/a de decorados</t>
  </si>
  <si>
    <t>Efectos especiales</t>
  </si>
  <si>
    <t>Armero/a</t>
  </si>
  <si>
    <t>Montador/a de sonido</t>
  </si>
  <si>
    <t>Microfonista</t>
  </si>
  <si>
    <t>Autores/as de canciones</t>
  </si>
  <si>
    <t>Coreógrafo/a</t>
  </si>
  <si>
    <t>Dirección de animación</t>
  </si>
  <si>
    <t>Autor/a obra literaria</t>
  </si>
  <si>
    <t>Guion</t>
  </si>
  <si>
    <t>Guiones de desarrollo</t>
  </si>
  <si>
    <t>Compositor/a música de fondo</t>
  </si>
  <si>
    <t>Autor/a de canciones</t>
  </si>
  <si>
    <t>Diseñador/a personajes</t>
  </si>
  <si>
    <t>Supervisión animación</t>
  </si>
  <si>
    <t>Animador/a senior</t>
  </si>
  <si>
    <t>Animador/a junior</t>
  </si>
  <si>
    <t>Animador/a de masas</t>
  </si>
  <si>
    <t>Meritorio/a de animación</t>
  </si>
  <si>
    <t>Captura de movimiento</t>
  </si>
  <si>
    <t>Director/a de actores (voces)</t>
  </si>
  <si>
    <t>Diseño de sonido</t>
  </si>
  <si>
    <t>Supervisor/a color y pintura</t>
  </si>
  <si>
    <t>Colorista</t>
  </si>
  <si>
    <t>Pintor/a</t>
  </si>
  <si>
    <t>Ajustador/a de diálogos</t>
  </si>
  <si>
    <t>Supervisor/a de intercalación</t>
  </si>
  <si>
    <t>Supervisor/a escáner</t>
  </si>
  <si>
    <t>Escáner</t>
  </si>
  <si>
    <t>Operador/a escáner</t>
  </si>
  <si>
    <t>Montador/a</t>
  </si>
  <si>
    <t>Supervisor/a de post-producción</t>
  </si>
  <si>
    <t>Dirección General de Cultura-Institución Príncipe de Viana</t>
  </si>
  <si>
    <t>TOTAL DEVENGADO
MENSUAL
(BRUTO)</t>
  </si>
  <si>
    <t>SEG. SOCIAL EMPRESA
MENSUAL
(IMPORTE TOTAL)</t>
  </si>
  <si>
    <t>NÚMERO MENSUALIDADES
(Se pueden introducir decimales)</t>
  </si>
  <si>
    <t>SMI MENSUAL</t>
  </si>
  <si>
    <t>SMI PRORRATEADAS EXTRAS</t>
  </si>
  <si>
    <r>
      <t>h. Gastos de personal corregido según SMI</t>
    </r>
    <r>
      <rPr>
        <b/>
        <vertAlign val="superscript"/>
        <sz val="12"/>
        <rFont val="Calibri"/>
        <family val="2"/>
      </rPr>
      <t xml:space="preserve">  </t>
    </r>
  </si>
  <si>
    <t>MÁXIMO SALARIO BRUTO ADMITIDO
3 veces SMI</t>
  </si>
  <si>
    <r>
      <t xml:space="preserve">h. Gastos salariales y de Seguridad Social </t>
    </r>
    <r>
      <rPr>
        <b/>
        <vertAlign val="superscript"/>
        <sz val="12"/>
        <rFont val="Calibri"/>
        <family val="2"/>
      </rPr>
      <t xml:space="preserve">2  (*)     </t>
    </r>
  </si>
  <si>
    <r>
      <rPr>
        <b/>
        <vertAlign val="superscript"/>
        <sz val="12"/>
        <rFont val="Calibri"/>
        <family val="2"/>
      </rPr>
      <t xml:space="preserve"> </t>
    </r>
    <r>
      <rPr>
        <b/>
        <sz val="12"/>
        <rFont val="Calibri"/>
        <family val="2"/>
      </rPr>
      <t>(Gastos relacionados con epígrafes a) a g) desarrollados por personal asalariado de la empesa)</t>
    </r>
  </si>
  <si>
    <r>
      <rPr>
        <b/>
        <vertAlign val="superscript"/>
        <sz val="10"/>
        <rFont val="Calibri"/>
        <family val="2"/>
      </rPr>
      <t>1</t>
    </r>
    <r>
      <rPr>
        <i/>
        <vertAlign val="superscript"/>
        <sz val="10"/>
        <rFont val="Calibri"/>
        <family val="2"/>
      </rPr>
      <t xml:space="preserve"> </t>
    </r>
    <r>
      <rPr>
        <i/>
        <sz val="10"/>
        <rFont val="Calibri"/>
        <family val="2"/>
      </rPr>
      <t>Según Base 7.1.e), explicaciones en pestaña "Notas"</t>
    </r>
  </si>
  <si>
    <t>TOTAL GASTOS DECLARADOS DE PERSONAL APLICADOS AL PROYECTO</t>
  </si>
  <si>
    <t>PRESUPUESTO TOTAL</t>
  </si>
  <si>
    <r>
      <t>h. Gastos salariales y de Seguridad Social</t>
    </r>
    <r>
      <rPr>
        <b/>
        <vertAlign val="superscript"/>
        <sz val="12"/>
        <rFont val="Calibri"/>
        <family val="2"/>
      </rPr>
      <t xml:space="preserve">   </t>
    </r>
  </si>
  <si>
    <t>si</t>
  </si>
  <si>
    <t>no</t>
  </si>
  <si>
    <t>Resto de productoras participantes</t>
  </si>
  <si>
    <t>PRESUPUESTO PERIODO SUBVENCIONABLE</t>
  </si>
  <si>
    <t>Introducir aclaraciones sobre los gastos recogidos en el epígrafe señalado de la pestaña PRESUPUESTO DEL PERIODO SUBVENCIONABLE</t>
  </si>
  <si>
    <t>% DE EJECUCIÓN DEL SOLICITANTE</t>
  </si>
  <si>
    <t>CRONOGRAMA</t>
  </si>
  <si>
    <t>ACTIVIDAD</t>
  </si>
  <si>
    <t>PERIODO</t>
  </si>
  <si>
    <t>FECHA INICIO</t>
  </si>
  <si>
    <t>FECHA FINAL</t>
  </si>
  <si>
    <t>ANEXO I. A. MODELO DE SOLICITUD</t>
  </si>
  <si>
    <t>Acuerdos firmados con las personas encargadas de la dirección, coordinación y guion para la realización de las tareas de desarrollo</t>
  </si>
  <si>
    <t>PRESUPUESTO GASTO EN NAVARRA PRODUCTORA SOLICITANTE</t>
  </si>
  <si>
    <t>GÉNERO</t>
  </si>
  <si>
    <r>
      <t>M</t>
    </r>
    <r>
      <rPr>
        <sz val="10"/>
        <color indexed="8"/>
        <rFont val="Calibri"/>
        <family val="2"/>
      </rPr>
      <t>ontador/a jefe/a</t>
    </r>
  </si>
  <si>
    <r>
      <t>A</t>
    </r>
    <r>
      <rPr>
        <sz val="10"/>
        <color indexed="8"/>
        <rFont val="Calibri"/>
        <family val="2"/>
      </rPr>
      <t>yudante de dirección</t>
    </r>
  </si>
  <si>
    <r>
      <t>Dir</t>
    </r>
    <r>
      <rPr>
        <sz val="10"/>
        <color indexed="8"/>
        <rFont val="Calibri"/>
        <family val="2"/>
      </rPr>
      <t>ección artística</t>
    </r>
  </si>
  <si>
    <t>Espacio natural</t>
  </si>
  <si>
    <r>
      <rPr>
        <b/>
        <sz val="10"/>
        <color indexed="9"/>
        <rFont val="Arial"/>
        <family val="2"/>
      </rPr>
      <t>Anexo. I.A. Solicitud</t>
    </r>
    <r>
      <rPr>
        <sz val="10"/>
        <color indexed="9"/>
        <rFont val="Arial"/>
        <family val="2"/>
      </rPr>
      <t>: Este documento se cumplimentará en parte de forma automática. Una vez cumplimentado en su totalidad, guardar su contenido como PDF, siguiendo la indicaciones que se dan, para adjuntarlo firmado con el resto de documentación.</t>
    </r>
  </si>
  <si>
    <r>
      <t xml:space="preserve">DECLARACIÓN RESPONSABLE DE GASTOS A REALIZAR EN NAVARRA </t>
    </r>
    <r>
      <rPr>
        <b/>
        <vertAlign val="superscript"/>
        <sz val="11"/>
        <color indexed="9"/>
        <rFont val="Verdana"/>
        <family val="2"/>
      </rPr>
      <t>1</t>
    </r>
  </si>
  <si>
    <t>Mediante la presente declaración responsable se indica el porcentaje de gasto realizado en territorio navarro teniendo en cuenta los criterios establecidos en al artículo 2 de la Orden Foral 69/2021 de 7 de mayo, de la Consejera de Economía y Hacienda.</t>
  </si>
  <si>
    <t xml:space="preserve"> EN NOMBRE PROPIO O </t>
  </si>
  <si>
    <t>número</t>
  </si>
  <si>
    <t xml:space="preserve">de </t>
  </si>
  <si>
    <t>)</t>
  </si>
  <si>
    <t>Es productora independiente, de acuerdo con la definición del artículo 4.n) de la Ley 55/2007, de 28 de diciembre del Cine.</t>
  </si>
  <si>
    <t>Sí</t>
  </si>
  <si>
    <t>No</t>
  </si>
  <si>
    <t>Si la solicitud no ha sido enviada telemáticamente, copia digital de todo lo anterior.</t>
  </si>
  <si>
    <t>l)</t>
  </si>
  <si>
    <t>En cumplimiento de lo dispuesto en el articulo 13 de dicho Reglamento se informa de lo siguiente:</t>
  </si>
  <si>
    <t>NOMBRE DEL PROYECTO:</t>
  </si>
  <si>
    <t>Nº Años</t>
  </si>
  <si>
    <t xml:space="preserve">NOMBRE: </t>
  </si>
  <si>
    <t>2) Premios obtenidos y participación en festivales en las categorías de mejor película, mejor película de habla no inglesa, mejor película de animación, mejor película documental, mejor cortometraje, producida por la empresa solicitante de la ayuda conforme a las puntuaciones establecidas en el Anexo I.B.1</t>
  </si>
  <si>
    <t>2. Premios obtenidos o nominación en las categorías de mejor película, mejor película de habla no inglesa, mejor película de animación, mejor película documental, mejor cortometraje, dirigida por el director o directora; categoría de mejor director/a y categoría de mejor director/a novel en algún festival o premio de los relacionados en el Anexo I.B1</t>
  </si>
  <si>
    <t>Versión original de la película en euskera</t>
  </si>
  <si>
    <r>
      <t xml:space="preserve">1) Experiencia de la </t>
    </r>
    <r>
      <rPr>
        <b/>
        <sz val="10"/>
        <color indexed="62"/>
        <rFont val="Verdana"/>
        <family val="2"/>
      </rPr>
      <t>empresa</t>
    </r>
    <r>
      <rPr>
        <sz val="10"/>
        <color indexed="8"/>
        <rFont val="Verdana"/>
        <family val="2"/>
      </rPr>
      <t xml:space="preserve"> solicitante de la ayuda en los últimos 7 años (9 años en el caso de proyectos de animación)
</t>
    </r>
  </si>
  <si>
    <t>Anexo I. D.</t>
  </si>
  <si>
    <t>m)</t>
  </si>
  <si>
    <t>n)</t>
  </si>
  <si>
    <t>o)</t>
  </si>
  <si>
    <t>p)</t>
  </si>
  <si>
    <t>q)</t>
  </si>
  <si>
    <t>r)</t>
  </si>
  <si>
    <t>s)</t>
  </si>
  <si>
    <t>t)</t>
  </si>
  <si>
    <t>u)</t>
  </si>
  <si>
    <t xml:space="preserve">PRESUPUESTO TOTAL PRODUCTORA SOLICITANTE </t>
  </si>
  <si>
    <t>PRESUPUESTO TOTAL PRODUCTORA SOLICITANTE</t>
  </si>
  <si>
    <t>Las columnas referidas al gasto de la productora solicitante, incluyen el importe de gasto realizado en Navarra. Por este motivo, si por error se introducen importes de gasto en Navarra superiores a los introducidos en el Gasto en España, saltará un aviso en color rojo.</t>
  </si>
  <si>
    <t>PRESUPUESTO TOTAL (en caso de coproducción)</t>
  </si>
  <si>
    <t xml:space="preserve">% de ejecución según presupuesto de Gastos: </t>
  </si>
  <si>
    <t>SOLICITADAS</t>
  </si>
  <si>
    <t>CONCEDIDAS</t>
  </si>
  <si>
    <t>Generazinema desarrollo</t>
  </si>
  <si>
    <t>Departamento de Cultura del Gobierno de Navarra</t>
  </si>
  <si>
    <t>Señalar con una X lo que proceda.</t>
  </si>
  <si>
    <r>
      <rPr>
        <b/>
        <sz val="10"/>
        <color indexed="9"/>
        <rFont val="Arial"/>
        <family val="2"/>
      </rPr>
      <t>Anexo .I. B. Memoria</t>
    </r>
    <r>
      <rPr>
        <sz val="10"/>
        <color indexed="9"/>
        <rFont val="Arial"/>
        <family val="2"/>
      </rPr>
      <t xml:space="preserve">: Este documento recoge la memoria explicativa del proyecto y se cumplimentará en parte de forma automática. </t>
    </r>
  </si>
  <si>
    <r>
      <rPr>
        <b/>
        <sz val="10"/>
        <color indexed="9"/>
        <rFont val="Arial"/>
        <family val="2"/>
      </rPr>
      <t>Anexo I. D. Declaración Responsable de Gasto en Navarra</t>
    </r>
    <r>
      <rPr>
        <sz val="10"/>
        <color indexed="9"/>
        <rFont val="Arial"/>
        <family val="2"/>
      </rPr>
      <t>: Este documento se cumplimentará en parte de forma automática. Una vez cumplimentado en su totalidad, guardar su contenido como PDF, siguiendo la indicaciones que se dan, para adjuntarlo firmado con el resto de documentación.</t>
    </r>
  </si>
  <si>
    <t>DATOS PERSONALES</t>
  </si>
  <si>
    <t>NOMBRE REPRESENTANTE</t>
  </si>
  <si>
    <t>PRESUESTO TOTAL</t>
  </si>
  <si>
    <t>PTO. PERIODO SUBVENCIONABLE</t>
  </si>
  <si>
    <t xml:space="preserve">Coproducción </t>
  </si>
  <si>
    <t>TELÉFONO</t>
  </si>
  <si>
    <t>MAIL</t>
  </si>
  <si>
    <t>NOMBRE SOLICITANTE</t>
  </si>
  <si>
    <t>NOMBRE PROYECTO</t>
  </si>
  <si>
    <t xml:space="preserve">Total ingresos           </t>
  </si>
  <si>
    <t>Nº de largometrajes</t>
  </si>
  <si>
    <t>Nº de cortometrajes</t>
  </si>
  <si>
    <t>Nº de directores noveles</t>
  </si>
  <si>
    <t>Exterior natural</t>
  </si>
  <si>
    <t>Dirección</t>
  </si>
  <si>
    <t>PERSONALIDAD DEL SOLICITANTE</t>
  </si>
  <si>
    <t>AIE</t>
  </si>
  <si>
    <t>Física</t>
  </si>
  <si>
    <t>Jurídica</t>
  </si>
  <si>
    <t>S.L.</t>
  </si>
  <si>
    <t>S.A.</t>
  </si>
  <si>
    <t>S.Coop.</t>
  </si>
  <si>
    <t>Com. Bienes</t>
  </si>
  <si>
    <t>Sin Áni. Lucro</t>
  </si>
  <si>
    <t>Colectiva</t>
  </si>
  <si>
    <t>Comanditaria</t>
  </si>
  <si>
    <t>Únicas casillas a cumplimentar</t>
  </si>
  <si>
    <t>Fijo</t>
  </si>
  <si>
    <t>Temporal</t>
  </si>
  <si>
    <t>Nº empleos fijo en el proyecto</t>
  </si>
  <si>
    <t>Nº empleos temporales en el proyecto</t>
  </si>
  <si>
    <t>En el caso de que el salario bruto supere 3 veces el SMI, se aceptará un máximo de SS a cargo de la empresa del 35% del máximo salario bruto admitido</t>
  </si>
  <si>
    <t>d. Elaboración del presupuesto global del proyecto (incluido plan de marketing y distribución, y plan integral de financiación)</t>
  </si>
  <si>
    <r>
      <t xml:space="preserve">d. Elaboración del presupuesto global del proyecto </t>
    </r>
    <r>
      <rPr>
        <b/>
        <sz val="8"/>
        <rFont val="Calibri"/>
        <family val="2"/>
      </rPr>
      <t>(incluido plan de marketing y distribución, y plan integral de financiación)</t>
    </r>
  </si>
  <si>
    <t>Residencia fiscal</t>
  </si>
  <si>
    <t>Única casilla a cumplimentar</t>
  </si>
  <si>
    <t>Trabajadores temporales</t>
  </si>
  <si>
    <t>Trabajadores fíjos</t>
  </si>
  <si>
    <t>Dirigida por mujer</t>
  </si>
  <si>
    <t>Guionista mujer</t>
  </si>
  <si>
    <t>Productora Ejecutiva mujer</t>
  </si>
  <si>
    <t>Se informa que EXCEL es la aplicación que hay que utilizar para cumplimentar el archivo. Además debe seguirse el orden de las pestañas al hacerlo.</t>
  </si>
  <si>
    <t xml:space="preserve">Puede ver el video localmente dando doble clic en el recuadro de la derecha. Se abrirá el programa seleccionado en su ordenador para visualizar videos mp4  </t>
  </si>
  <si>
    <t>Si tiene problemas para ver el video, puede intentarlo a través del siguiente enlace a youtube</t>
  </si>
  <si>
    <t>Concedidas</t>
  </si>
  <si>
    <t>Segundo</t>
  </si>
  <si>
    <t>Fijos según ficha técnica</t>
  </si>
  <si>
    <t>Temporales según ficha</t>
  </si>
  <si>
    <t>Hombres</t>
  </si>
  <si>
    <t>Mujeres</t>
  </si>
  <si>
    <t>Video explicación Guardar e imprimir Anexo I.A. en PDF</t>
  </si>
  <si>
    <t>c. Diseño y elaboración del material promocional. Storyboard (animación)</t>
  </si>
  <si>
    <t>Título del proyecto</t>
  </si>
  <si>
    <r>
      <t xml:space="preserve">Supervisor/a </t>
    </r>
    <r>
      <rPr>
        <sz val="10"/>
        <color indexed="8"/>
        <rFont val="Calibri"/>
        <family val="2"/>
      </rPr>
      <t>efectos especiales</t>
    </r>
  </si>
  <si>
    <t>(Firma)</t>
  </si>
  <si>
    <t>Materiales de comunicación proyecto bilingües (castellano/euskera)</t>
  </si>
  <si>
    <t>Teléfono</t>
  </si>
  <si>
    <t>correo electrónico</t>
  </si>
  <si>
    <r>
      <rPr>
        <b/>
        <vertAlign val="superscript"/>
        <sz val="12"/>
        <rFont val="Calibri"/>
        <family val="2"/>
      </rPr>
      <t xml:space="preserve"> </t>
    </r>
    <r>
      <rPr>
        <b/>
        <sz val="12"/>
        <rFont val="Calibri"/>
        <family val="2"/>
      </rPr>
      <t>(Gastos relacionados con epígrafes a) a g) desarrollados por personal asalariado de la empresa)</t>
    </r>
  </si>
  <si>
    <t>PRESUPUESTO TOTAL (si se trata de una coproducción)</t>
  </si>
  <si>
    <t>IMPORTE A EJECUTAR POR EL SOLICITANTE</t>
  </si>
  <si>
    <t>(BOLETÍN OFICIAL DE NAVARRA)</t>
  </si>
  <si>
    <t>NOMBRE DEL PROYECTO</t>
  </si>
  <si>
    <r>
      <rPr>
        <b/>
        <sz val="10"/>
        <rFont val="Verdana"/>
        <family val="2"/>
      </rPr>
      <t xml:space="preserve">c) </t>
    </r>
    <r>
      <rPr>
        <sz val="10"/>
        <rFont val="Verdana"/>
        <family val="2"/>
      </rPr>
      <t>Descripción de todas las acciones previstas en el desarrollo del proyecto que incluya un calendario que especifique las fechas de inicio y finalización del mismo.</t>
    </r>
  </si>
  <si>
    <t>FICHA ARTÍSTICA</t>
  </si>
  <si>
    <t>OBRA AUDIOVISUAL DE FICCIÓN O DOCUMENTAL</t>
  </si>
  <si>
    <t>FICHA TÉCNICA</t>
  </si>
  <si>
    <t>OBRA AUDIOVISUAL DE ANIMACIÓN</t>
  </si>
  <si>
    <r>
      <rPr>
        <b/>
        <sz val="10"/>
        <color indexed="8"/>
        <rFont val="Verdana"/>
        <family val="2"/>
      </rPr>
      <t xml:space="preserve">a) </t>
    </r>
    <r>
      <rPr>
        <sz val="10"/>
        <color indexed="8"/>
        <rFont val="Verdana"/>
        <family val="2"/>
      </rPr>
      <t>Calidad y creatividad del proyecto presentado:</t>
    </r>
  </si>
  <si>
    <t>(Incluye calidad, originalidad e innovación artística; Especial valor cinematográfico, cultural o social; Análisis de audiencias, plan de difusión).</t>
  </si>
  <si>
    <r>
      <rPr>
        <b/>
        <sz val="10"/>
        <color indexed="8"/>
        <rFont val="Verdana"/>
        <family val="2"/>
      </rPr>
      <t xml:space="preserve">b) </t>
    </r>
    <r>
      <rPr>
        <sz val="10"/>
        <color indexed="8"/>
        <rFont val="Verdana"/>
        <family val="2"/>
      </rPr>
      <t>Coherencia del presupuesto y viabilidad del proyecto:</t>
    </r>
  </si>
  <si>
    <t>(Incluye ayudas de otras CCAA, MEDIA o IBERMEDIA; Selecciones en mercados especializados en desarrollo; Potencial de internacionalización; Adecuación del presupuesto al proyecto de desarrollo).</t>
  </si>
  <si>
    <t>Anotar el importe total de gastos de personal y la parte de gasto en territorio navarro</t>
  </si>
  <si>
    <t xml:space="preserve">Importes recogidos de la pestaña GASTOS DE PERSONAL </t>
  </si>
  <si>
    <t>Se adjuntará en documento en formato libre junto al "Material complementario" en su caso, señalado en la base 6.3.2.a) "Memoria explicativa del proyecto".</t>
  </si>
  <si>
    <r>
      <t xml:space="preserve">Don / Doña </t>
    </r>
    <r>
      <rPr>
        <u/>
        <sz val="10"/>
        <color indexed="8"/>
        <rFont val="Verdana"/>
        <family val="2"/>
      </rPr>
      <t xml:space="preserve"> </t>
    </r>
  </si>
  <si>
    <r>
      <t xml:space="preserve">Con   domicilio   en   </t>
    </r>
    <r>
      <rPr>
        <u/>
        <sz val="10"/>
        <color indexed="8"/>
        <rFont val="Verdana"/>
        <family val="2"/>
      </rPr>
      <t xml:space="preserve"> </t>
    </r>
  </si>
  <si>
    <t>EN NOMBRE PROPIO O</t>
  </si>
  <si>
    <r>
      <t xml:space="preserve">EN REPRESENTACIÓN </t>
    </r>
    <r>
      <rPr>
        <sz val="10"/>
        <color rgb="FF7E7E7E"/>
        <rFont val="Verdana"/>
        <family val="2"/>
      </rPr>
      <t>(</t>
    </r>
    <r>
      <rPr>
        <i/>
        <sz val="10"/>
        <color rgb="FF7E7E7E"/>
        <rFont val="Verdana"/>
        <family val="2"/>
      </rPr>
      <t>señale lo que proceda</t>
    </r>
    <r>
      <rPr>
        <sz val="10"/>
        <color rgb="FF7E7E7E"/>
        <rFont val="Verdana"/>
        <family val="2"/>
      </rPr>
      <t xml:space="preserve">)     </t>
    </r>
    <r>
      <rPr>
        <sz val="10"/>
        <color rgb="FF000000"/>
        <rFont val="Verdana"/>
        <family val="2"/>
      </rPr>
      <t>DE LA ENTIDAD</t>
    </r>
  </si>
  <si>
    <r>
      <t xml:space="preserve">Con  domicilio  en   </t>
    </r>
    <r>
      <rPr>
        <u/>
        <sz val="10"/>
        <color indexed="8"/>
        <rFont val="Verdana"/>
        <family val="2"/>
      </rPr>
      <t xml:space="preserve"> </t>
    </r>
  </si>
  <si>
    <t xml:space="preserve">conforme a las bases aprobadas por Orden  Foral     </t>
  </si>
  <si>
    <r>
      <t xml:space="preserve">GENERAZINEMA   </t>
    </r>
    <r>
      <rPr>
        <b/>
        <sz val="10"/>
        <rFont val="Verdana"/>
        <family val="2"/>
      </rPr>
      <t xml:space="preserve">DESARROLLO </t>
    </r>
    <r>
      <rPr>
        <b/>
        <sz val="10"/>
        <color indexed="8"/>
        <rFont val="Verdana"/>
        <family val="2"/>
      </rPr>
      <t xml:space="preserve">en su modalidad </t>
    </r>
  </si>
  <si>
    <r>
      <t xml:space="preserve">presenta, </t>
    </r>
    <r>
      <rPr>
        <b/>
        <sz val="10"/>
        <color indexed="8"/>
        <rFont val="Verdana"/>
        <family val="2"/>
      </rPr>
      <t xml:space="preserve">SOLICITUD  A  LA  CONVOCATORIA  DE  AYUDAS  AL  CINE   </t>
    </r>
    <r>
      <rPr>
        <i/>
        <sz val="10"/>
        <color indexed="23"/>
        <rFont val="Verdana"/>
        <family val="2"/>
      </rPr>
      <t>(señale el año)</t>
    </r>
  </si>
  <si>
    <t>En el caso de que solicite una persona física, DNI del solicitante o certificado de empadronamiento, así como certificado que acredite estar de alta, en el momento de presentación de la solicitud, en cualquiera de los epígrafes del Impuesto de Actividades Económicas (I.A.E.).</t>
  </si>
  <si>
    <t>En el caso de que solicite una persona jurídica, estatutos y escrituras de la sociedad, así como certificado que acredite estar de alta, en el momento de presentación de la solicitud, en cualquiera de los epígrafes del Impuesto de Actividades Económicas (I.A.E.).</t>
  </si>
  <si>
    <t>En el caso de que solicite una A.I.E., escritura de constitución de Agrupación de Interés Económico, así como certificado que acredite estar de alta, en el momento de presentación de la solicitud, en cualquiera de los epígrafes del Impuesto de Actividades Económicas (I.A.E.).</t>
  </si>
  <si>
    <t>Documentación que acredite que la empresa está legalmente establecida en España e inscrita como productora en el Registro de Empresas Cinematográficas del ICAA.</t>
  </si>
  <si>
    <t>En el caso de acogerse a la base 5.3: Solicitud y exposición de motivos.</t>
  </si>
  <si>
    <t>ñ)</t>
  </si>
  <si>
    <t>Anexo IV Relación de empresas vinculadas con las empresas que ejecuten gasto en el proyecto para el que se solicita la ayuda.</t>
  </si>
  <si>
    <t>Documento que acredite que la productora solicitante tiene domicilio fiscal en Navarra durante todo el proceso de realización del proyecto de desarrollo.</t>
  </si>
  <si>
    <t>Acreditación de tener los derechos de propiedad intelectual sobre el guion y, en su caso, sobre la obra preexistente, o en su defecto, acreditar tener pactadas las condiciones de opción y futuro contrato de cesión de los derechos.</t>
  </si>
  <si>
    <t>Si la persona encargada de la dirección no ha realizado ningún largometraje anteriormente, pero sí cortometrajes o series, relación de todos los cortos o series realizados anteriormente.</t>
  </si>
  <si>
    <t>Declaraciones responsables o cartas de interés firmadas por los responsables artísticos involucrados en el desarrollo del proyecto.</t>
  </si>
  <si>
    <t xml:space="preserve">Anexo I Información económica y técnica en formato EXCEL, recogiendo la información económica y técnica del proyecto: Presupuesto y financiación comprometida, memoria y ficha técnico-artística. </t>
  </si>
  <si>
    <t>Anexo I.A. Solicitud firmada en formato PDF</t>
  </si>
  <si>
    <t>Anexo I.D. Declaración responsable de gasto en Navarra firmada en formato PDF</t>
  </si>
  <si>
    <t>Anexo I.E. Información económica de coproductora integrante de agrupación de empresas, en su caso.</t>
  </si>
  <si>
    <r>
      <rPr>
        <sz val="10"/>
        <color theme="1"/>
        <rFont val="Verdana"/>
        <family val="2"/>
      </rPr>
      <t>Marque esta casilla si es persona física y quiere recibir respuesta por medios electrónicos</t>
    </r>
    <r>
      <rPr>
        <i/>
        <sz val="9"/>
        <color theme="1"/>
        <rFont val="Verdana"/>
        <family val="2"/>
      </rPr>
      <t xml:space="preserve">
</t>
    </r>
    <r>
      <rPr>
        <i/>
        <sz val="9"/>
        <color theme="0" tint="-0.499984740745262"/>
        <rFont val="Verdana"/>
        <family val="2"/>
      </rPr>
      <t>(Debe rellenar el campo correo electrónico para recibir un aviso del envío de la respuesta)</t>
    </r>
  </si>
  <si>
    <t>IMPORTE DE FINANCIACION COMPROMETIDA DECLARADA POR EL SOLICITANTE</t>
  </si>
  <si>
    <t>% DE FINANCIACIÓN COMPROMETIDA DECLARADA POR EL SOLICITANTE</t>
  </si>
  <si>
    <t>Declaración responsable o certificación emitida por auditor inscrito en el ROAC, según el caso, para acreditar el cumplimiento de los plazos de pago, según lo señalado en la base 2.5.</t>
  </si>
  <si>
    <r>
      <rPr>
        <b/>
        <sz val="10"/>
        <color indexed="8"/>
        <rFont val="Verdana"/>
        <family val="2"/>
      </rPr>
      <t>i)</t>
    </r>
    <r>
      <rPr>
        <sz val="10"/>
        <color indexed="8"/>
        <rFont val="Verdana"/>
        <family val="2"/>
      </rPr>
      <t xml:space="preserve"> Productoras que han producido una obra audiovisual para la que han obtenido ayuda Generazinema Desarrollo en convocatorias anteriores, y han obtenido para la misma la correspondiente calificación del ICAA (o entidad competente en el momento de la solicitud):</t>
    </r>
  </si>
  <si>
    <t>Año concesión ayuda</t>
  </si>
  <si>
    <t>Año de calificación ICAA</t>
  </si>
  <si>
    <t>Título de la obra audiovisual sin calificación ICAA</t>
  </si>
  <si>
    <r>
      <rPr>
        <b/>
        <sz val="10"/>
        <color indexed="9"/>
        <rFont val="Verdana"/>
        <family val="2"/>
      </rPr>
      <t>ANEXO I. C.</t>
    </r>
    <r>
      <rPr>
        <b/>
        <sz val="12"/>
        <color indexed="9"/>
        <rFont val="Verdana"/>
        <family val="2"/>
      </rPr>
      <t xml:space="preserve">
FICHA TÉCNICO-ARTÍSTICA
</t>
    </r>
    <r>
      <rPr>
        <b/>
        <sz val="10"/>
        <color indexed="9"/>
        <rFont val="Verdana"/>
        <family val="2"/>
      </rPr>
      <t>OBRA AUDIOVISUAL DE FICCIÓN O DOCUMENTAL</t>
    </r>
  </si>
  <si>
    <t>1. Se entenderá que la nacionalidad indicada, tanto en el equipo técnico como en el artístico, corresponde con la aportación económica de dicho país. En caso de nacionalidad
    ajena a los países coproductores, se indicará el país coproductor a cuyo cargo irá el correspondiente coste.</t>
  </si>
  <si>
    <t>3. Indicar los datos de los actores dobladores de cada personaje en la ficha artística</t>
  </si>
  <si>
    <r>
      <t xml:space="preserve">Dirección animación </t>
    </r>
    <r>
      <rPr>
        <sz val="9"/>
        <color indexed="8"/>
        <rFont val="Calibri"/>
        <family val="2"/>
      </rPr>
      <t>desarrollo</t>
    </r>
  </si>
  <si>
    <r>
      <t xml:space="preserve">Animador/a </t>
    </r>
    <r>
      <rPr>
        <sz val="9.5"/>
        <color indexed="8"/>
        <rFont val="Calibri"/>
        <family val="2"/>
      </rPr>
      <t>efectos especiales</t>
    </r>
  </si>
  <si>
    <r>
      <t xml:space="preserve">Animaciones </t>
    </r>
    <r>
      <rPr>
        <sz val="9.5"/>
        <color indexed="8"/>
        <rFont val="Calibri"/>
        <family val="2"/>
      </rPr>
      <t>maestras y librer.</t>
    </r>
  </si>
  <si>
    <r>
      <t xml:space="preserve">Desarrollo </t>
    </r>
    <r>
      <rPr>
        <sz val="9"/>
        <color indexed="8"/>
        <rFont val="Calibri"/>
        <family val="2"/>
      </rPr>
      <t>de sistemas y control</t>
    </r>
  </si>
  <si>
    <r>
      <rPr>
        <b/>
        <sz val="10"/>
        <color theme="0"/>
        <rFont val="Verdana"/>
        <family val="2"/>
      </rPr>
      <t>ANEXO I. C.</t>
    </r>
    <r>
      <rPr>
        <b/>
        <sz val="12"/>
        <color indexed="9"/>
        <rFont val="Verdana"/>
        <family val="2"/>
      </rPr>
      <t xml:space="preserve">
FICHA TÉCNICO-ARTÍSTICA
</t>
    </r>
    <r>
      <rPr>
        <b/>
        <sz val="10"/>
        <color indexed="9"/>
        <rFont val="Verdana"/>
        <family val="2"/>
      </rPr>
      <t>OBRA AUDIOVISUAL DE ANIMACIÓN</t>
    </r>
  </si>
  <si>
    <t>PAÍS</t>
  </si>
  <si>
    <t>PARTICI PACIÓN</t>
  </si>
  <si>
    <t>Alemania</t>
  </si>
  <si>
    <t>Argentina</t>
  </si>
  <si>
    <t>Australia</t>
  </si>
  <si>
    <t>Austria</t>
  </si>
  <si>
    <t>Bélgica</t>
  </si>
  <si>
    <t>Bulgaria</t>
  </si>
  <si>
    <t>Canadá</t>
  </si>
  <si>
    <t>Chile</t>
  </si>
  <si>
    <t>China</t>
  </si>
  <si>
    <t>Colombia</t>
  </si>
  <si>
    <t>Corea del Sur</t>
  </si>
  <si>
    <t>Dinamarca</t>
  </si>
  <si>
    <t>Egipto</t>
  </si>
  <si>
    <t>Estonia</t>
  </si>
  <si>
    <t>Francia</t>
  </si>
  <si>
    <t>India</t>
  </si>
  <si>
    <t>Italia</t>
  </si>
  <si>
    <t>Japón</t>
  </si>
  <si>
    <t>México</t>
  </si>
  <si>
    <t>Países Bajos</t>
  </si>
  <si>
    <t>Polonia</t>
  </si>
  <si>
    <t>Portugal</t>
  </si>
  <si>
    <t>Reino Unido</t>
  </si>
  <si>
    <t>Participación sin premio</t>
  </si>
  <si>
    <t>Premio mejor película</t>
  </si>
  <si>
    <t>Premio mejor película de habla no inglesa</t>
  </si>
  <si>
    <t>Premio mejor película de animación</t>
  </si>
  <si>
    <t>Premio mejor película documental</t>
  </si>
  <si>
    <t>Premio mejor cortometraje</t>
  </si>
  <si>
    <t>2) Premios obtenidos y participación en festivales en las categorías de mejor película, mejor película de habla no inglesa, mejor película de animación, mejor película documental, mejor cortometraje, producida por la empresa solicitante de la ayuda conforme a las puntuaciones establecidas en el Anexo I.B.1
En el caso de que una película haya recibido más de un premio, repetir los datos en los campos año y festival.</t>
  </si>
  <si>
    <t>Premio mejor dirección</t>
  </si>
  <si>
    <t>Premio mejor dirección novel</t>
  </si>
  <si>
    <r>
      <rPr>
        <b/>
        <sz val="10"/>
        <rFont val="Verdana"/>
        <family val="2"/>
      </rPr>
      <t>d)</t>
    </r>
    <r>
      <rPr>
        <sz val="10"/>
        <rFont val="Verdana"/>
        <family val="2"/>
      </rPr>
      <t xml:space="preserve"> Proyecto dirigido por persona natural o empadronada en Navarra:</t>
    </r>
  </si>
  <si>
    <t>PARTICIPACIÓN DE LA MUJER</t>
  </si>
  <si>
    <t>PONDE-RACIÓN</t>
  </si>
  <si>
    <t>Compositora Musical sobre el teaser o materiales de desarrollo</t>
  </si>
  <si>
    <t>Jefatura de sonido directo sobre el teaser o materiales de desarrollo</t>
  </si>
  <si>
    <t>Jefatura de montaje sobre el teaser o materiales de desarrollo</t>
  </si>
  <si>
    <t>Directora de Producción sobre el teaser o materiales de desarrollo</t>
  </si>
  <si>
    <t>Directora de fotografía sobre el teaser o materiales de desarrollo</t>
  </si>
  <si>
    <t>Directora de Arte sobre el teaser o materiales de desarrollo</t>
  </si>
  <si>
    <t>Jefa de modelado sobre el teaser o materiales de desarrollo</t>
  </si>
  <si>
    <t>Supervisora de storyboard sobre el teaser o materiales de desarrollo</t>
  </si>
  <si>
    <t>Supervisora de fondos sobre el teaser o meteriales de desarrollo</t>
  </si>
  <si>
    <t>Directora de animación sobre el teaser o meteriales de desarrollo</t>
  </si>
  <si>
    <t>Supervisora de rigging sobre el teaser o meteriales de desarrollo</t>
  </si>
  <si>
    <t>Directora de iluminación sobre el teaser o meteriales de desarrollo</t>
  </si>
  <si>
    <t>Supervisora de render sobre el teaser o meteriales de desarrollo</t>
  </si>
  <si>
    <r>
      <rPr>
        <b/>
        <sz val="10"/>
        <rFont val="Verdana"/>
        <family val="2"/>
      </rPr>
      <t>g)</t>
    </r>
    <r>
      <rPr>
        <sz val="10"/>
        <rFont val="Verdana"/>
        <family val="2"/>
      </rPr>
      <t xml:space="preserve"> Participación de la mujer:
Si una mujer ocupa más de un puesto o dos mujeres ocupan un mismo puesto, repetir la información en otra fila</t>
    </r>
  </si>
  <si>
    <t>e. Mercados y foros de coproducción (alojamiento, desplazamiento y acreditaciones)</t>
  </si>
  <si>
    <t>j. Coste de amortización fiscalmente deducible</t>
  </si>
  <si>
    <t>k. Contratación de medios externos vinculados a la conciliación y sostenibilidad</t>
  </si>
  <si>
    <t>l. Gastos generales</t>
  </si>
  <si>
    <t>m. Gastos financieros</t>
  </si>
  <si>
    <t>n. Producción ejecutiva</t>
  </si>
  <si>
    <r>
      <t>e. Mercados y foros de coproducción (alojamiento, desplazamiento y acreditaciones)</t>
    </r>
    <r>
      <rPr>
        <b/>
        <vertAlign val="superscript"/>
        <sz val="12"/>
        <rFont val="Calibri"/>
        <family val="2"/>
      </rPr>
      <t xml:space="preserve">1 </t>
    </r>
  </si>
  <si>
    <t>Relacionadas con epígrafe e. "Mercados y foros de coproducción (alojamiento, desplazamiento y acreditaciones)"</t>
  </si>
  <si>
    <t xml:space="preserve">l. Gastos generales </t>
  </si>
  <si>
    <t xml:space="preserve">m. Gastos financieros </t>
  </si>
  <si>
    <t>Limitado al 40% de la base de cálculo</t>
  </si>
  <si>
    <t>Limitado al 15% de la base de cálculo</t>
  </si>
  <si>
    <t>Limitado al 55% de la base de cálculo</t>
  </si>
  <si>
    <t>Limitado al 25% de la base de cálculo</t>
  </si>
  <si>
    <t>Gasto Total Solicitante</t>
  </si>
  <si>
    <t>Gasto Navarra
Solicitante</t>
  </si>
  <si>
    <t>e. Mercados y foros de coproducción (Alojamiento, desplazamientos y acreditaciones)</t>
  </si>
  <si>
    <t>K. Contratación de medios externos vinculados a la conciliación y sostenibilidad</t>
  </si>
  <si>
    <t>MODALIDAD</t>
  </si>
  <si>
    <t>FINANCIACIÓN COMPROMETIDA DECLARADA</t>
  </si>
  <si>
    <t>FINANCIACIÓN COMPROMETIDA ACEPTADA</t>
  </si>
  <si>
    <t>FA</t>
  </si>
  <si>
    <t>Animación</t>
  </si>
  <si>
    <t>VO</t>
  </si>
  <si>
    <t>Nº de participaciones en festivales</t>
  </si>
  <si>
    <t>Nº de participaciones premios</t>
  </si>
  <si>
    <t>Número de mujeres ocupando los puestos</t>
  </si>
  <si>
    <t>Número de mujeres totales en estos puestos</t>
  </si>
  <si>
    <t>Películas que han recibido ayuda Generazinema Desarrollo y han calificado la película</t>
  </si>
  <si>
    <t>Películas que han recibido ayuda Generazinema Desarrollo y no han calificado la película</t>
  </si>
  <si>
    <t>En el caso de que la productora solicitante vaya a realizar el proyecto en coproducción, documentación pertinente según indican las bases 6.3.1.f) y 6.3.1.g)</t>
  </si>
  <si>
    <t>Anexo I.B. Memoria explicativa del proyecto.</t>
  </si>
  <si>
    <t>Uno de estos cuatro documentos: Versión inicial del guion, sinopsis extendida, primera versión de tratamiento o propuesta creativa.</t>
  </si>
  <si>
    <r>
      <t>TOTAL IMPORTE DEDICADO AL PROYECTO</t>
    </r>
    <r>
      <rPr>
        <b/>
        <vertAlign val="superscript"/>
        <sz val="10"/>
        <rFont val="Calibri"/>
        <family val="2"/>
      </rPr>
      <t xml:space="preserve"> 1</t>
    </r>
  </si>
  <si>
    <r>
      <t xml:space="preserve">GASTO EN NAVARRA </t>
    </r>
    <r>
      <rPr>
        <b/>
        <vertAlign val="superscript"/>
        <sz val="10"/>
        <rFont val="Calibri"/>
        <family val="2"/>
      </rPr>
      <t>1</t>
    </r>
  </si>
  <si>
    <r>
      <t xml:space="preserve">CORRECCIÓN SEGÚN SMI TOTAL IMPORTE DEDICADO AL PROYECTO </t>
    </r>
    <r>
      <rPr>
        <b/>
        <vertAlign val="superscript"/>
        <sz val="10"/>
        <rFont val="Calibri"/>
        <family val="2"/>
      </rPr>
      <t>2</t>
    </r>
  </si>
  <si>
    <r>
      <t xml:space="preserve">CORRECCIÓN SEGÚN SMI GASTO EN NAVARRA </t>
    </r>
    <r>
      <rPr>
        <b/>
        <vertAlign val="superscript"/>
        <sz val="10"/>
        <rFont val="Calibri"/>
        <family val="2"/>
      </rPr>
      <t>2</t>
    </r>
  </si>
  <si>
    <r>
      <rPr>
        <b/>
        <sz val="10"/>
        <color indexed="9"/>
        <rFont val="Arial"/>
        <family val="2"/>
      </rPr>
      <t>Anexo .I. C. Ficha técnico-artística de ficción o documental</t>
    </r>
    <r>
      <rPr>
        <sz val="10"/>
        <color indexed="9"/>
        <rFont val="Arial"/>
        <family val="2"/>
      </rPr>
      <t xml:space="preserve">: Este documento recoge la ficha técnico-artística del proyecto. </t>
    </r>
  </si>
  <si>
    <r>
      <rPr>
        <b/>
        <sz val="10"/>
        <color indexed="9"/>
        <rFont val="Arial"/>
        <family val="2"/>
      </rPr>
      <t>Anexo .I. C. Ficha técnico-artística de animación</t>
    </r>
    <r>
      <rPr>
        <sz val="10"/>
        <color indexed="9"/>
        <rFont val="Arial"/>
        <family val="2"/>
      </rPr>
      <t xml:space="preserve">: Este documento recoge la ficha técnico-artística del proyecto. </t>
    </r>
  </si>
  <si>
    <r>
      <t>Para determinar el importe del gasto en territorio navarro,</t>
    </r>
    <r>
      <rPr>
        <b/>
        <sz val="10"/>
        <rFont val="Arial"/>
        <family val="2"/>
      </rPr>
      <t xml:space="preserve"> </t>
    </r>
    <r>
      <rPr>
        <sz val="10"/>
        <rFont val="Arial"/>
        <family val="2"/>
      </rPr>
      <t>se tendrán en cuenta los criterios establecidos en el artículo 2 de la Orden Foral 69-2021 de 7 de mayo, de la Consejera de Economía y Hacienda</t>
    </r>
  </si>
  <si>
    <t>NOMBRE Y APELLIDOS / NOMBRE ARTÍSTICO</t>
  </si>
  <si>
    <t>CARGO</t>
  </si>
  <si>
    <t>PERSONAJE / PROTAGONISTA</t>
  </si>
  <si>
    <t>INTÉRPRETE / NOMBRE ARTÍSTICO</t>
  </si>
  <si>
    <t>PERSONAJE / PRINCIPALES</t>
  </si>
  <si>
    <t>PERSONAJE / SECUNDARIOS</t>
  </si>
  <si>
    <t xml:space="preserve"> CARGO</t>
  </si>
  <si>
    <t>Tipo de gasto</t>
  </si>
  <si>
    <t>IMPORTANTE</t>
  </si>
  <si>
    <t>Indicar la modalidad</t>
  </si>
  <si>
    <r>
      <rPr>
        <b/>
        <sz val="10"/>
        <rFont val="Arial"/>
        <family val="2"/>
      </rPr>
      <t>PTO ACEPTADO FIC. O DOC. y PTO ACEPTADO ANIMACIÓN, según proceda</t>
    </r>
    <r>
      <rPr>
        <sz val="10"/>
        <rFont val="Arial"/>
        <family val="2"/>
      </rPr>
      <t>: No hay que introducir datos. Ofrece el presupuesto aceptado teniendo en cuenta los límites recogidos en las bases de la convocatoria, a  partir de los datos introducidos por el solicitante y en consecuencia el porcentaje de gasto realizado en Navarra.</t>
    </r>
  </si>
  <si>
    <t>Limitado al 40% O 55% de la base de cálculo</t>
  </si>
  <si>
    <t>Limitado al 10% O 25% de la base de cálculo</t>
  </si>
  <si>
    <t>Título de obra audiovisual 
(Que participa en festival)</t>
  </si>
  <si>
    <t>Nombre del Festival
(Organizados alfabéticamente)</t>
  </si>
  <si>
    <t>Título de obra audiovisual 
(Nominada a un premio)</t>
  </si>
  <si>
    <t>Nombre del Premio
(Organizados alfabéticamente)</t>
  </si>
  <si>
    <t>Barcelona</t>
  </si>
  <si>
    <t>Bilbao</t>
  </si>
  <si>
    <t>Donostia</t>
  </si>
  <si>
    <t>Gijón</t>
  </si>
  <si>
    <t>Madrid</t>
  </si>
  <si>
    <t>Málaga</t>
  </si>
  <si>
    <t>Las Palmas de Gran Canaria</t>
  </si>
  <si>
    <t>Pamplona</t>
  </si>
  <si>
    <t>Segovia</t>
  </si>
  <si>
    <t>Sevilla</t>
  </si>
  <si>
    <t>Sitges</t>
  </si>
  <si>
    <t>Valencia</t>
  </si>
  <si>
    <t>Valladolid</t>
  </si>
  <si>
    <t>Premios Goya (Academia de las Artes y las Ciencias Cinematográficas de España)</t>
  </si>
  <si>
    <t>España</t>
  </si>
  <si>
    <t>Premios Quirino de la Animación Iberoamericana</t>
  </si>
  <si>
    <t>Premios Oscar (Academia de las Artes y Ciencias Cinematográficas de Hollywood) / The Oscars (Academy of Motion Picture Arts and Sciences)</t>
  </si>
  <si>
    <t>Premios Globos de Oro (Asociación de la Prensa Extranjera de Hollywood) / Golden Globe Awards (The Hollywood Foreign Press Association)</t>
  </si>
  <si>
    <t>Premios ANNIE (Premios de la Asociación Internacional de Cine de Animación)</t>
  </si>
  <si>
    <t>Premios de Cine Europeo EFA (Academia de Cine Europeo) / European Film Awards EFA (European Film Academy).</t>
  </si>
  <si>
    <t>Europa</t>
  </si>
  <si>
    <t>European Animation Awards. Emile Awards</t>
  </si>
  <si>
    <t>Premios CÉSAR (Premios de Cine de la Academia Francesa)</t>
  </si>
  <si>
    <t>Premios BAFTA (Premios de Cine de la Academia Británica)</t>
  </si>
  <si>
    <r>
      <t xml:space="preserve">Coproducción </t>
    </r>
    <r>
      <rPr>
        <sz val="7.5"/>
        <rFont val="Calibri"/>
        <family val="2"/>
      </rPr>
      <t>(introducir una X en la casilla que proceda)</t>
    </r>
  </si>
  <si>
    <r>
      <rPr>
        <b/>
        <u/>
        <sz val="10"/>
        <color rgb="FFC00000"/>
        <rFont val="Calibri"/>
        <family val="2"/>
      </rPr>
      <t>IMPORTANTE:</t>
    </r>
    <r>
      <rPr>
        <b/>
        <sz val="10"/>
        <color rgb="FFC00000"/>
        <rFont val="Calibri"/>
        <family val="2"/>
      </rPr>
      <t xml:space="preserve"> LOS GASTOS QUE SE ESPECIFICAN A CONTINUACIÓN, SON EXCLUSIVAMENTE LOS QUE CORRESPONDEN AL SOLICITANTE DE LA AYUDA Y AL PERIODO
                              SUBVENCIONABLE</t>
    </r>
  </si>
  <si>
    <r>
      <t>l. Gastos generales</t>
    </r>
    <r>
      <rPr>
        <b/>
        <vertAlign val="superscript"/>
        <sz val="12"/>
        <rFont val="Calibri"/>
        <family val="2"/>
      </rPr>
      <t xml:space="preserve"> (*)</t>
    </r>
  </si>
  <si>
    <r>
      <t>m. Gastos financieros</t>
    </r>
    <r>
      <rPr>
        <b/>
        <vertAlign val="superscript"/>
        <sz val="12"/>
        <rFont val="Calibri"/>
        <family val="2"/>
      </rPr>
      <t xml:space="preserve"> (*)</t>
    </r>
  </si>
  <si>
    <r>
      <t>n. Producción ejecutiva</t>
    </r>
    <r>
      <rPr>
        <b/>
        <vertAlign val="superscript"/>
        <sz val="12"/>
        <rFont val="Calibri"/>
        <family val="2"/>
      </rPr>
      <t xml:space="preserve"> (*)</t>
    </r>
  </si>
  <si>
    <r>
      <rPr>
        <b/>
        <u/>
        <sz val="10"/>
        <color rgb="FFC00000"/>
        <rFont val="Calibri"/>
        <family val="2"/>
      </rPr>
      <t>IMPORTANTE:</t>
    </r>
    <r>
      <rPr>
        <b/>
        <sz val="10"/>
        <color rgb="FFC00000"/>
        <rFont val="Calibri"/>
        <family val="2"/>
      </rPr>
      <t xml:space="preserve"> LOS INGRESOS QUE SE ESPECIFICAN A CONTINUACIÓN, SON EXCLUSIVAMENTE LOS QUE CORRESPONDEN AL SOLICITANTE DE LA AYUDA</t>
    </r>
  </si>
  <si>
    <r>
      <t>a. Recursos propios (</t>
    </r>
    <r>
      <rPr>
        <b/>
        <sz val="11"/>
        <rFont val="Calibri"/>
        <family val="2"/>
      </rPr>
      <t>SALDOS EN CUENTAS BANCARIAS</t>
    </r>
    <r>
      <rPr>
        <b/>
        <sz val="12"/>
        <rFont val="Calibri"/>
        <family val="2"/>
      </rPr>
      <t>)</t>
    </r>
  </si>
  <si>
    <r>
      <t>b. Recursos ajenos (</t>
    </r>
    <r>
      <rPr>
        <b/>
        <sz val="11"/>
        <rFont val="Calibri"/>
        <family val="2"/>
      </rPr>
      <t>PRÉSTAMOS, CRÉDITOS, AVALES, APORTACIONES DE INVERSORES PRIVADOS</t>
    </r>
    <r>
      <rPr>
        <b/>
        <sz val="12"/>
        <rFont val="Calibri"/>
        <family val="2"/>
      </rPr>
      <t>)</t>
    </r>
  </si>
  <si>
    <r>
      <rPr>
        <b/>
        <i/>
        <vertAlign val="superscript"/>
        <sz val="14"/>
        <rFont val="Calibri"/>
        <family val="2"/>
      </rPr>
      <t>(*)</t>
    </r>
    <r>
      <rPr>
        <i/>
        <vertAlign val="superscript"/>
        <sz val="14"/>
        <rFont val="Calibri"/>
        <family val="2"/>
      </rPr>
      <t xml:space="preserve"> Gastos limitados según las bases de la convocatoria. Se anotarán los importes </t>
    </r>
    <r>
      <rPr>
        <b/>
        <i/>
        <vertAlign val="superscript"/>
        <sz val="14"/>
        <rFont val="Calibri"/>
        <family val="2"/>
      </rPr>
      <t>sin tener en cuenta el % de limitación.</t>
    </r>
  </si>
  <si>
    <r>
      <rPr>
        <b/>
        <i/>
        <vertAlign val="superscript"/>
        <sz val="10"/>
        <rFont val="Calibri"/>
        <family val="2"/>
      </rPr>
      <t>2</t>
    </r>
    <r>
      <rPr>
        <i/>
        <vertAlign val="superscript"/>
        <sz val="10"/>
        <rFont val="Calibri"/>
        <family val="2"/>
      </rPr>
      <t xml:space="preserve"> </t>
    </r>
    <r>
      <rPr>
        <i/>
        <sz val="10"/>
        <rFont val="Calibri"/>
        <family val="2"/>
      </rPr>
      <t>Los importes relacionados con gastos de personal asalariado se cumplimentarán automáticamente, una vez completada la pestaña GASTOS SALARIALES Y DE SS.</t>
    </r>
  </si>
  <si>
    <r>
      <rPr>
        <b/>
        <vertAlign val="superscript"/>
        <sz val="12"/>
        <color theme="7" tint="-0.499984740745262"/>
        <rFont val="Calibri"/>
        <family val="2"/>
      </rPr>
      <t>1</t>
    </r>
    <r>
      <rPr>
        <sz val="12"/>
        <color theme="7" tint="-0.499984740745262"/>
        <rFont val="Calibri"/>
        <family val="2"/>
      </rPr>
      <t xml:space="preserve"> Estos datos pasarán directamente a la pestaña de PTO. PERIODO SUBVENCIONABLE</t>
    </r>
  </si>
  <si>
    <r>
      <rPr>
        <b/>
        <vertAlign val="superscript"/>
        <sz val="12"/>
        <color theme="7" tint="-0.499984740745262"/>
        <rFont val="Calibri"/>
        <family val="2"/>
      </rPr>
      <t>2</t>
    </r>
    <r>
      <rPr>
        <sz val="12"/>
        <color theme="7" tint="-0.499984740745262"/>
        <rFont val="Calibri"/>
        <family val="2"/>
      </rPr>
      <t xml:space="preserve"> Estos gastos, por estar limitados a tres veces el SMI, pasarán directamente a la pestaña de PRESUPUESTO ACEPTADO</t>
    </r>
  </si>
  <si>
    <r>
      <t xml:space="preserve">A tener en cuenta en la realización de la memoria:
</t>
    </r>
    <r>
      <rPr>
        <b/>
        <sz val="10"/>
        <color rgb="FF000000"/>
        <rFont val="Verdana"/>
        <family val="2"/>
      </rPr>
      <t>*</t>
    </r>
    <r>
      <rPr>
        <sz val="10"/>
        <color rgb="FF000000"/>
        <rFont val="Verdana"/>
        <family val="2"/>
      </rPr>
      <t xml:space="preserve"> Hay que completar todos los apartados y entregar las justificaciones correspondientes.
</t>
    </r>
    <r>
      <rPr>
        <b/>
        <sz val="10"/>
        <color rgb="FF000000"/>
        <rFont val="Verdana"/>
        <family val="2"/>
      </rPr>
      <t>*</t>
    </r>
    <r>
      <rPr>
        <sz val="10"/>
        <color rgb="FF000000"/>
        <rFont val="Verdana"/>
        <family val="2"/>
      </rPr>
      <t xml:space="preserve"> Aquellos apartados que se encuentren vacíos o no se justifiquen no serán valorados.
</t>
    </r>
  </si>
  <si>
    <r>
      <rPr>
        <b/>
        <sz val="10"/>
        <color indexed="8"/>
        <rFont val="Verdana"/>
        <family val="2"/>
      </rPr>
      <t>a)</t>
    </r>
    <r>
      <rPr>
        <sz val="10"/>
        <color indexed="8"/>
        <rFont val="Verdana"/>
        <family val="2"/>
      </rPr>
      <t xml:space="preserve"> Solvencia de la empresa</t>
    </r>
    <r>
      <rPr>
        <b/>
        <vertAlign val="superscript"/>
        <sz val="10"/>
        <color indexed="8"/>
        <rFont val="Verdana"/>
        <family val="2"/>
      </rPr>
      <t>1</t>
    </r>
    <r>
      <rPr>
        <sz val="10"/>
        <color indexed="8"/>
        <rFont val="Verdana"/>
        <family val="2"/>
      </rPr>
      <t xml:space="preserve"> solicitante o de la que ostenta la condición de productor-gestor:</t>
    </r>
  </si>
  <si>
    <r>
      <t>Participación/Premio</t>
    </r>
    <r>
      <rPr>
        <b/>
        <i/>
        <vertAlign val="superscript"/>
        <sz val="9"/>
        <color rgb="FF000000"/>
        <rFont val="Verdana"/>
        <family val="2"/>
      </rPr>
      <t>2</t>
    </r>
  </si>
  <si>
    <r>
      <rPr>
        <b/>
        <vertAlign val="superscript"/>
        <sz val="8"/>
        <color rgb="FF000000"/>
        <rFont val="Verdana"/>
        <family val="2"/>
      </rPr>
      <t>2</t>
    </r>
    <r>
      <rPr>
        <vertAlign val="superscript"/>
        <sz val="8"/>
        <color rgb="FF000000"/>
        <rFont val="Verdana"/>
        <family val="2"/>
      </rPr>
      <t xml:space="preserve"> </t>
    </r>
    <r>
      <rPr>
        <i/>
        <sz val="8"/>
        <color rgb="FF000000"/>
        <rFont val="Verdana"/>
        <family val="2"/>
      </rPr>
      <t>Para acreditar la participación o premio consignado adjuntar en PDF mails, certificados o diplomas emitidos por el festival correspondiente</t>
    </r>
  </si>
  <si>
    <r>
      <t>Nominación/Premio</t>
    </r>
    <r>
      <rPr>
        <b/>
        <i/>
        <vertAlign val="superscript"/>
        <sz val="9"/>
        <color rgb="FF000000"/>
        <rFont val="Verdana"/>
        <family val="2"/>
      </rPr>
      <t>3</t>
    </r>
  </si>
  <si>
    <r>
      <rPr>
        <b/>
        <vertAlign val="superscript"/>
        <sz val="8"/>
        <color rgb="FF000000"/>
        <rFont val="Verdana"/>
        <family val="2"/>
      </rPr>
      <t>3</t>
    </r>
    <r>
      <rPr>
        <vertAlign val="superscript"/>
        <sz val="8"/>
        <color rgb="FF000000"/>
        <rFont val="Verdana"/>
        <family val="2"/>
      </rPr>
      <t xml:space="preserve"> </t>
    </r>
    <r>
      <rPr>
        <i/>
        <sz val="8"/>
        <color rgb="FF000000"/>
        <rFont val="Verdana"/>
        <family val="2"/>
      </rPr>
      <t>Para acreditar la nominación o premio consignado adjuntar en PDF mails, certificados o diplomas emitidos por el festival correspondiente</t>
    </r>
  </si>
  <si>
    <r>
      <rPr>
        <b/>
        <i/>
        <vertAlign val="superscript"/>
        <sz val="8"/>
        <color rgb="FF000000"/>
        <rFont val="Verdana"/>
        <family val="2"/>
      </rPr>
      <t>1</t>
    </r>
    <r>
      <rPr>
        <i/>
        <sz val="8"/>
        <color indexed="8"/>
        <rFont val="Verdana"/>
        <family val="2"/>
      </rPr>
      <t>Adjuntar currículum en el apartado “Memoria de producción”</t>
    </r>
  </si>
  <si>
    <t>Observaciones:</t>
  </si>
  <si>
    <r>
      <rPr>
        <b/>
        <vertAlign val="superscript"/>
        <sz val="11"/>
        <color indexed="8"/>
        <rFont val="Calibri"/>
        <family val="2"/>
      </rPr>
      <t>2</t>
    </r>
    <r>
      <rPr>
        <sz val="10"/>
        <rFont val="Arial"/>
        <family val="2"/>
      </rPr>
      <t>.</t>
    </r>
  </si>
  <si>
    <r>
      <rPr>
        <b/>
        <i/>
        <vertAlign val="superscript"/>
        <sz val="8"/>
        <color indexed="8"/>
        <rFont val="Verdana"/>
        <family val="2"/>
      </rPr>
      <t>2</t>
    </r>
    <r>
      <rPr>
        <i/>
        <sz val="8"/>
        <color indexed="8"/>
        <rFont val="Verdana"/>
        <family val="2"/>
      </rPr>
      <t xml:space="preserve"> El porcentaje de gasto en Navarra se comprobará en la fase de justificación final de la ayuda, para confirmar si el proyecto final cumple con los requisitos mínimos exigidos en la base 5.2.b) de la convocatoria.</t>
    </r>
  </si>
  <si>
    <r>
      <rPr>
        <b/>
        <i/>
        <vertAlign val="superscript"/>
        <sz val="8"/>
        <color indexed="8"/>
        <rFont val="Verdana"/>
        <family val="2"/>
      </rPr>
      <t>1</t>
    </r>
    <r>
      <rPr>
        <i/>
        <sz val="8"/>
        <color indexed="8"/>
        <rFont val="Verdana"/>
        <family val="2"/>
      </rPr>
      <t xml:space="preserve"> Esta declaración no exime la cumplimentación del “Anexo I. Información económica y técnica” en donde constarán los gastosa realizar en Navarra de forma detallada.</t>
    </r>
  </si>
  <si>
    <t>PRESUPUESTO TOTAL NACIONAL
(en caso de coproducción)</t>
  </si>
  <si>
    <t>República Checa</t>
  </si>
  <si>
    <t>Rumanía</t>
  </si>
  <si>
    <t>Rusia</t>
  </si>
  <si>
    <t>Suecia</t>
  </si>
  <si>
    <t>Suiza</t>
  </si>
  <si>
    <t>Turquía</t>
  </si>
  <si>
    <t>Ucrania</t>
  </si>
  <si>
    <t>LOCALIDAD</t>
  </si>
  <si>
    <t>Huelva</t>
  </si>
  <si>
    <t>Santa Cruz
de Tenerife</t>
  </si>
  <si>
    <t>NOMINA CIÓN</t>
  </si>
  <si>
    <t>NOMINACIÓN  +  PREMIO</t>
  </si>
  <si>
    <t xml:space="preserve"> PREMIOS Y HONORES</t>
  </si>
  <si>
    <t>Premios Feroz de la Asociación de Informadores Cinematográficos de España</t>
  </si>
  <si>
    <t xml:space="preserve">            INSTRUCCIONES PARA CUMPLIMENTAR ESTE DOCUMENTO</t>
  </si>
  <si>
    <t>Destino: SECCIÓN DE PROYECTOS AUDIOVISUALES Y DIGITALES</t>
  </si>
  <si>
    <r>
      <t xml:space="preserve">Que </t>
    </r>
    <r>
      <rPr>
        <b/>
        <sz val="10"/>
        <color rgb="FF000000"/>
        <rFont val="Verdana"/>
        <family val="2"/>
      </rPr>
      <t>sí</t>
    </r>
    <r>
      <rPr>
        <sz val="10"/>
        <color rgb="FF000000"/>
        <rFont val="Verdana"/>
        <family val="2"/>
      </rPr>
      <t xml:space="preserve"> está interesado en acogerse a esta opción. </t>
    </r>
  </si>
  <si>
    <r>
      <t xml:space="preserve">Que </t>
    </r>
    <r>
      <rPr>
        <b/>
        <sz val="10"/>
        <color rgb="FF000000"/>
        <rFont val="Verdana"/>
        <family val="2"/>
      </rPr>
      <t>no</t>
    </r>
    <r>
      <rPr>
        <sz val="10"/>
        <color rgb="FF000000"/>
        <rFont val="Verdana"/>
        <family val="2"/>
      </rPr>
      <t xml:space="preserve"> está interesado en acogerse a esta opción.</t>
    </r>
  </si>
  <si>
    <r>
      <rPr>
        <b/>
        <sz val="10"/>
        <color indexed="8"/>
        <rFont val="Verdana"/>
        <family val="2"/>
      </rPr>
      <t>b)</t>
    </r>
    <r>
      <rPr>
        <sz val="10"/>
        <color indexed="8"/>
        <rFont val="Verdana"/>
        <family val="2"/>
      </rPr>
      <t xml:space="preserve"> La trayectoria del </t>
    </r>
    <r>
      <rPr>
        <b/>
        <sz val="10"/>
        <color indexed="62"/>
        <rFont val="Verdana"/>
        <family val="2"/>
      </rPr>
      <t>director o directora</t>
    </r>
    <r>
      <rPr>
        <b/>
        <vertAlign val="superscript"/>
        <sz val="10"/>
        <color indexed="62"/>
        <rFont val="Verdana"/>
        <family val="2"/>
      </rPr>
      <t>4</t>
    </r>
    <r>
      <rPr>
        <sz val="10"/>
        <color indexed="8"/>
        <rFont val="Verdana"/>
        <family val="2"/>
      </rPr>
      <t xml:space="preserve"> de l</t>
    </r>
    <r>
      <rPr>
        <sz val="10"/>
        <rFont val="Verdana"/>
        <family val="2"/>
      </rPr>
      <t>a obra audiovisual</t>
    </r>
    <r>
      <rPr>
        <sz val="10"/>
        <color indexed="8"/>
        <rFont val="Verdana"/>
        <family val="2"/>
      </rPr>
      <t>:</t>
    </r>
  </si>
  <si>
    <r>
      <rPr>
        <b/>
        <i/>
        <vertAlign val="superscript"/>
        <sz val="8"/>
        <color indexed="8"/>
        <rFont val="Verdana"/>
        <family val="2"/>
      </rPr>
      <t>4</t>
    </r>
    <r>
      <rPr>
        <i/>
        <sz val="8"/>
        <color indexed="8"/>
        <rFont val="Verdana"/>
        <family val="2"/>
      </rPr>
      <t>Adjuntar currículum en el apartado “Memoria de dirección”</t>
    </r>
  </si>
  <si>
    <r>
      <t>Nominación/Premio</t>
    </r>
    <r>
      <rPr>
        <b/>
        <i/>
        <vertAlign val="superscript"/>
        <sz val="9"/>
        <color rgb="FF000000"/>
        <rFont val="Verdana"/>
        <family val="2"/>
      </rPr>
      <t>6</t>
    </r>
  </si>
  <si>
    <r>
      <rPr>
        <b/>
        <vertAlign val="superscript"/>
        <sz val="8"/>
        <color rgb="FF000000"/>
        <rFont val="Verdana"/>
        <family val="2"/>
      </rPr>
      <t>6</t>
    </r>
    <r>
      <rPr>
        <vertAlign val="superscript"/>
        <sz val="8"/>
        <color rgb="FF000000"/>
        <rFont val="Verdana"/>
        <family val="2"/>
      </rPr>
      <t xml:space="preserve"> </t>
    </r>
    <r>
      <rPr>
        <i/>
        <sz val="8"/>
        <color rgb="FF000000"/>
        <rFont val="Verdana"/>
        <family val="2"/>
      </rPr>
      <t>Para acreditar la nominación o premio consignado adjuntar en PDF mails, certificados o diplomas emitidos por el festival correspondiente</t>
    </r>
  </si>
  <si>
    <r>
      <rPr>
        <b/>
        <sz val="10"/>
        <color indexed="8"/>
        <rFont val="Verdana"/>
        <family val="2"/>
      </rPr>
      <t xml:space="preserve">c) </t>
    </r>
    <r>
      <rPr>
        <sz val="10"/>
        <color indexed="8"/>
        <rFont val="Verdana"/>
        <family val="2"/>
      </rPr>
      <t>Gasto en Navarra</t>
    </r>
    <r>
      <rPr>
        <b/>
        <vertAlign val="superscript"/>
        <sz val="10"/>
        <color indexed="8"/>
        <rFont val="Verdana"/>
        <family val="2"/>
      </rPr>
      <t>7</t>
    </r>
    <r>
      <rPr>
        <sz val="10"/>
        <color indexed="8"/>
        <rFont val="Verdana"/>
        <family val="2"/>
      </rPr>
      <t xml:space="preserve">: </t>
    </r>
  </si>
  <si>
    <r>
      <rPr>
        <b/>
        <i/>
        <vertAlign val="superscript"/>
        <sz val="8"/>
        <color indexed="8"/>
        <rFont val="Verdana"/>
        <family val="2"/>
      </rPr>
      <t>7</t>
    </r>
    <r>
      <rPr>
        <i/>
        <sz val="8"/>
        <color indexed="8"/>
        <rFont val="Verdana"/>
        <family val="2"/>
      </rPr>
      <t>Señala porcentaje que aparece en el Anexo I.D. Declaración Responsable de gasto en Navarra</t>
    </r>
  </si>
  <si>
    <r>
      <rPr>
        <b/>
        <sz val="10"/>
        <rFont val="Verdana"/>
        <family val="2"/>
      </rPr>
      <t xml:space="preserve">e) </t>
    </r>
    <r>
      <rPr>
        <sz val="10"/>
        <rFont val="Verdana"/>
        <family val="2"/>
      </rPr>
      <t>Consecución de la financiación, compromisos ya realizados del plan de financiación de la fase de desarrollo</t>
    </r>
    <r>
      <rPr>
        <b/>
        <vertAlign val="superscript"/>
        <sz val="10"/>
        <rFont val="Verdana"/>
        <family val="2"/>
      </rPr>
      <t>9</t>
    </r>
    <r>
      <rPr>
        <sz val="10"/>
        <rFont val="Verdana"/>
        <family val="2"/>
      </rPr>
      <t xml:space="preserve">:
</t>
    </r>
  </si>
  <si>
    <r>
      <rPr>
        <b/>
        <i/>
        <vertAlign val="superscript"/>
        <sz val="8"/>
        <color rgb="FF000000"/>
        <rFont val="Verdana"/>
        <family val="2"/>
      </rPr>
      <t>9</t>
    </r>
    <r>
      <rPr>
        <i/>
        <sz val="8"/>
        <color indexed="8"/>
        <rFont val="Verdana"/>
        <family val="2"/>
      </rPr>
      <t>Señala porcentaje de financiación comprometida con respecto a la financiación señalada en la pestaña PTO. PERIODO SUBVENCIONABLE del Anexo I.</t>
    </r>
  </si>
  <si>
    <r>
      <rPr>
        <b/>
        <sz val="10"/>
        <color indexed="8"/>
        <rFont val="Verdana"/>
        <family val="2"/>
      </rPr>
      <t>a)</t>
    </r>
    <r>
      <rPr>
        <sz val="10"/>
        <color indexed="8"/>
        <rFont val="Verdana"/>
        <family val="2"/>
      </rPr>
      <t xml:space="preserve"> Solvencia de la empresa</t>
    </r>
    <r>
      <rPr>
        <sz val="10"/>
        <color indexed="8"/>
        <rFont val="Verdana"/>
        <family val="2"/>
      </rPr>
      <t xml:space="preserve"> solicitante o de la que ostenta la condición de productor-gestor:</t>
    </r>
  </si>
  <si>
    <r>
      <rPr>
        <b/>
        <sz val="10"/>
        <color indexed="8"/>
        <rFont val="Verdana"/>
        <family val="2"/>
      </rPr>
      <t>b)</t>
    </r>
    <r>
      <rPr>
        <sz val="10"/>
        <color indexed="8"/>
        <rFont val="Verdana"/>
        <family val="2"/>
      </rPr>
      <t xml:space="preserve"> La trayectoria del </t>
    </r>
    <r>
      <rPr>
        <b/>
        <sz val="10"/>
        <color indexed="62"/>
        <rFont val="Verdana"/>
        <family val="2"/>
      </rPr>
      <t>director o directora</t>
    </r>
    <r>
      <rPr>
        <sz val="10"/>
        <color indexed="8"/>
        <rFont val="Verdana"/>
        <family val="2"/>
      </rPr>
      <t xml:space="preserve"> del proyecto:</t>
    </r>
  </si>
  <si>
    <r>
      <rPr>
        <b/>
        <sz val="10"/>
        <color indexed="8"/>
        <rFont val="Verdana"/>
        <family val="2"/>
      </rPr>
      <t xml:space="preserve">j) </t>
    </r>
    <r>
      <rPr>
        <sz val="10"/>
        <color indexed="8"/>
        <rFont val="Verdana"/>
        <family val="2"/>
      </rPr>
      <t>Incorporar al proyecto, al menos, a una persona con un contrato en prácticas</t>
    </r>
    <r>
      <rPr>
        <sz val="10"/>
        <color indexed="8"/>
        <rFont val="Verdana"/>
        <family val="2"/>
      </rPr>
      <t>:</t>
    </r>
  </si>
  <si>
    <t>EEUU</t>
  </si>
  <si>
    <t>LARGOMETRAJES Y PILOTOS DE SERIES</t>
  </si>
  <si>
    <r>
      <t xml:space="preserve"> FESTIVALES INTERNACIONALES. </t>
    </r>
    <r>
      <rPr>
        <sz val="12"/>
        <color rgb="FFFFFFFF"/>
        <rFont val="Calibri"/>
        <family val="2"/>
        <scheme val="minor"/>
      </rPr>
      <t>Secciones</t>
    </r>
  </si>
  <si>
    <t>PARTICIP
+  PREMIO</t>
  </si>
  <si>
    <t>(1): En el caso de coproducción con agrupación de empresas, este anexo lo cumplimenta el productor gestor consignando los importes resultantes de sumar el gasto a ejecutar por la totalidad de los coproductores que componen la agrupación de empresas.</t>
  </si>
  <si>
    <t>PRESUPUESTO TOTAL PRODUCTORA SOLICITANTE 
(1)</t>
  </si>
  <si>
    <r>
      <rPr>
        <b/>
        <sz val="10"/>
        <rFont val="Arial"/>
        <family val="2"/>
      </rPr>
      <t>PRESUPUESTO TOTAL:</t>
    </r>
    <r>
      <rPr>
        <sz val="10"/>
        <rFont val="Arial"/>
        <family val="2"/>
      </rPr>
      <t xml:space="preserve"> En esta hoja se recogen el</t>
    </r>
    <r>
      <rPr>
        <b/>
        <sz val="10"/>
        <rFont val="Arial"/>
        <family val="2"/>
      </rPr>
      <t xml:space="preserve"> importe total de gastos asociados al desarrollo del proyecto</t>
    </r>
    <r>
      <rPr>
        <sz val="10"/>
        <rFont val="Arial"/>
        <family val="2"/>
      </rPr>
      <t xml:space="preserve"> por epígrafes</t>
    </r>
    <r>
      <rPr>
        <b/>
        <sz val="10"/>
        <rFont val="Arial"/>
        <family val="2"/>
      </rPr>
      <t xml:space="preserve">. Se incluyen todos los gastos sean subvencionables o no, y los gastos fuera del periodo subvencionable. </t>
    </r>
    <r>
      <rPr>
        <sz val="10"/>
        <rFont val="Arial"/>
        <family val="2"/>
      </rPr>
      <t xml:space="preserve">Se anotará por columnas el gasto de la productora solicitante, su parte de gasto en Navarra y el gasto total en caso de coproducción, y solo la parte de coproducción nacional.
Se entiende por gastos fuera de plazo los gastos realizados NO incluidos en el plazo de la convocatoria.
Se entiende por gastos fuera del límite establecido, los gastos de producción ejecutiva, gastos generales, gastos de intereses y negociación, y gastos de publicidad que exceden de los límites establecidos en la convocatoria.
</t>
    </r>
    <r>
      <rPr>
        <b/>
        <sz val="10"/>
        <rFont val="Arial"/>
        <family val="2"/>
      </rPr>
      <t>Importante señalar la modalidad.</t>
    </r>
  </si>
  <si>
    <r>
      <rPr>
        <b/>
        <sz val="10"/>
        <rFont val="Arial"/>
        <family val="2"/>
      </rPr>
      <t>PRESUPUESTO PERIODO SUBVENCIONABLE:</t>
    </r>
    <r>
      <rPr>
        <sz val="10"/>
        <rFont val="Arial"/>
        <family val="2"/>
      </rPr>
      <t xml:space="preserve"> En esta hoja se recogen el importe total de gastos asociados al desarrollo del proyecto a ejecutar por el solicitante de la ayuda, dentro del periodo subvencionable. No se tendrán en cuenta los límites establecidos para algunos de los costes subvencionables (producción ejecutiva, gastos generales, gastos de intereses y negociación, y gastos de publicidad).
Se señalará en columna separada el gasto presupuestado en territorio navarro.
También en esta pestaña se recogerán los ingresos presupuestados correspondientes al solicitante de la ayuda.
El presupuesto debe quedar equilibrado.
</t>
    </r>
    <r>
      <rPr>
        <b/>
        <sz val="10"/>
        <rFont val="Arial"/>
        <family val="2"/>
      </rPr>
      <t xml:space="preserve">
GASTOS SALARIALES Y DE SS</t>
    </r>
    <r>
      <rPr>
        <sz val="10"/>
        <rFont val="Arial"/>
        <family val="2"/>
      </rPr>
      <t xml:space="preserve">: Se recogerá el presupuesto de gastos totales de personal asalariado de la productora solicitante que vaya a desarrollar actividades relacionadas con el proyecto de desarrollo, dentro del periodo subvencionable. Se anotarán los importes brutos sin tener en cuenta las limitaciones que a los gastos subvencionables se indican en las bases de la convocatoria.
Se señalará en columna separada el gasto presupuestado en territorio navarro.
En el caso de superar 3 veces el SMI, de forma automática se calculará el máximo importe de gasto deducible admitido.
</t>
    </r>
    <r>
      <rPr>
        <b/>
        <sz val="10"/>
        <rFont val="Arial"/>
        <family val="2"/>
      </rPr>
      <t>NOTAS</t>
    </r>
    <r>
      <rPr>
        <sz val="10"/>
        <rFont val="Arial"/>
        <family val="2"/>
      </rPr>
      <t>: En esta pestaña se introducirán las aclaraciones relacionadas con los gastos presupuestados por la empresa solicitante en relación con los gastos del epígrafe: e. Asistencia a mercados y foros de coproducción (alojamiento, desplazamiento y acreditaciones), teniendo en cuenta las limitaciones señaladas en el punto 7.1.e)</t>
    </r>
    <r>
      <rPr>
        <strike/>
        <sz val="10"/>
        <rFont val="Arial"/>
        <family val="2"/>
      </rPr>
      <t/>
    </r>
  </si>
  <si>
    <t>Dirección de producción</t>
  </si>
  <si>
    <t>Jefatura de producción</t>
  </si>
  <si>
    <t>El porcentaje de gasto realizado en territorio navarro sobre el presupuesto aceptado del proyecto presentado a la CONVOCATORIA GENERAZINEMA DESARROLLO</t>
  </si>
  <si>
    <t xml:space="preserve">   es  del</t>
  </si>
  <si>
    <r>
      <t xml:space="preserve">ANEXO I
</t>
    </r>
    <r>
      <rPr>
        <b/>
        <sz val="14"/>
        <color indexed="9"/>
        <rFont val="Verdana"/>
        <family val="2"/>
      </rPr>
      <t>INFORMACIÓN ECONÓMICA Y TÉCNICA</t>
    </r>
    <r>
      <rPr>
        <b/>
        <sz val="12"/>
        <color indexed="9"/>
        <rFont val="Verdana"/>
        <family val="2"/>
      </rPr>
      <t xml:space="preserve">
GENERAZINEMA DESARROLLO 2025-2026</t>
    </r>
  </si>
  <si>
    <t>GENERAZINEMA DESARROLLO 2025-2026</t>
  </si>
  <si>
    <r>
      <t xml:space="preserve">GASTOS DE PERSONAL
</t>
    </r>
    <r>
      <rPr>
        <b/>
        <sz val="12"/>
        <color indexed="9"/>
        <rFont val="Verdana"/>
        <family val="2"/>
      </rPr>
      <t>GENERAZINEMA DESARROLLO 2025-2026</t>
    </r>
  </si>
  <si>
    <r>
      <t>NOTAS</t>
    </r>
    <r>
      <rPr>
        <b/>
        <sz val="16"/>
        <color indexed="9"/>
        <rFont val="Calibri"/>
        <family val="2"/>
      </rPr>
      <t xml:space="preserve">
</t>
    </r>
    <r>
      <rPr>
        <b/>
        <sz val="12"/>
        <color indexed="9"/>
        <rFont val="Verdana"/>
        <family val="2"/>
      </rPr>
      <t>GENERAZINEMA DESARROLLO 2025-2026</t>
    </r>
  </si>
  <si>
    <r>
      <t>PRESUPUESTO ACEPTADO FICCIÓN O DOCUMENTAL</t>
    </r>
    <r>
      <rPr>
        <b/>
        <sz val="16"/>
        <color indexed="9"/>
        <rFont val="Calibri"/>
        <family val="2"/>
      </rPr>
      <t xml:space="preserve">
</t>
    </r>
    <r>
      <rPr>
        <b/>
        <sz val="12"/>
        <color indexed="9"/>
        <rFont val="Verdana"/>
        <family val="2"/>
      </rPr>
      <t>GENERAZINEMA DESARROLLO 2025-2026</t>
    </r>
  </si>
  <si>
    <r>
      <t>PRESUPUESTO ACEPTADO ANIMACIÓN</t>
    </r>
    <r>
      <rPr>
        <b/>
        <sz val="16"/>
        <color indexed="9"/>
        <rFont val="Calibri"/>
        <family val="2"/>
      </rPr>
      <t xml:space="preserve">
</t>
    </r>
    <r>
      <rPr>
        <b/>
        <sz val="12"/>
        <color indexed="9"/>
        <rFont val="Verdana"/>
        <family val="2"/>
      </rPr>
      <t>GENERAZINEMA DESARROLLO 2025-2026</t>
    </r>
  </si>
  <si>
    <t>GENERAZINEMA DESARROLLO 2025</t>
  </si>
  <si>
    <r>
      <t xml:space="preserve">BAFICI – Buenos Aires Festival Internacional de Cine Independiente. </t>
    </r>
    <r>
      <rPr>
        <sz val="10"/>
        <color theme="0" tint="-0.499984740745262"/>
        <rFont val="Calibri"/>
        <family val="2"/>
        <scheme val="minor"/>
      </rPr>
      <t>Secciones oficiales internacional, latinoamericana y vanguardia y género</t>
    </r>
  </si>
  <si>
    <r>
      <t xml:space="preserve">Busan International Film Festival. </t>
    </r>
    <r>
      <rPr>
        <sz val="10"/>
        <color theme="0" tint="-0.499984740745262"/>
        <rFont val="Calibri"/>
        <family val="2"/>
        <scheme val="minor"/>
      </rPr>
      <t>Secciones</t>
    </r>
    <r>
      <rPr>
        <b/>
        <sz val="10"/>
        <color theme="0" tint="-0.499984740745262"/>
        <rFont val="Calibri"/>
        <family val="2"/>
        <scheme val="minor"/>
      </rPr>
      <t xml:space="preserve"> </t>
    </r>
    <r>
      <rPr>
        <sz val="10"/>
        <color theme="0" tint="-0.499984740745262"/>
        <rFont val="Calibri"/>
        <family val="2"/>
        <scheme val="minor"/>
      </rPr>
      <t>World Cinema, Flash Forward</t>
    </r>
  </si>
  <si>
    <r>
      <t xml:space="preserve">Cairo International Film Festival. </t>
    </r>
    <r>
      <rPr>
        <sz val="10"/>
        <color theme="0" tint="-0.499984740745262"/>
        <rFont val="Calibri"/>
        <family val="2"/>
        <scheme val="minor"/>
      </rPr>
      <t>Sección Cinema of Tomorrow, Semana de la Crítica Internacional</t>
    </r>
  </si>
  <si>
    <r>
      <t xml:space="preserve">Cairo International Film Festival. </t>
    </r>
    <r>
      <rPr>
        <sz val="10"/>
        <color theme="0" tint="-0.499984740745262"/>
        <rFont val="Calibri"/>
        <family val="2"/>
        <scheme val="minor"/>
      </rPr>
      <t>Sección International Competition</t>
    </r>
  </si>
  <si>
    <r>
      <t xml:space="preserve">Cartoons on the Bay, Pulcinella Awards. </t>
    </r>
    <r>
      <rPr>
        <sz val="10"/>
        <color theme="0" tint="-0.499984740745262"/>
        <rFont val="Calibri"/>
        <family val="2"/>
        <scheme val="minor"/>
      </rPr>
      <t>Secciones Best short film, Best animated feature</t>
    </r>
  </si>
  <si>
    <r>
      <t xml:space="preserve">Chilemonos. </t>
    </r>
    <r>
      <rPr>
        <sz val="10"/>
        <color theme="0" tint="-0.499984740745262"/>
        <rFont val="Calibri"/>
        <family val="2"/>
        <scheme val="minor"/>
      </rPr>
      <t>Sección Competencia Internacional de Largometrajes Animados</t>
    </r>
  </si>
  <si>
    <r>
      <t xml:space="preserve">Cinanima. </t>
    </r>
    <r>
      <rPr>
        <sz val="10"/>
        <color theme="0" tint="-0.499984740745262"/>
        <rFont val="Calibri"/>
        <family val="2"/>
        <scheme val="minor"/>
      </rPr>
      <t>Sección Competição Internacional Longas-Metragens</t>
    </r>
  </si>
  <si>
    <r>
      <t xml:space="preserve">CPH:DOX. </t>
    </r>
    <r>
      <rPr>
        <sz val="10"/>
        <color theme="0" tint="-0.499984740745262"/>
        <rFont val="Calibri"/>
        <family val="2"/>
        <scheme val="minor"/>
      </rPr>
      <t>Secciones Dox:Award, New:Vision, Next:Wave</t>
    </r>
  </si>
  <si>
    <r>
      <t xml:space="preserve">DOC Lisboa. </t>
    </r>
    <r>
      <rPr>
        <sz val="10"/>
        <color theme="0" tint="-0.499984740745262"/>
        <rFont val="Calibri"/>
        <family val="2"/>
        <scheme val="minor"/>
      </rPr>
      <t>Sección International Competition</t>
    </r>
  </si>
  <si>
    <r>
      <t xml:space="preserve">Fantastic Fest Austin. </t>
    </r>
    <r>
      <rPr>
        <sz val="10"/>
        <color theme="0" tint="-0.499984740745262"/>
        <rFont val="Calibri"/>
        <family val="2"/>
        <scheme val="minor"/>
      </rPr>
      <t>Sección Features (Largometrajes)</t>
    </r>
  </si>
  <si>
    <r>
      <t>Festival Internacional de Cine de Cartagena de Indias.</t>
    </r>
    <r>
      <rPr>
        <sz val="10"/>
        <color theme="0" tint="-0.499984740745262"/>
        <rFont val="Calibri"/>
        <family val="2"/>
        <scheme val="minor"/>
      </rPr>
      <t xml:space="preserve"> Secciones Ficciones, Documentes</t>
    </r>
  </si>
  <si>
    <r>
      <t xml:space="preserve">Festival Internacional de Cine de Mar del Plata. </t>
    </r>
    <r>
      <rPr>
        <sz val="10"/>
        <color theme="0" tint="-0.499984740745262"/>
        <rFont val="Calibri"/>
        <family val="2"/>
        <scheme val="minor"/>
      </rPr>
      <t>Sección Competencia Internacional</t>
    </r>
  </si>
  <si>
    <r>
      <t xml:space="preserve">Festival Internacional de Cine de Mar del Plata. </t>
    </r>
    <r>
      <rPr>
        <sz val="10"/>
        <color theme="0" tint="-0.499984740745262"/>
        <rFont val="Calibri"/>
        <family val="2"/>
        <scheme val="minor"/>
      </rPr>
      <t xml:space="preserve">Secciones Competencia Latinoamericana y Competencia Estados Alterados </t>
    </r>
  </si>
  <si>
    <r>
      <t xml:space="preserve">Goa IFFI – India International Film Festival. </t>
    </r>
    <r>
      <rPr>
        <sz val="10"/>
        <color theme="0" tint="-0.499984740745262"/>
        <rFont val="Calibri"/>
        <family val="2"/>
        <scheme val="minor"/>
      </rPr>
      <t>Secciones International Competition, Debut Competition</t>
    </r>
  </si>
  <si>
    <r>
      <t xml:space="preserve">Hot Docs Canadian International Documentary Festival. </t>
    </r>
    <r>
      <rPr>
        <sz val="10"/>
        <color theme="0" tint="-0.499984740745262"/>
        <rFont val="Calibri"/>
        <family val="2"/>
        <scheme val="minor"/>
      </rPr>
      <t>Sección International Spectrum</t>
    </r>
  </si>
  <si>
    <r>
      <t xml:space="preserve">Indie Lisboa Film Festival. </t>
    </r>
    <r>
      <rPr>
        <sz val="10"/>
        <color theme="0" tint="-0.499984740745262"/>
        <rFont val="Calibri"/>
        <family val="2"/>
        <scheme val="minor"/>
      </rPr>
      <t>Sección international Competition</t>
    </r>
  </si>
  <si>
    <r>
      <t xml:space="preserve">International Documentary Film Festival Amsterdam (IDFA). </t>
    </r>
    <r>
      <rPr>
        <sz val="10"/>
        <color theme="0" tint="-0.499984740745262"/>
        <rFont val="Calibri"/>
        <family val="2"/>
        <scheme val="minor"/>
      </rPr>
      <t>Sección Competition for Feature-Length Documentary</t>
    </r>
  </si>
  <si>
    <r>
      <t xml:space="preserve">Istanbul Film Festival. </t>
    </r>
    <r>
      <rPr>
        <sz val="10"/>
        <color theme="0" tint="-0.499984740745262"/>
        <rFont val="Calibri"/>
        <family val="2"/>
        <scheme val="minor"/>
      </rPr>
      <t>Sección International Competition</t>
    </r>
  </si>
  <si>
    <r>
      <t xml:space="preserve">JIO Mami - Mumbai Film Festival India. </t>
    </r>
    <r>
      <rPr>
        <sz val="10"/>
        <color theme="0" tint="-0.499984740745262"/>
        <rFont val="Calibri"/>
        <family val="2"/>
        <scheme val="minor"/>
      </rPr>
      <t>Sección International Competition</t>
    </r>
  </si>
  <si>
    <r>
      <t xml:space="preserve">Karlovy Vary International Film Festival. </t>
    </r>
    <r>
      <rPr>
        <sz val="10"/>
        <color theme="0" tint="-0.499984740745262"/>
        <rFont val="Calibri"/>
        <family val="2"/>
        <scheme val="minor"/>
      </rPr>
      <t>Sección Crystal Globe Competition</t>
    </r>
  </si>
  <si>
    <r>
      <t xml:space="preserve">Kyiv International Film Festival, Molodist. </t>
    </r>
    <r>
      <rPr>
        <sz val="10"/>
        <color theme="0" tint="-0.499984740745262"/>
        <rFont val="Calibri"/>
        <family val="2"/>
        <scheme val="minor"/>
      </rPr>
      <t>Sección International Competition</t>
    </r>
  </si>
  <si>
    <r>
      <t xml:space="preserve">London Film Festival (BFI). </t>
    </r>
    <r>
      <rPr>
        <sz val="10"/>
        <color theme="0" tint="-0.499984740745262"/>
        <rFont val="Calibri"/>
        <family val="2"/>
        <scheme val="minor"/>
      </rPr>
      <t>Secciones Official Competition, First Feature Competition, Documentary Competition</t>
    </r>
  </si>
  <si>
    <r>
      <t xml:space="preserve">Montreal Film Festival (World Film Festival). </t>
    </r>
    <r>
      <rPr>
        <sz val="10"/>
        <color theme="0" tint="-0.499984740745262"/>
        <rFont val="Calibri"/>
        <family val="2"/>
        <scheme val="minor"/>
      </rPr>
      <t>Sección First Fiction Films Competition, Documentaries of the World</t>
    </r>
  </si>
  <si>
    <r>
      <t xml:space="preserve">Montreal Film Festival (World Film Festival). </t>
    </r>
    <r>
      <rPr>
        <sz val="10"/>
        <color theme="0" tint="-0.499984740745262"/>
        <rFont val="Calibri"/>
        <family val="2"/>
        <scheme val="minor"/>
      </rPr>
      <t>Sección World Competition (Grand Prix des Amériques)</t>
    </r>
  </si>
  <si>
    <r>
      <t xml:space="preserve">Moscow International Film Festival. </t>
    </r>
    <r>
      <rPr>
        <sz val="10"/>
        <color theme="0" tint="-0.499984740745262"/>
        <rFont val="Calibri"/>
        <family val="2"/>
        <scheme val="minor"/>
      </rPr>
      <t>Secciones Main Competition, Documentary Competition</t>
    </r>
  </si>
  <si>
    <r>
      <t xml:space="preserve">New York Film Festival. </t>
    </r>
    <r>
      <rPr>
        <sz val="10"/>
        <color theme="0" tint="-0.499984740745262"/>
        <rFont val="Calibri"/>
        <family val="2"/>
        <scheme val="minor"/>
      </rPr>
      <t>Sección Main Slate</t>
    </r>
  </si>
  <si>
    <r>
      <t xml:space="preserve">Ottawa International Animation Festival. </t>
    </r>
    <r>
      <rPr>
        <sz val="10"/>
        <color theme="0" tint="-0.499984740745262"/>
        <rFont val="Calibri"/>
        <family val="2"/>
        <scheme val="minor"/>
      </rPr>
      <t>Sección Feature Competition, Animation For Young Audiences Competition</t>
    </r>
  </si>
  <si>
    <r>
      <t xml:space="preserve">Shanghai International Film Festival. </t>
    </r>
    <r>
      <rPr>
        <sz val="10"/>
        <color theme="0" tint="-0.499984740745262"/>
        <rFont val="Calibri"/>
        <family val="2"/>
        <scheme val="minor"/>
      </rPr>
      <t>Sección Golden Goblet Awards Competition</t>
    </r>
  </si>
  <si>
    <r>
      <t xml:space="preserve">Sofia International Film Festival. </t>
    </r>
    <r>
      <rPr>
        <sz val="10"/>
        <color theme="0" tint="-0.499984740745262"/>
        <rFont val="Calibri"/>
        <family val="2"/>
        <scheme val="minor"/>
      </rPr>
      <t>Sección International Competition</t>
    </r>
  </si>
  <si>
    <r>
      <t xml:space="preserve">Stockholm Film Festival. </t>
    </r>
    <r>
      <rPr>
        <sz val="10"/>
        <color theme="0" tint="-0.499984740745262"/>
        <rFont val="Calibri"/>
        <family val="2"/>
        <scheme val="minor"/>
      </rPr>
      <t>Secciones Competition, Documentary Competition</t>
    </r>
  </si>
  <si>
    <r>
      <t xml:space="preserve">Stuttgart International Festival of Animated Films (ITFS) </t>
    </r>
    <r>
      <rPr>
        <sz val="10"/>
        <color theme="0" tint="-0.499984740745262"/>
        <rFont val="Calibri"/>
        <family val="2"/>
        <scheme val="minor"/>
      </rPr>
      <t>Sección International Competition, AniMovie</t>
    </r>
  </si>
  <si>
    <r>
      <t xml:space="preserve">Stuttgart International Festival of Animated Films (ITFS) </t>
    </r>
    <r>
      <rPr>
        <sz val="10"/>
        <color theme="0" tint="-0.499984740745262"/>
        <rFont val="Calibri"/>
        <family val="2"/>
        <scheme val="minor"/>
      </rPr>
      <t>Sección Young Animation, Tricks for Kids</t>
    </r>
  </si>
  <si>
    <r>
      <t xml:space="preserve">SXSW Film Festival Austin. </t>
    </r>
    <r>
      <rPr>
        <sz val="10"/>
        <color theme="0" tint="-0.499984740745262"/>
        <rFont val="Calibri"/>
        <family val="2"/>
        <scheme val="minor"/>
      </rPr>
      <t>Secciones Narrative Feature Competition, Documentary Feature Competition</t>
    </r>
  </si>
  <si>
    <r>
      <t xml:space="preserve">Tallin Black Nights Film Festival. </t>
    </r>
    <r>
      <rPr>
        <sz val="10"/>
        <color theme="0" tint="-0.499984740745262"/>
        <rFont val="Calibri"/>
        <family val="2"/>
        <scheme val="minor"/>
      </rPr>
      <t>Sección Official Selection</t>
    </r>
  </si>
  <si>
    <r>
      <t xml:space="preserve">Tokyo International Film Festival (TIFF). </t>
    </r>
    <r>
      <rPr>
        <sz val="10"/>
        <color theme="0" tint="-0.499984740745262"/>
        <rFont val="Calibri"/>
        <family val="2"/>
        <scheme val="minor"/>
      </rPr>
      <t>Sección Competition</t>
    </r>
  </si>
  <si>
    <r>
      <t xml:space="preserve">Torino Film Festival. Secciones </t>
    </r>
    <r>
      <rPr>
        <sz val="10"/>
        <color theme="0" tint="-0.499984740745262"/>
        <rFont val="Calibri"/>
        <family val="2"/>
        <scheme val="minor"/>
      </rPr>
      <t>Lungometragi internazionali, Documentari internazionali</t>
    </r>
  </si>
  <si>
    <r>
      <t xml:space="preserve">Transilvania International Film Festival. </t>
    </r>
    <r>
      <rPr>
        <sz val="10"/>
        <color theme="0" tint="-0.499984740745262"/>
        <rFont val="Calibri"/>
        <family val="2"/>
        <scheme val="minor"/>
      </rPr>
      <t>Sección Official  Competition</t>
    </r>
  </si>
  <si>
    <r>
      <t xml:space="preserve">Tribeca Film Festival. </t>
    </r>
    <r>
      <rPr>
        <sz val="10"/>
        <color theme="0" tint="-0.499984740745262"/>
        <rFont val="Calibri"/>
        <family val="2"/>
        <scheme val="minor"/>
      </rPr>
      <t>Secciones</t>
    </r>
    <r>
      <rPr>
        <b/>
        <sz val="10"/>
        <color theme="0" tint="-0.499984740745262"/>
        <rFont val="Calibri"/>
        <family val="2"/>
        <scheme val="minor"/>
      </rPr>
      <t xml:space="preserve"> </t>
    </r>
    <r>
      <rPr>
        <sz val="10"/>
        <color theme="0" tint="-0.499984740745262"/>
        <rFont val="Calibri"/>
        <family val="2"/>
        <scheme val="minor"/>
      </rPr>
      <t>International Narrative Competition, Documentary Competition</t>
    </r>
  </si>
  <si>
    <r>
      <t>Viennale Festival.</t>
    </r>
    <r>
      <rPr>
        <sz val="10"/>
        <color theme="0" tint="-0.499984740745262"/>
        <rFont val="Calibri"/>
        <family val="2"/>
        <scheme val="minor"/>
      </rPr>
      <t xml:space="preserve"> Largometrajes (Sección Oficial)</t>
    </r>
  </si>
  <si>
    <r>
      <t xml:space="preserve">Warsaw International Film Festival.  </t>
    </r>
    <r>
      <rPr>
        <sz val="10"/>
        <color theme="0" tint="-0.499984740745262"/>
        <rFont val="Calibri"/>
        <family val="2"/>
        <scheme val="minor"/>
      </rPr>
      <t>Secciones 1-2 Competition, Free Spirit Competition, Documentary Competition</t>
    </r>
  </si>
  <si>
    <r>
      <t xml:space="preserve">Warsaw International Film Festival. </t>
    </r>
    <r>
      <rPr>
        <sz val="10"/>
        <color theme="0" tint="-0.499984740745262"/>
        <rFont val="Calibri"/>
        <family val="2"/>
        <scheme val="minor"/>
      </rPr>
      <t>Sección International Competition</t>
    </r>
  </si>
  <si>
    <r>
      <t>Animayo.</t>
    </r>
    <r>
      <rPr>
        <sz val="10"/>
        <color theme="0" tint="-0.499984740745262"/>
        <rFont val="Calibri"/>
        <family val="2"/>
        <scheme val="minor"/>
      </rPr>
      <t xml:space="preserve"> Sección Oficial a Concurso</t>
    </r>
  </si>
  <si>
    <r>
      <t xml:space="preserve">3
</t>
    </r>
    <r>
      <rPr>
        <sz val="9"/>
        <color theme="0" tint="-0.499984740745262"/>
        <rFont val="Calibri"/>
        <family val="2"/>
        <scheme val="minor"/>
      </rPr>
      <t>Gran premio del jurado; Mejor cortometraje independiente</t>
    </r>
  </si>
  <si>
    <r>
      <t xml:space="preserve">Cinema Jove. </t>
    </r>
    <r>
      <rPr>
        <sz val="10"/>
        <color theme="0" tint="-0.499984740745262"/>
        <rFont val="Calibri"/>
        <family val="2"/>
        <scheme val="minor"/>
      </rPr>
      <t>Largometrajes, Cortometrajes, Webseries, Encuentro audiovisual de jóvenes</t>
    </r>
  </si>
  <si>
    <r>
      <t xml:space="preserve">2
</t>
    </r>
    <r>
      <rPr>
        <sz val="9"/>
        <color theme="0" tint="-0.499984740745262"/>
        <rFont val="Calibri"/>
        <family val="2"/>
        <scheme val="minor"/>
      </rPr>
      <t>Luna de Valencia; Mención del Jurado; Primer premio;</t>
    </r>
  </si>
  <si>
    <r>
      <t xml:space="preserve">D’A Film Festival. </t>
    </r>
    <r>
      <rPr>
        <sz val="10"/>
        <color theme="0" tint="-0.499984740745262"/>
        <rFont val="Calibri"/>
        <family val="2"/>
        <scheme val="minor"/>
      </rPr>
      <t>Secciones Talents Competición, Un Impulso Colectivo</t>
    </r>
  </si>
  <si>
    <r>
      <t xml:space="preserve">2
</t>
    </r>
    <r>
      <rPr>
        <sz val="9"/>
        <color theme="0" tint="-0.499984740745262"/>
        <rFont val="Calibri"/>
        <family val="2"/>
        <scheme val="minor"/>
      </rPr>
      <t>Premio Talents; Premio Un impulso</t>
    </r>
  </si>
  <si>
    <r>
      <t xml:space="preserve">5
</t>
    </r>
    <r>
      <rPr>
        <sz val="9"/>
        <color theme="0" tint="-0.499984740745262"/>
        <rFont val="Calibri"/>
        <family val="2"/>
        <scheme val="minor"/>
      </rPr>
      <t>Concha de oro mejor película; Concha de plata mejor dirección; Premio especial del jurado; Premio New Directors</t>
    </r>
  </si>
  <si>
    <r>
      <t xml:space="preserve">4
</t>
    </r>
    <r>
      <rPr>
        <sz val="9"/>
        <color theme="0" tint="-0.499984740745262"/>
        <rFont val="Calibri"/>
        <family val="2"/>
        <scheme val="minor"/>
      </rPr>
      <t>Premio Zabaltegi; Premio Horizonte Latino</t>
    </r>
  </si>
  <si>
    <r>
      <t xml:space="preserve">Festival de Cine Europeo de Sevilla. </t>
    </r>
    <r>
      <rPr>
        <sz val="10"/>
        <color theme="0" tint="-0.499984740745262"/>
        <rFont val="Calibri"/>
        <family val="2"/>
        <scheme val="minor"/>
      </rPr>
      <t xml:space="preserve">Sección Oficial </t>
    </r>
  </si>
  <si>
    <r>
      <t xml:space="preserve">3
</t>
    </r>
    <r>
      <rPr>
        <sz val="9"/>
        <color theme="0" tint="-0.499984740745262"/>
        <rFont val="Calibri"/>
        <family val="2"/>
        <scheme val="minor"/>
      </rPr>
      <t>Giraldillo de oro; Premio a la mejor dirección; Gran premio del jurado</t>
    </r>
  </si>
  <si>
    <r>
      <t xml:space="preserve">Festival de Cine Europeo de Sevilla. </t>
    </r>
    <r>
      <rPr>
        <sz val="10"/>
        <color theme="0" tint="-0.499984740745262"/>
        <rFont val="Calibri"/>
        <family val="2"/>
        <scheme val="minor"/>
      </rPr>
      <t xml:space="preserve">Secciones Las Nuevas Olas, Las Nuevas Olas - No Ficción, Revoluciones permanentes (antes Resistencias), Europa Junior, Cinéfilos del Futuro </t>
    </r>
  </si>
  <si>
    <r>
      <t>2
P</t>
    </r>
    <r>
      <rPr>
        <sz val="9"/>
        <color theme="0" tint="-0.499984740745262"/>
        <rFont val="Calibri"/>
        <family val="2"/>
        <scheme val="minor"/>
      </rPr>
      <t>remio a la mejor película; Premio a la mejor película Ex Aequo</t>
    </r>
  </si>
  <si>
    <r>
      <t>2
C</t>
    </r>
    <r>
      <rPr>
        <sz val="9"/>
        <color theme="0" tint="-0.499984740745262"/>
        <rFont val="Calibri"/>
        <family val="2"/>
        <scheme val="minor"/>
      </rPr>
      <t>olón de oro mejor película; Colón de plata mejor dirección; Premio especial del jurado; Premio mejor cortometraje</t>
    </r>
  </si>
  <si>
    <r>
      <t xml:space="preserve">Festival de Málaga. </t>
    </r>
    <r>
      <rPr>
        <sz val="10"/>
        <color theme="0" tint="-0.499984740745262"/>
        <rFont val="Calibri"/>
        <family val="2"/>
        <scheme val="minor"/>
      </rPr>
      <t>Sección Oficial</t>
    </r>
  </si>
  <si>
    <r>
      <t xml:space="preserve">3
</t>
    </r>
    <r>
      <rPr>
        <sz val="9"/>
        <color theme="0" tint="-0.499984740745262"/>
        <rFont val="Calibri"/>
        <family val="2"/>
        <scheme val="minor"/>
      </rPr>
      <t>Biznaga de oro; Biznaga de plata; Premio especial del jurado; Biznaga de plata a la mejor dirección</t>
    </r>
  </si>
  <si>
    <r>
      <t xml:space="preserve">Festival de Málaga. </t>
    </r>
    <r>
      <rPr>
        <sz val="10"/>
        <color theme="0" tint="-0.499984740745262"/>
        <rFont val="Calibri"/>
        <family val="2"/>
        <scheme val="minor"/>
      </rPr>
      <t>Secciones Largometrajes Zonazine, Documentales Sección oficial, Sección Oficial Cortometrajes y Animazine</t>
    </r>
  </si>
  <si>
    <r>
      <t xml:space="preserve">2
</t>
    </r>
    <r>
      <rPr>
        <sz val="9"/>
        <color theme="0" tint="-0.499984740745262"/>
        <rFont val="Calibri"/>
        <family val="2"/>
        <scheme val="minor"/>
      </rPr>
      <t>Biznaga de plata mejor pelicula; mejor documental; mejor cortometraje; Biznaga de plata mejor dirección</t>
    </r>
  </si>
  <si>
    <r>
      <t xml:space="preserve">Festival Internacional de Cine de Gijón. </t>
    </r>
    <r>
      <rPr>
        <sz val="10"/>
        <color theme="0" tint="-0.499984740745262"/>
        <rFont val="Calibri"/>
        <family val="2"/>
        <scheme val="minor"/>
      </rPr>
      <t>Sección Enfants Terribles</t>
    </r>
  </si>
  <si>
    <r>
      <t xml:space="preserve">2
</t>
    </r>
    <r>
      <rPr>
        <sz val="9"/>
        <color theme="0" tint="-0.499984740745262"/>
        <rFont val="Calibri"/>
        <family val="2"/>
        <scheme val="minor"/>
      </rPr>
      <t>Premio Enfant</t>
    </r>
  </si>
  <si>
    <r>
      <t xml:space="preserve">Festival Internacional de Cine de Gijón. </t>
    </r>
    <r>
      <rPr>
        <sz val="10"/>
        <color theme="0" tint="-0.499984740745262"/>
        <rFont val="Calibri"/>
        <family val="2"/>
        <scheme val="minor"/>
      </rPr>
      <t>Sección Oficial: Retueyos, Albar, Tierres en Trance, Cortometrajes</t>
    </r>
  </si>
  <si>
    <r>
      <t>3
P</t>
    </r>
    <r>
      <rPr>
        <sz val="9"/>
        <color theme="0" tint="-0.499984740745262"/>
        <rFont val="Calibri"/>
        <family val="2"/>
        <scheme val="minor"/>
      </rPr>
      <t>remio mejor largometraje Ex Aequo; Premio mejor largometraje; Premio especial del jurado; Fipresci al mejor largometraje; Premio mejor cortometraje</t>
    </r>
  </si>
  <si>
    <r>
      <t xml:space="preserve">Festival Internacional de Cine de Las Palmas de Gran Canaria. </t>
    </r>
    <r>
      <rPr>
        <sz val="10"/>
        <color theme="0" tint="-0.499984740745262"/>
        <rFont val="Calibri"/>
        <family val="2"/>
        <scheme val="minor"/>
      </rPr>
      <t>Sección Oficial Largometrajes, Sección Oficial Cortometrajes</t>
    </r>
  </si>
  <si>
    <r>
      <t>2</t>
    </r>
    <r>
      <rPr>
        <sz val="9"/>
        <color theme="0" tint="-0.499984740745262"/>
        <rFont val="Calibri"/>
        <family val="2"/>
        <scheme val="minor"/>
      </rPr>
      <t xml:space="preserve">
Lady Harimaguada de oro; Lady Harimaguada de plata; Mejor cortometraje</t>
    </r>
  </si>
  <si>
    <r>
      <t xml:space="preserve">Festival Internacional de Cine Documental y Cortometraje de Bilbao ZINEBI. </t>
    </r>
    <r>
      <rPr>
        <sz val="10"/>
        <color theme="0" tint="-0.499984740745262"/>
        <rFont val="Calibri"/>
        <family val="2"/>
        <scheme val="minor"/>
      </rPr>
      <t>Sección Concurso Internacional de Cortometraje</t>
    </r>
    <r>
      <rPr>
        <b/>
        <sz val="10"/>
        <color theme="0" tint="-0.499984740745262"/>
        <rFont val="Calibri"/>
        <family val="2"/>
        <scheme val="minor"/>
      </rPr>
      <t xml:space="preserve"> </t>
    </r>
  </si>
  <si>
    <r>
      <t xml:space="preserve">2
</t>
    </r>
    <r>
      <rPr>
        <sz val="9"/>
        <color theme="0" tint="-0.499984740745262"/>
        <rFont val="Calibri"/>
        <family val="2"/>
        <scheme val="minor"/>
      </rPr>
      <t>Mikeldi animación; Mikeldi ficción; Mikeldi documental</t>
    </r>
  </si>
  <si>
    <r>
      <t xml:space="preserve">Festival Internacional de Cine Documental y Cortometraje de Bilbao ZINEBI. </t>
    </r>
    <r>
      <rPr>
        <sz val="10"/>
        <color theme="0" tint="-0.499984740745262"/>
        <rFont val="Calibri"/>
        <family val="2"/>
        <scheme val="minor"/>
      </rPr>
      <t>Sección</t>
    </r>
    <r>
      <rPr>
        <b/>
        <sz val="10"/>
        <color theme="0" tint="-0.499984740745262"/>
        <rFont val="Calibri"/>
        <family val="2"/>
        <scheme val="minor"/>
      </rPr>
      <t xml:space="preserve"> </t>
    </r>
    <r>
      <rPr>
        <sz val="10"/>
        <color theme="0" tint="-0.499984740745262"/>
        <rFont val="Calibri"/>
        <family val="2"/>
        <scheme val="minor"/>
      </rPr>
      <t>Concurso Internacional ZIFF - Zinebi First Film</t>
    </r>
  </si>
  <si>
    <r>
      <t xml:space="preserve">3
</t>
    </r>
    <r>
      <rPr>
        <sz val="9"/>
        <color theme="0" tint="-0.499984740745262"/>
        <rFont val="Calibri"/>
        <family val="2"/>
        <scheme val="minor"/>
      </rPr>
      <t>Gran premio ZIFF</t>
    </r>
  </si>
  <si>
    <r>
      <t xml:space="preserve">Festival Internacional de Documentales DocsBarcelona. </t>
    </r>
    <r>
      <rPr>
        <sz val="10"/>
        <color theme="0" tint="-0.499984740745262"/>
        <rFont val="Calibri"/>
        <family val="2"/>
        <scheme val="minor"/>
      </rPr>
      <t>Secciones Panorama, What The Doc!, Latitud</t>
    </r>
  </si>
  <si>
    <r>
      <t xml:space="preserve">2
</t>
    </r>
    <r>
      <rPr>
        <sz val="9"/>
        <color theme="0" tint="-0.499984740745262"/>
        <rFont val="Calibri"/>
        <family val="2"/>
        <scheme val="minor"/>
      </rPr>
      <t>Premio Docs Barcelona; Premio nuevo talento; Premio Latitud</t>
    </r>
  </si>
  <si>
    <r>
      <t xml:space="preserve">Festival Internacional de Documentales DocumentaMadrid. </t>
    </r>
    <r>
      <rPr>
        <sz val="10"/>
        <color theme="0" tint="-0.499984740745262"/>
        <rFont val="Calibri"/>
        <family val="2"/>
        <scheme val="minor"/>
      </rPr>
      <t>Secciones Competición internacional de largometraje, Competición nacional de largometraje, Competición internacional Fugas</t>
    </r>
  </si>
  <si>
    <r>
      <t xml:space="preserve">2
</t>
    </r>
    <r>
      <rPr>
        <sz val="9"/>
        <color theme="0" tint="-0.499984740745262"/>
        <rFont val="Calibri"/>
        <family val="2"/>
        <scheme val="minor"/>
      </rPr>
      <t>Premio del jurado mejor película</t>
    </r>
  </si>
  <si>
    <r>
      <t xml:space="preserve">Festival Punto de Vista. </t>
    </r>
    <r>
      <rPr>
        <sz val="10"/>
        <color theme="0" tint="-0.499984740745262"/>
        <rFont val="Calibri"/>
        <family val="2"/>
        <scheme val="minor"/>
      </rPr>
      <t>Sección Oficial</t>
    </r>
  </si>
  <si>
    <r>
      <t xml:space="preserve">2
</t>
    </r>
    <r>
      <rPr>
        <sz val="9"/>
        <color theme="0" tint="-0.499984740745262"/>
        <rFont val="Calibri"/>
        <family val="2"/>
        <scheme val="minor"/>
      </rPr>
      <t>Gran premio; Premio mejor cortometraje; Premio Jean Vigo mejor dirección</t>
    </r>
  </si>
  <si>
    <r>
      <t xml:space="preserve">MiradasDoc. Festival Internacional de Cine Documental de Guía de Isora. </t>
    </r>
    <r>
      <rPr>
        <sz val="10"/>
        <color theme="0" tint="-0.499984740745262"/>
        <rFont val="Calibri"/>
        <family val="2"/>
        <scheme val="minor"/>
      </rPr>
      <t>Sección Concurso nacional</t>
    </r>
  </si>
  <si>
    <r>
      <t xml:space="preserve">2
</t>
    </r>
    <r>
      <rPr>
        <sz val="9"/>
        <color theme="0" tint="-0.499984740745262"/>
        <rFont val="Calibri"/>
        <family val="2"/>
        <scheme val="minor"/>
      </rPr>
      <t>Premio al mejor documental</t>
    </r>
  </si>
  <si>
    <r>
      <t xml:space="preserve">Semana Internacional de Cine de Valladolid (Seminci). </t>
    </r>
    <r>
      <rPr>
        <sz val="10"/>
        <color theme="0" tint="-0.499984740745262"/>
        <rFont val="Calibri"/>
        <family val="2"/>
        <scheme val="minor"/>
      </rPr>
      <t>Sección Oficial</t>
    </r>
  </si>
  <si>
    <r>
      <t xml:space="preserve">3
</t>
    </r>
    <r>
      <rPr>
        <sz val="9"/>
        <color theme="0" tint="-0.499984740745262"/>
        <rFont val="Calibri"/>
        <family val="2"/>
        <scheme val="minor"/>
      </rPr>
      <t>Espiga de oro; Espiga de plata; Espiga de oro cortometraje; Espiga de plata cortometraje; Premio Pilar Miró a nuevo realizador; Premio Ribera del Duero a mejor director</t>
    </r>
  </si>
  <si>
    <r>
      <t xml:space="preserve">Semana Internacional de Cine de Valladolid (Seminci). </t>
    </r>
    <r>
      <rPr>
        <sz val="10"/>
        <color theme="0" tint="-0.499984740745262"/>
        <rFont val="Calibri"/>
        <family val="2"/>
        <scheme val="minor"/>
      </rPr>
      <t>Secciones Punto de Encuentro / La Noche del Corto Español, Tiempo de Historia, Seminci Joven, Miniminci</t>
    </r>
  </si>
  <si>
    <r>
      <t xml:space="preserve">2
</t>
    </r>
    <r>
      <rPr>
        <sz val="9"/>
        <color theme="0" tint="-0.499984740745262"/>
        <rFont val="Calibri"/>
        <family val="2"/>
        <scheme val="minor"/>
      </rPr>
      <t>Premio al mejor largometraje; Premio al mejor cortometraje; Premio La Noche del Corto Español; Primer Premio; Segundo Premio; Premio Seminci Joven</t>
    </r>
  </si>
  <si>
    <r>
      <t xml:space="preserve">Sitges. Festival Internacional de Cinema Fantàstic de Catalunya. </t>
    </r>
    <r>
      <rPr>
        <sz val="10"/>
        <color theme="0" tint="-0.499984740745262"/>
        <rFont val="Calibri"/>
        <family val="2"/>
        <scheme val="minor"/>
      </rPr>
      <t>Sección</t>
    </r>
    <r>
      <rPr>
        <b/>
        <sz val="10"/>
        <color theme="0" tint="-0.499984740745262"/>
        <rFont val="Calibri"/>
        <family val="2"/>
        <scheme val="minor"/>
      </rPr>
      <t xml:space="preserve"> </t>
    </r>
    <r>
      <rPr>
        <sz val="10"/>
        <color theme="0" tint="-0.499984740745262"/>
        <rFont val="Calibri"/>
        <family val="2"/>
        <scheme val="minor"/>
      </rPr>
      <t>Oficial Fantàstic Competición</t>
    </r>
  </si>
  <si>
    <r>
      <t xml:space="preserve">3
</t>
    </r>
    <r>
      <rPr>
        <sz val="9"/>
        <color theme="0" tint="-0.499984740745262"/>
        <rFont val="Calibri"/>
        <family val="2"/>
        <scheme val="minor"/>
      </rPr>
      <t>Premio mejor película; Premio mejor director; Premio mejor cortometraje; Premio especial del jurado; Premio Citizen Kane a director revelación</t>
    </r>
  </si>
  <si>
    <r>
      <t xml:space="preserve">Sitges. Festival Internacional de Cinema Fantàstic de Catalunya. </t>
    </r>
    <r>
      <rPr>
        <sz val="10"/>
        <color theme="0" tint="-0.499984740745262"/>
        <rFont val="Calibri"/>
        <family val="2"/>
        <scheme val="minor"/>
      </rPr>
      <t>Secciones Òrbita, Noves visions, Anima’t</t>
    </r>
  </si>
  <si>
    <r>
      <t xml:space="preserve">2
</t>
    </r>
    <r>
      <rPr>
        <sz val="9"/>
        <color theme="0" tint="-0.499984740745262"/>
        <rFont val="Calibri"/>
        <family val="2"/>
        <scheme val="minor"/>
      </rPr>
      <t>Premio mejor película; Premio mejor director; Premio mejor cortometraje; Premio mejor largometraje de animación; Premio mejor cortometraje de animación</t>
    </r>
  </si>
  <si>
    <r>
      <t xml:space="preserve">Weird. Festival internacional de Cortometrajes de animación (antes 3D Wire). </t>
    </r>
    <r>
      <rPr>
        <sz val="10"/>
        <color theme="0" tint="-0.499984740745262"/>
        <rFont val="Calibri"/>
        <family val="2"/>
        <scheme val="minor"/>
      </rPr>
      <t>Sección Oficial</t>
    </r>
  </si>
  <si>
    <r>
      <t xml:space="preserve">3
</t>
    </r>
    <r>
      <rPr>
        <sz val="9"/>
        <color theme="0" tint="-0.499984740745262"/>
        <rFont val="Calibri"/>
        <family val="2"/>
        <scheme val="minor"/>
      </rPr>
      <t>Premio mejor cortometraje nacional; Premio del jurado</t>
    </r>
  </si>
  <si>
    <r>
      <t>Hay que cumplimentar únicamente las casillas en color blanco y rojo de las</t>
    </r>
    <r>
      <rPr>
        <b/>
        <sz val="10"/>
        <color theme="4"/>
        <rFont val="Arial"/>
        <family val="2"/>
      </rPr>
      <t xml:space="preserve"> PESTAÑAS AZULES</t>
    </r>
    <r>
      <rPr>
        <b/>
        <sz val="10"/>
        <rFont val="Arial"/>
        <family val="2"/>
      </rPr>
      <t>.</t>
    </r>
  </si>
  <si>
    <t>El documento debe presentarse íntegro, es decir, no eliminando ninguna pestaña aunque ésta no deba cumplimentarse.</t>
  </si>
  <si>
    <t>Nombre de la productora:</t>
  </si>
  <si>
    <t xml:space="preserve">Que ostenta la administración de la agrupación. </t>
  </si>
  <si>
    <t>Que es la socia con mayor porcentaje de ejecución del gasto.</t>
  </si>
  <si>
    <t>3.  Si la empresa solicitante es una A.I.E., designar la productora independiente a efectos de solvencia según la base 8.3.a), y señalar su condición:</t>
  </si>
  <si>
    <t>4.  En relación con la opción de defender el proyecto de producción en un tiempo máximo de 15 minutos ante la Comisión de valoración, declara:</t>
  </si>
  <si>
    <t>5.  Declara su compromiso a comunicar por escrito al Departamento de Cultura, Deporte y Turismo, cualquier eventualidad relevante en el desarrollo  del proyecto que  suponga  una modificación del mismo en el momento en que ésta se produzca.</t>
  </si>
  <si>
    <t>6.   Declara observar el cumplimiento de la normativa legal y convencional aplicable a las relaciones con el personal creativo, artístico y técnico de estar al corriente en el pago de las obligaciones contraídas con dicho personal así como con las industrias técnicas en relación al proyecto para el que se solicita la ayuda.</t>
  </si>
  <si>
    <t>7.  Declara que no se encuentra cumpliendo sanciones administrativas firmes, ni una sentencia firme condenatoria o, en su caso, no está pendiente de cumplimiento de una sanción  o  sentencia  condenatoria,  impuesta por  ejercer  o  tolerar  prácticas  laborales consideradas discriminatorias por razón de sexo o de género.</t>
  </si>
  <si>
    <t>8.   En virtud de lo dispuesto en el artículo 28.2 de la Ley 39/2015, de 1 de octubre, de Procedimiento Administrativo Común de las Administraciones Públicas, la presentación de esta solicitud conlleva la facultad del órgano gestor para recabar los certificados a emitir por la Agencia Estatal de Administración Tributaria, por la Hacienda Tributaria de Navarra y por la Tesorería General de la Seguridad Social.</t>
  </si>
  <si>
    <r>
      <rPr>
        <b/>
        <sz val="10"/>
        <color indexed="8"/>
        <rFont val="Verdana"/>
        <family val="2"/>
      </rPr>
      <t>j)</t>
    </r>
    <r>
      <rPr>
        <sz val="10"/>
        <color indexed="8"/>
        <rFont val="Verdana"/>
        <family val="2"/>
      </rPr>
      <t xml:space="preserve"> Haber incorporado desde 1 de enero del 2024 al menos a una persona en prácticas</t>
    </r>
    <r>
      <rPr>
        <b/>
        <vertAlign val="superscript"/>
        <sz val="10"/>
        <color indexed="8"/>
        <rFont val="Verdana"/>
        <family val="2"/>
      </rPr>
      <t>10</t>
    </r>
    <r>
      <rPr>
        <vertAlign val="superscript"/>
        <sz val="10"/>
        <color indexed="8"/>
        <rFont val="Verdana"/>
        <family val="2"/>
      </rPr>
      <t xml:space="preserve">
</t>
    </r>
    <r>
      <rPr>
        <sz val="10"/>
        <color indexed="8"/>
        <rFont val="Verdana"/>
        <family val="2"/>
      </rPr>
      <t>La acreditación deberá hacerse mediante contrato laboral</t>
    </r>
  </si>
  <si>
    <r>
      <rPr>
        <b/>
        <vertAlign val="superscript"/>
        <sz val="9"/>
        <color rgb="FF000000"/>
        <rFont val="Verdana"/>
        <family val="2"/>
      </rPr>
      <t>10</t>
    </r>
    <r>
      <rPr>
        <i/>
        <sz val="8"/>
        <color indexed="8"/>
        <rFont val="Verdana"/>
        <family val="2"/>
      </rPr>
      <t>Indicar número de personas. Adjuntar contrato laboral en prácticas o beca.</t>
    </r>
  </si>
  <si>
    <r>
      <rPr>
        <b/>
        <sz val="10"/>
        <rFont val="Verdana"/>
        <family val="2"/>
      </rPr>
      <t>d)</t>
    </r>
    <r>
      <rPr>
        <sz val="10"/>
        <rFont val="Verdana"/>
        <family val="2"/>
      </rPr>
      <t xml:space="preserve"> Proyecto dirigido por persona empadronada en Navarra</t>
    </r>
    <r>
      <rPr>
        <b/>
        <vertAlign val="superscript"/>
        <sz val="10"/>
        <rFont val="Verdana"/>
        <family val="2"/>
      </rPr>
      <t>8</t>
    </r>
    <r>
      <rPr>
        <sz val="10"/>
        <rFont val="Verdana"/>
        <family val="2"/>
      </rPr>
      <t>:</t>
    </r>
  </si>
  <si>
    <r>
      <rPr>
        <b/>
        <i/>
        <vertAlign val="superscript"/>
        <sz val="8"/>
        <rFont val="Verdana"/>
        <family val="2"/>
      </rPr>
      <t>8</t>
    </r>
    <r>
      <rPr>
        <i/>
        <sz val="8"/>
        <rFont val="Verdana"/>
        <family val="2"/>
      </rPr>
      <t>Se acreditará aportando el certificado de empadronamiento</t>
    </r>
  </si>
  <si>
    <t>Serbia</t>
  </si>
  <si>
    <t>República de Kosovo</t>
  </si>
  <si>
    <t>Brasil</t>
  </si>
  <si>
    <t>Alemana</t>
  </si>
  <si>
    <t>Lituania</t>
  </si>
  <si>
    <t>Cuba</t>
  </si>
  <si>
    <t>Grecia</t>
  </si>
  <si>
    <r>
      <t xml:space="preserve">FESTIVALES NACIONALES. </t>
    </r>
    <r>
      <rPr>
        <sz val="12"/>
        <color rgb="FFFFFFFF"/>
        <rFont val="Calibri"/>
        <family val="2"/>
        <scheme val="minor"/>
      </rPr>
      <t>Secciones</t>
    </r>
  </si>
  <si>
    <t>Albacete</t>
  </si>
  <si>
    <t>2
Premio Abycine; INDIE</t>
  </si>
  <si>
    <t>Cádiz</t>
  </si>
  <si>
    <t>Murcia</t>
  </si>
  <si>
    <t>Tui</t>
  </si>
  <si>
    <t>Palma de Mallorca</t>
  </si>
  <si>
    <t>CORTOMETRAJES</t>
  </si>
  <si>
    <t>FESTIVALES INTERNACIONALES. Secciones</t>
  </si>
  <si>
    <t>Croacia</t>
  </si>
  <si>
    <t>Irlanda</t>
  </si>
  <si>
    <t>Letonia</t>
  </si>
  <si>
    <t>Finlandia</t>
  </si>
  <si>
    <t>PARTICIPA
+  PREMIO</t>
  </si>
  <si>
    <t>Aguilar de Campoo</t>
  </si>
  <si>
    <t>2
Galleta Gullón de Oro al Mejor Cortometraje;
Galleta Gullón de Oro a la Mejor Animación;
Águila de Oro a la mejor Dirección</t>
  </si>
  <si>
    <t>Lleida</t>
  </si>
  <si>
    <t>2
Premio Mejor corto Animac;
Premio Mejor corto Futuro Talento;
Premio Mejor corto Pequeño Animac</t>
  </si>
  <si>
    <t>2
Gran premio del Jurado;
Mejor corto independiente</t>
  </si>
  <si>
    <t>Soria</t>
  </si>
  <si>
    <t>2
Premio cortometraje ficción;
Premio cortometraje Animación;
Premio cortometraje Documental;
Premio Especial del Jurado;
Premio Cortometraje Nacional</t>
  </si>
  <si>
    <t>2
Premio mejor cortometraje nacional;
Premio a la mejor dirección</t>
  </si>
  <si>
    <t>Santiago de Compostela</t>
  </si>
  <si>
    <t>2
Premio Sección Oficial Radar;
Premio Sección Oficial Explora</t>
  </si>
  <si>
    <t>Alfàs de Pi</t>
  </si>
  <si>
    <t>2
Primer premio Faro de Plata
Premio a la mejor dirección</t>
  </si>
  <si>
    <t>Alcalá de Henares</t>
  </si>
  <si>
    <t>2
Premios Ciudad de Alcalá</t>
  </si>
  <si>
    <t>2
Mejor Cortometraje;
Mejor Cortometraje Socio PNR;
Premio especial PNR a mejor cortometraje de ficción;
Premio especial PNR a mejor cortometraje documental</t>
  </si>
  <si>
    <t>Zaragoza</t>
  </si>
  <si>
    <t>2
Augusto mejor cortometraje
internacional animación
Augusto mejor cortometraje
nacional ficción</t>
  </si>
  <si>
    <t>2
Primer Premio</t>
  </si>
  <si>
    <t>2
Premio al mejor cortometraje nacional</t>
  </si>
  <si>
    <t>Guadalajara</t>
  </si>
  <si>
    <t>2
Primer Premio Picazo al Mejor Cortometraje;
Segundo Premio Picazo al Mejor Cortometraje</t>
  </si>
  <si>
    <t>2
Premio Colón de Oro a la mejor película;
Premio especial de Jurado;
Premio Colón de plata mejor dirección;
Premio Colón de Plata al mejor cortometraje</t>
  </si>
  <si>
    <t>3
Biznaga de Oro;
Premio especial Jurado;
Biznaga de plata a mejor dirección;
Biznaga de plata a mejor película;
Biznaga de plata al mejor cortometraje;
Biznaga de plata al mejor documental</t>
  </si>
  <si>
    <t>Badajoz</t>
  </si>
  <si>
    <t>2
Premio al mejor cortometraje;
Premio a la mejor dirección</t>
  </si>
  <si>
    <t>Almería</t>
  </si>
  <si>
    <t>2
Premio al mejor cortometraje nacional;
Premio a la mejor dirección</t>
  </si>
  <si>
    <t>3
Premio mejor largo ex aequo;
Premio mejor largometraje;
Premio especial del Jurado;
Fipresci al mejor largometraje;
Premio al mejor cortometraje</t>
  </si>
  <si>
    <t>3
Gran premio ZINEBI;
Gran Premio del Cine Español;
Mikeldi al Mejor Cortometraje Documental;
Mikeldi al Mejor Cortometraje de Animación;
Mikeldi al Mejor Cortometraje de Ficción</t>
  </si>
  <si>
    <t>Huesca</t>
  </si>
  <si>
    <t>2
Premio Danzante Iberoamericano;
Primer Danzante documental</t>
  </si>
  <si>
    <t>Lanzarote</t>
  </si>
  <si>
    <t>2
Mejor corto de ficción nacional
Mejor corto de animación
Mejor corto documental</t>
  </si>
  <si>
    <t>2
Lady Harimaguada de Oro
Lady Harimaguada de Plata
Premio al mejor cortometraje
Premio Panorama España</t>
  </si>
  <si>
    <t>2
Primer premio</t>
  </si>
  <si>
    <t>3
Gran premio Punto de Vista a la mejor película;
Premio Jean Vigo a la mejor dirección;
Premio al mejor cortometraje</t>
  </si>
  <si>
    <t>2
Premio DocsBarcelona a la mejor película;
Premio nuevo talento;
Premio Latitud</t>
  </si>
  <si>
    <t>2
Premio del Jurado a la mejor película;
Premio Fugas</t>
  </si>
  <si>
    <t>Torrelavega</t>
  </si>
  <si>
    <t>2
Primer Premio;
Segundo Premio;
Tercer Premio;
Premio al mejor cortometraje de comedia;
Premio al mejor cortometraje de animación;
Premio al mejor cortometraje documental</t>
  </si>
  <si>
    <t>Badalona</t>
  </si>
  <si>
    <t>2
Premio a la mejor película
Premio especial del jurado
Premio mejor película de
animación
Premio mejor producción
documental
Premio mejor producción de
España
Premio mejor direción</t>
  </si>
  <si>
    <t>Santa Cruz de Tenerife</t>
  </si>
  <si>
    <t>2
Premio al mejor documental</t>
  </si>
  <si>
    <t>Palencia</t>
  </si>
  <si>
    <t>2
Premio del jurado mejor
cortometraje
Premio del jurado a la mejor
dirección</t>
  </si>
  <si>
    <t>Arnedo</t>
  </si>
  <si>
    <t>2
Premio al mejor cortometraje de
ficción
Premio al mejor cortometraje de
animación
Premio al mejor cortometraje
documental</t>
  </si>
  <si>
    <t>Medina del Campo</t>
  </si>
  <si>
    <t>3
Premio Especial al mejor cortometraje;
Premio al mejor cortometraje de animación;
Premio al mejor cortometraje documental;
Premio al mejor director;
Premio al mejor cortometraje de la Sección "La Otra Mirada"</t>
  </si>
  <si>
    <t>3
Espiga de oro;
Espiga de plata;
Premio Pilar Miró a nuevo realizador;
Premio Ribera del Duero a mejor director;
Espiga de Oro Cortometraje;
Espiga de Plata Cortometraje;
Premio “La Noche del corto español”;
Premio mejor largometraje Punto de Encuentro;
Premio mejor cortometraje Punto de Encuentro;
Primer y segundo premio en sección Tiempo de Historia;
Mejor Cortometraje Tiempo de Historia;
Premio Seminci Joven</t>
  </si>
  <si>
    <t>3
Mejor película;
Mejor director/a;
Premio Citizen Kane al Director Revelación;
Premio especial Jurado;
Premio al mejor cortometraje Oficial Fantàstic Competición;
Premio al mejor cortometraje Noves visions;
Premio mejor largometraje de animación;
Premio mejor cortometraje de animación</t>
  </si>
  <si>
    <t>Benidorm</t>
  </si>
  <si>
    <t>2
Mejor cortometraje nacional de
ficción
Mejor cortometraje nacional de
documental
Mejor cortometraje nacional de
animación</t>
  </si>
  <si>
    <t>2
Premio del Jurado;
Mejor Cortometraje nacional</t>
  </si>
  <si>
    <r>
      <t>Anima - Brussels International Animation Film Festival.</t>
    </r>
    <r>
      <rPr>
        <sz val="10"/>
        <color theme="0" tint="-0.499984740745262"/>
        <rFont val="Calibri"/>
        <family val="2"/>
        <scheme val="minor"/>
      </rPr>
      <t xml:space="preserve"> Sección International Competition – Short Films</t>
    </r>
  </si>
  <si>
    <r>
      <t xml:space="preserve">Anima Mundi. </t>
    </r>
    <r>
      <rPr>
        <sz val="10"/>
        <color theme="0" tint="-0.499984740745262"/>
        <rFont val="Calibri"/>
        <family val="2"/>
        <scheme val="minor"/>
      </rPr>
      <t>Sección</t>
    </r>
    <r>
      <rPr>
        <b/>
        <sz val="10"/>
        <color theme="0" tint="-0.499984740745262"/>
        <rFont val="Calibri"/>
        <family val="2"/>
        <scheme val="minor"/>
      </rPr>
      <t xml:space="preserve"> </t>
    </r>
    <r>
      <rPr>
        <sz val="10"/>
        <color theme="0" tint="-0.499984740745262"/>
        <rFont val="Calibri"/>
        <family val="2"/>
        <scheme val="minor"/>
      </rPr>
      <t>Competición Internacional Cortometrajes</t>
    </r>
  </si>
  <si>
    <r>
      <t xml:space="preserve">Animafest Zagreb. </t>
    </r>
    <r>
      <rPr>
        <sz val="10"/>
        <color theme="0" tint="-0.499984740745262"/>
        <rFont val="Calibri"/>
        <family val="2"/>
        <scheme val="minor"/>
      </rPr>
      <t>Sección</t>
    </r>
    <r>
      <rPr>
        <b/>
        <sz val="10"/>
        <color theme="0" tint="-0.499984740745262"/>
        <rFont val="Calibri"/>
        <family val="2"/>
        <scheme val="minor"/>
      </rPr>
      <t xml:space="preserve"> </t>
    </r>
    <r>
      <rPr>
        <sz val="10"/>
        <color theme="0" tint="-0.499984740745262"/>
        <rFont val="Calibri"/>
        <family val="2"/>
        <scheme val="minor"/>
      </rPr>
      <t>Short Films Competition</t>
    </r>
  </si>
  <si>
    <r>
      <t xml:space="preserve">Austin Film Festival. </t>
    </r>
    <r>
      <rPr>
        <sz val="10"/>
        <color theme="0" tint="-0.499984740745262"/>
        <rFont val="Calibri"/>
        <family val="2"/>
        <scheme val="minor"/>
      </rPr>
      <t>Sección Film Competition</t>
    </r>
  </si>
  <si>
    <r>
      <t xml:space="preserve">BAFICI – Buenos Aires Festival Internacional de Cine Independiente. </t>
    </r>
    <r>
      <rPr>
        <sz val="10"/>
        <color theme="0" tint="-0.499984740745262"/>
        <rFont val="Calibri"/>
        <family val="2"/>
        <scheme val="minor"/>
      </rPr>
      <t>Secciones Competencia oficial internacional, Competencia oficial latinoamericana, Competencia oficial vanguardia y género</t>
    </r>
  </si>
  <si>
    <r>
      <t xml:space="preserve">Belo Horizonte International Short Film Festival. </t>
    </r>
    <r>
      <rPr>
        <sz val="10"/>
        <color theme="0" tint="-0.499984740745262"/>
        <rFont val="Calibri"/>
        <family val="2"/>
        <scheme val="minor"/>
      </rPr>
      <t>Sección Competición Internacional</t>
    </r>
  </si>
  <si>
    <r>
      <t xml:space="preserve">Bogoshorts Festival de Cortos de Bogotá. </t>
    </r>
    <r>
      <rPr>
        <sz val="10"/>
        <color theme="0" tint="-0.499984740745262"/>
        <rFont val="Calibri"/>
        <family val="2"/>
        <scheme val="minor"/>
      </rPr>
      <t>Sección Competencia Internacional</t>
    </r>
  </si>
  <si>
    <r>
      <t xml:space="preserve">Busan International Film Festival. </t>
    </r>
    <r>
      <rPr>
        <sz val="10"/>
        <color theme="0" tint="-0.499984740745262"/>
        <rFont val="Calibri"/>
        <family val="2"/>
        <scheme val="minor"/>
      </rPr>
      <t>Sección Wide Angle</t>
    </r>
  </si>
  <si>
    <r>
      <t xml:space="preserve">Chilemonos. </t>
    </r>
    <r>
      <rPr>
        <sz val="10"/>
        <color theme="0" tint="-0.499984740745262"/>
        <rFont val="Calibri"/>
        <family val="2"/>
        <scheme val="minor"/>
      </rPr>
      <t>Sección Competencia Internacional de Cortometrajes Animados</t>
    </r>
  </si>
  <si>
    <r>
      <t xml:space="preserve">Cinanima. </t>
    </r>
    <r>
      <rPr>
        <sz val="10"/>
        <color theme="0" tint="-0.499984740745262"/>
        <rFont val="Calibri"/>
        <family val="2"/>
        <scheme val="minor"/>
      </rPr>
      <t>Sección Competição Internacional Curtas-Metragens</t>
    </r>
  </si>
  <si>
    <r>
      <t xml:space="preserve">Cinema du Reel. </t>
    </r>
    <r>
      <rPr>
        <sz val="10"/>
        <color theme="0" tint="-0.499984740745262"/>
        <rFont val="Calibri"/>
        <family val="2"/>
        <scheme val="minor"/>
      </rPr>
      <t>Secciones Competition, First Window</t>
    </r>
  </si>
  <si>
    <r>
      <t xml:space="preserve">Cork Film Festival. </t>
    </r>
    <r>
      <rPr>
        <sz val="10"/>
        <color theme="0" tint="-0.499984740745262"/>
        <rFont val="Calibri"/>
        <family val="2"/>
        <scheme val="minor"/>
      </rPr>
      <t>Sección Short Films Competitions</t>
    </r>
  </si>
  <si>
    <r>
      <t xml:space="preserve">Curtas Vila do Conde. </t>
    </r>
    <r>
      <rPr>
        <sz val="10"/>
        <color theme="0" tint="-0.499984740745262"/>
        <rFont val="Calibri"/>
        <family val="2"/>
        <scheme val="minor"/>
      </rPr>
      <t>Secciones</t>
    </r>
    <r>
      <rPr>
        <b/>
        <sz val="10"/>
        <color theme="0" tint="-0.499984740745262"/>
        <rFont val="Calibri"/>
        <family val="2"/>
        <scheme val="minor"/>
      </rPr>
      <t xml:space="preserve"> </t>
    </r>
    <r>
      <rPr>
        <sz val="10"/>
        <color theme="0" tint="-0.499984740745262"/>
        <rFont val="Calibri"/>
        <family val="2"/>
        <scheme val="minor"/>
      </rPr>
      <t>International Competition, Experimental, Competition, Curtinhas Competition</t>
    </r>
  </si>
  <si>
    <r>
      <t xml:space="preserve">Doc NYC. </t>
    </r>
    <r>
      <rPr>
        <sz val="10"/>
        <color theme="0" tint="-0.499984740745262"/>
        <rFont val="Calibri"/>
        <family val="2"/>
        <scheme val="minor"/>
      </rPr>
      <t>Sección Internatiional Short competition</t>
    </r>
  </si>
  <si>
    <r>
      <t xml:space="preserve">Docs MX. </t>
    </r>
    <r>
      <rPr>
        <sz val="10"/>
        <color theme="0" tint="-0.499984740745262"/>
        <rFont val="Calibri"/>
        <family val="2"/>
        <scheme val="minor"/>
      </rPr>
      <t>Sección Cortometraje internacional</t>
    </r>
  </si>
  <si>
    <r>
      <t xml:space="preserve">DOK Leizig. </t>
    </r>
    <r>
      <rPr>
        <sz val="10"/>
        <color theme="0" tint="-0.499984740745262"/>
        <rFont val="Calibri"/>
        <family val="2"/>
        <scheme val="minor"/>
      </rPr>
      <t>Secciones</t>
    </r>
    <r>
      <rPr>
        <b/>
        <sz val="10"/>
        <color theme="0" tint="-0.499984740745262"/>
        <rFont val="Calibri"/>
        <family val="2"/>
        <scheme val="minor"/>
      </rPr>
      <t xml:space="preserve"> </t>
    </r>
    <r>
      <rPr>
        <sz val="10"/>
        <color theme="0" tint="-0.499984740745262"/>
        <rFont val="Calibri"/>
        <family val="2"/>
        <scheme val="minor"/>
      </rPr>
      <t>International Competition Short, Documentary and Animated Film, Next, Masters Competition Short Documentary and Animated Film</t>
    </r>
  </si>
  <si>
    <r>
      <t xml:space="preserve">Edinburgh International Film Festival. </t>
    </r>
    <r>
      <rPr>
        <sz val="10"/>
        <color theme="0" tint="-0.499984740745262"/>
        <rFont val="Calibri"/>
        <family val="2"/>
        <scheme val="minor"/>
      </rPr>
      <t>Secciones Short Film Competition, New Visions Short Film Competition</t>
    </r>
  </si>
  <si>
    <r>
      <t xml:space="preserve">Encounters Bristol Film Festival. </t>
    </r>
    <r>
      <rPr>
        <sz val="10"/>
        <color theme="0" tint="-0.499984740745262"/>
        <rFont val="Calibri"/>
        <family val="2"/>
        <scheme val="minor"/>
      </rPr>
      <t>Sección</t>
    </r>
    <r>
      <rPr>
        <b/>
        <sz val="10"/>
        <color theme="0" tint="-0.499984740745262"/>
        <rFont val="Calibri"/>
        <family val="2"/>
        <scheme val="minor"/>
      </rPr>
      <t xml:space="preserve"> </t>
    </r>
    <r>
      <rPr>
        <sz val="10"/>
        <color theme="0" tint="-0.499984740745262"/>
        <rFont val="Calibri"/>
        <family val="2"/>
        <scheme val="minor"/>
      </rPr>
      <t>International Competition</t>
    </r>
  </si>
  <si>
    <r>
      <t xml:space="preserve">Fantastic Fest Austin. </t>
    </r>
    <r>
      <rPr>
        <sz val="10"/>
        <color theme="0" tint="-0.499984740745262"/>
        <rFont val="Calibri"/>
        <family val="2"/>
        <scheme val="minor"/>
      </rPr>
      <t>Secciones Features (Largometrajes), Shorts, Fantastic, Shorts, Short fuse, Shorts with legs</t>
    </r>
  </si>
  <si>
    <r>
      <t xml:space="preserve">Festival de Cannes. </t>
    </r>
    <r>
      <rPr>
        <sz val="10"/>
        <color theme="0" tint="-0.499984740745262"/>
        <rFont val="Calibri"/>
        <family val="2"/>
        <scheme val="minor"/>
      </rPr>
      <t>Sección oficial a concurso (Compétition), Un certain regard, Quinzaine des Réalisateurs, Semaine de la Critique, Cinéfondation</t>
    </r>
  </si>
  <si>
    <r>
      <t xml:space="preserve">Festival dei Popoli. </t>
    </r>
    <r>
      <rPr>
        <sz val="10"/>
        <color theme="0" tint="-0.499984740745262"/>
        <rFont val="Calibri"/>
        <family val="2"/>
        <scheme val="minor"/>
      </rPr>
      <t>Secciones Concorso internazionales, Best Short</t>
    </r>
  </si>
  <si>
    <r>
      <t xml:space="preserve">Festival del Film Locarno. </t>
    </r>
    <r>
      <rPr>
        <sz val="10"/>
        <color theme="0" tint="-0.499984740745262"/>
        <rFont val="Calibri"/>
        <family val="2"/>
        <scheme val="minor"/>
      </rPr>
      <t>Secciones Concorso internazionale, Concorso Cineasti del presente, Moving Ahead, Pardi di domani, Corti d'-Autore</t>
    </r>
  </si>
  <si>
    <r>
      <t xml:space="preserve">Festival Internacional de Cine de Cartagena de Indias - FICCI. </t>
    </r>
    <r>
      <rPr>
        <sz val="10"/>
        <color theme="0" tint="-0.499984740745262"/>
        <rFont val="Calibri"/>
        <family val="2"/>
        <scheme val="minor"/>
      </rPr>
      <t>Secciones Iberoamérica-cortometrajes, International-cortometrajes, Animotion</t>
    </r>
  </si>
  <si>
    <r>
      <t xml:space="preserve">Festival Internacional de Cine de Guadalajara (FICG). </t>
    </r>
    <r>
      <rPr>
        <sz val="10"/>
        <color theme="0" tint="-0.499984740745262"/>
        <rFont val="Calibri"/>
        <family val="2"/>
        <scheme val="minor"/>
      </rPr>
      <t>Secciones Oficial Cortometraje, Iberoamericano, Sección Oficial Premio, Internacional Cortometraje de Animación (Rigo Mora)</t>
    </r>
  </si>
  <si>
    <r>
      <t xml:space="preserve">Festival International du Court Métrage de Clermont Ferrand. </t>
    </r>
    <r>
      <rPr>
        <sz val="10"/>
        <color theme="0" tint="-0.499984740745262"/>
        <rFont val="Calibri"/>
        <family val="2"/>
        <scheme val="minor"/>
      </rPr>
      <t>Secciones Competición Internacional, Competición Nacional, Competición Labo</t>
    </r>
  </si>
  <si>
    <r>
      <t xml:space="preserve">Festival international du film d'animation d'Annecy. </t>
    </r>
    <r>
      <rPr>
        <sz val="10"/>
        <color theme="0" tint="-0.499984740745262"/>
        <rFont val="Calibri"/>
        <family val="2"/>
        <scheme val="minor"/>
      </rPr>
      <t>Sección oficial a concurso (Sélection officielle / Official Selection)</t>
    </r>
  </si>
  <si>
    <r>
      <t xml:space="preserve">Fid Marseille. </t>
    </r>
    <r>
      <rPr>
        <sz val="10"/>
        <color theme="0" tint="-0.499984740745262"/>
        <rFont val="Calibri"/>
        <family val="2"/>
        <scheme val="minor"/>
      </rPr>
      <t>Sección International competition</t>
    </r>
  </si>
  <si>
    <r>
      <t xml:space="preserve">FIDOCS. Festival Internacional de documentales de Santiago. </t>
    </r>
    <r>
      <rPr>
        <sz val="10"/>
        <color theme="0" tint="-0.499984740745262"/>
        <rFont val="Calibri"/>
        <family val="2"/>
        <scheme val="minor"/>
      </rPr>
      <t>Sección Competencia cortos emergentes</t>
    </r>
  </si>
  <si>
    <r>
      <t xml:space="preserve">FilmFest Dresden. </t>
    </r>
    <r>
      <rPr>
        <sz val="10"/>
        <color theme="0" tint="-0.499984740745262"/>
        <rFont val="Calibri"/>
        <family val="2"/>
        <scheme val="minor"/>
      </rPr>
      <t>Sección International Competition</t>
    </r>
  </si>
  <si>
    <r>
      <t>Glasgow Short Film Festival.</t>
    </r>
    <r>
      <rPr>
        <sz val="10"/>
        <color theme="0" tint="-0.499984740745262"/>
        <rFont val="Calibri"/>
        <family val="2"/>
        <scheme val="minor"/>
      </rPr>
      <t xml:space="preserve"> </t>
    </r>
    <r>
      <rPr>
        <b/>
        <sz val="10"/>
        <color theme="0" tint="-0.499984740745262"/>
        <rFont val="Calibri"/>
        <family val="2"/>
        <scheme val="minor"/>
      </rPr>
      <t xml:space="preserve"> </t>
    </r>
    <r>
      <rPr>
        <sz val="10"/>
        <color theme="0" tint="-0.499984740745262"/>
        <rFont val="Calibri"/>
        <family val="2"/>
        <scheme val="minor"/>
      </rPr>
      <t>Sección Bill Douglas Award for International Short Film</t>
    </r>
  </si>
  <si>
    <r>
      <t xml:space="preserve">Hiroshima International Animation Festival. </t>
    </r>
    <r>
      <rPr>
        <sz val="10"/>
        <color theme="0" tint="-0.499984740745262"/>
        <rFont val="Calibri"/>
        <family val="2"/>
        <scheme val="minor"/>
      </rPr>
      <t>Sección Official Competition</t>
    </r>
  </si>
  <si>
    <r>
      <t xml:space="preserve">In the Palace. International Short Film Festival. </t>
    </r>
    <r>
      <rPr>
        <sz val="10"/>
        <color theme="0" tint="-0.499984740745262"/>
        <rFont val="Calibri"/>
        <family val="2"/>
        <scheme val="minor"/>
      </rPr>
      <t>Sección Short Film Competitios</t>
    </r>
  </si>
  <si>
    <r>
      <t xml:space="preserve">Indie Lisboa Film Festival. </t>
    </r>
    <r>
      <rPr>
        <sz val="10"/>
        <color theme="0" tint="-0.499984740745262"/>
        <rFont val="Calibri"/>
        <family val="2"/>
        <scheme val="minor"/>
      </rPr>
      <t>Sección International Competition</t>
    </r>
  </si>
  <si>
    <r>
      <t xml:space="preserve">Interfilm Berlin. </t>
    </r>
    <r>
      <rPr>
        <sz val="10"/>
        <color theme="0" tint="-0.499984740745262"/>
        <rFont val="Calibri"/>
        <family val="2"/>
        <scheme val="minor"/>
      </rPr>
      <t>Secciones International Competition, Documentary Competition</t>
    </r>
  </si>
  <si>
    <r>
      <t xml:space="preserve">International Documentary Film Festival Amsterdam (IDFA). </t>
    </r>
    <r>
      <rPr>
        <sz val="10"/>
        <color theme="0" tint="-0.499984740745262"/>
        <rFont val="Calibri"/>
        <family val="2"/>
        <scheme val="minor"/>
      </rPr>
      <t>Secciones Competition for Mid-Length Documentary, Competition for Short Documentary, Competition for Kids &amp; Docs</t>
    </r>
  </si>
  <si>
    <r>
      <t xml:space="preserve">International Film Festival Rotterdam. </t>
    </r>
    <r>
      <rPr>
        <sz val="10"/>
        <color theme="0" tint="-0.499984740745262"/>
        <rFont val="Calibri"/>
        <family val="2"/>
        <scheme val="minor"/>
      </rPr>
      <t>Secciones Tiger Short Competition, Bright Future Shorts and Mid-Length</t>
    </r>
  </si>
  <si>
    <r>
      <t xml:space="preserve">International Short Film Festival Oberhausen. </t>
    </r>
    <r>
      <rPr>
        <sz val="10"/>
        <color theme="0" tint="-0.499984740745262"/>
        <rFont val="Calibri"/>
        <family val="2"/>
        <scheme val="minor"/>
      </rPr>
      <t>Secciones International Competition, Children's and Youth Film Competition</t>
    </r>
  </si>
  <si>
    <r>
      <t xml:space="preserve">Internationale Filmfestspiele Berlin. Berlinale. </t>
    </r>
    <r>
      <rPr>
        <sz val="10"/>
        <color theme="0" tint="-0.499984740745262"/>
        <rFont val="Calibri"/>
        <family val="2"/>
        <scheme val="minor"/>
      </rPr>
      <t>Secciones Berlinale Shorts, Sección Oficial a concurso (Competition), Panorama, Encounters, Generation, Forum - Forum Expanded</t>
    </r>
  </si>
  <si>
    <r>
      <t xml:space="preserve">It’s all true. International Documentary Film Festival, Sao Paulo. </t>
    </r>
    <r>
      <rPr>
        <sz val="10"/>
        <color theme="0" tint="-0.499984740745262"/>
        <rFont val="Calibri"/>
        <family val="2"/>
        <scheme val="minor"/>
      </rPr>
      <t>Sección Competición Internacional de Cortometrajes</t>
    </r>
  </si>
  <si>
    <r>
      <t xml:space="preserve">Internationale Kurzfilmtage Winterthur. </t>
    </r>
    <r>
      <rPr>
        <sz val="10"/>
        <color theme="0" tint="-0.499984740745262"/>
        <rFont val="Calibri"/>
        <family val="2"/>
        <scheme val="minor"/>
      </rPr>
      <t>Sección International Competition</t>
    </r>
  </si>
  <si>
    <r>
      <t xml:space="preserve">Ji.hlava IDFF International Documentary Film Festival. </t>
    </r>
    <r>
      <rPr>
        <sz val="10"/>
        <color theme="0" tint="-0.499984740745262"/>
        <rFont val="Calibri"/>
        <family val="2"/>
        <scheme val="minor"/>
      </rPr>
      <t>Secciones Short joy,Fascinations</t>
    </r>
  </si>
  <si>
    <r>
      <t xml:space="preserve">Karlovy Vary International Film Festival. </t>
    </r>
    <r>
      <rPr>
        <sz val="10"/>
        <color theme="0" tint="-0.499984740745262"/>
        <rFont val="Calibri"/>
        <family val="2"/>
        <scheme val="minor"/>
      </rPr>
      <t>Secciones Crystal Globe Competition (Official Selection – Competition), Future Frames: Generation NEXT of European Cinema</t>
    </r>
  </si>
  <si>
    <r>
      <t xml:space="preserve">Krakow Film Festival. </t>
    </r>
    <r>
      <rPr>
        <sz val="10"/>
        <color theme="0" tint="-0.499984740745262"/>
        <rFont val="Calibri"/>
        <family val="2"/>
        <scheme val="minor"/>
      </rPr>
      <t>Secciones International Documentary Competition, International Short Film Competition, Kids&amp;Youth</t>
    </r>
  </si>
  <si>
    <r>
      <t xml:space="preserve">Kyiv International Film Festival, Molodist. </t>
    </r>
    <r>
      <rPr>
        <sz val="10"/>
        <color theme="0" tint="-0.499984740745262"/>
        <rFont val="Calibri"/>
        <family val="2"/>
        <scheme val="minor"/>
      </rPr>
      <t>Secciones International Competition, Short Films</t>
    </r>
  </si>
  <si>
    <r>
      <t xml:space="preserve">La Biennale di Venezia / Mostra Internazionale d'Arte Cinematografica. </t>
    </r>
    <r>
      <rPr>
        <sz val="10"/>
        <color theme="0" tint="-0.499984740745262"/>
        <rFont val="Calibri"/>
        <family val="2"/>
        <scheme val="minor"/>
      </rPr>
      <t>Sección oficial a concurso (Concorso Internazionale), Orizzonti, Orizzonti Short Films Competition, Venice Days, Settimana della Critica, Sic@Sic (Short Film Competition)</t>
    </r>
  </si>
  <si>
    <r>
      <t xml:space="preserve">Leeds International Film Festival. </t>
    </r>
    <r>
      <rPr>
        <sz val="10"/>
        <color theme="0" tint="-0.499984740745262"/>
        <rFont val="Calibri"/>
        <family val="2"/>
        <scheme val="minor"/>
      </rPr>
      <t>Sección Offical Selection</t>
    </r>
  </si>
  <si>
    <r>
      <t xml:space="preserve">London Film Festival (BFI). </t>
    </r>
    <r>
      <rPr>
        <sz val="10"/>
        <color theme="0" tint="-0.499984740745262"/>
        <rFont val="Calibri"/>
        <family val="2"/>
        <scheme val="minor"/>
      </rPr>
      <t>Sección Short Film Competition</t>
    </r>
  </si>
  <si>
    <r>
      <t xml:space="preserve">Moscow International Film Festival. </t>
    </r>
    <r>
      <rPr>
        <sz val="10"/>
        <color theme="0" tint="-0.499984740745262"/>
        <rFont val="Calibri"/>
        <family val="2"/>
        <scheme val="minor"/>
      </rPr>
      <t>Secciones Main Competition, Documentary competition, Short film competition</t>
    </r>
  </si>
  <si>
    <r>
      <t xml:space="preserve">Nashville Film Festival. </t>
    </r>
    <r>
      <rPr>
        <sz val="10"/>
        <color theme="0" tint="-0.499984740745262"/>
        <rFont val="Calibri"/>
        <family val="2"/>
        <scheme val="minor"/>
      </rPr>
      <t xml:space="preserve">Sección </t>
    </r>
    <r>
      <rPr>
        <b/>
        <sz val="10"/>
        <color theme="0" tint="-0.499984740745262"/>
        <rFont val="Calibri"/>
        <family val="2"/>
        <scheme val="minor"/>
      </rPr>
      <t xml:space="preserve"> </t>
    </r>
    <r>
      <rPr>
        <sz val="10"/>
        <color theme="0" tint="-0.499984740745262"/>
        <rFont val="Calibri"/>
        <family val="2"/>
        <scheme val="minor"/>
      </rPr>
      <t>Film Competition</t>
    </r>
  </si>
  <si>
    <r>
      <t xml:space="preserve">Ottawa International Animation Festival. </t>
    </r>
    <r>
      <rPr>
        <sz val="10"/>
        <color theme="0" tint="-0.499984740745262"/>
        <rFont val="Calibri"/>
        <family val="2"/>
        <scheme val="minor"/>
      </rPr>
      <t>Sección Short Film Competition</t>
    </r>
  </si>
  <si>
    <r>
      <t xml:space="preserve">Palm Springs International Short Film Festival. </t>
    </r>
    <r>
      <rPr>
        <sz val="10"/>
        <color theme="0" tint="-0.499984740745262"/>
        <rFont val="Calibri"/>
        <family val="2"/>
        <scheme val="minor"/>
      </rPr>
      <t>Sección Official Selection</t>
    </r>
  </si>
  <si>
    <r>
      <t xml:space="preserve">Pixelatl. </t>
    </r>
    <r>
      <rPr>
        <sz val="10"/>
        <color theme="0" tint="-0.499984740745262"/>
        <rFont val="Calibri"/>
        <family val="2"/>
        <scheme val="minor"/>
      </rPr>
      <t>Sección Mejor cortometraje internacional</t>
    </r>
  </si>
  <si>
    <r>
      <t xml:space="preserve">Raindance Film Festival. </t>
    </r>
    <r>
      <rPr>
        <sz val="10"/>
        <color theme="0" tint="-0.499984740745262"/>
        <rFont val="Calibri"/>
        <family val="2"/>
        <scheme val="minor"/>
      </rPr>
      <t>Sección Short Film Programmes: Animation, Documentary, International</t>
    </r>
  </si>
  <si>
    <r>
      <t xml:space="preserve">RIDM. Montreal International Documentary Film Festival. </t>
    </r>
    <r>
      <rPr>
        <sz val="10"/>
        <color theme="0" tint="-0.499984740745262"/>
        <rFont val="Calibri"/>
        <family val="2"/>
        <scheme val="minor"/>
      </rPr>
      <t>Sección Intertacional Short Competition</t>
    </r>
  </si>
  <si>
    <r>
      <t xml:space="preserve">Riga International Film Festival. </t>
    </r>
    <r>
      <rPr>
        <sz val="10"/>
        <color theme="0" tint="-0.499984740745262"/>
        <rFont val="Calibri"/>
        <family val="2"/>
        <scheme val="minor"/>
      </rPr>
      <t>Sección Short Riga International Competition</t>
    </r>
  </si>
  <si>
    <r>
      <t xml:space="preserve">Sao Paulo International Short Film Festival. </t>
    </r>
    <r>
      <rPr>
        <sz val="10"/>
        <color theme="0" tint="-0.499984740745262"/>
        <rFont val="Calibri"/>
        <family val="2"/>
        <scheme val="minor"/>
      </rPr>
      <t>Secciones International Showcase, Latin American Showcase</t>
    </r>
  </si>
  <si>
    <r>
      <t xml:space="preserve">Sapporo International Short Film Festival. </t>
    </r>
    <r>
      <rPr>
        <sz val="10"/>
        <color theme="0" tint="-0.499984740745262"/>
        <rFont val="Calibri"/>
        <family val="2"/>
        <scheme val="minor"/>
      </rPr>
      <t>Secciones</t>
    </r>
    <r>
      <rPr>
        <b/>
        <sz val="10"/>
        <color theme="0" tint="-0.499984740745262"/>
        <rFont val="Calibri"/>
        <family val="2"/>
        <scheme val="minor"/>
      </rPr>
      <t xml:space="preserve"> </t>
    </r>
    <r>
      <rPr>
        <sz val="10"/>
        <color theme="0" tint="-0.499984740745262"/>
        <rFont val="Calibri"/>
        <family val="2"/>
        <scheme val="minor"/>
      </rPr>
      <t>International Programme (Competition), Family &amp; Children (Competition)</t>
    </r>
  </si>
  <si>
    <r>
      <t xml:space="preserve">Shanghai International Film Festival. </t>
    </r>
    <r>
      <rPr>
        <sz val="10"/>
        <color theme="0" tint="-0.499984740745262"/>
        <rFont val="Calibri"/>
        <family val="2"/>
        <scheme val="minor"/>
      </rPr>
      <t>Sección Golden Goblet Awards Short Film Competition</t>
    </r>
  </si>
  <si>
    <r>
      <t xml:space="preserve">Slamdance Film Festival. </t>
    </r>
    <r>
      <rPr>
        <sz val="10"/>
        <color theme="0" tint="-0.499984740745262"/>
        <rFont val="Calibri"/>
        <family val="2"/>
        <scheme val="minor"/>
      </rPr>
      <t>Secciones Fiction Shorts, Documentary Shorts, Experimental Shorts, Animation Shorts</t>
    </r>
  </si>
  <si>
    <r>
      <t xml:space="preserve">St. Petersburg Message to Man International Film Festival. </t>
    </r>
    <r>
      <rPr>
        <sz val="10"/>
        <color theme="0" tint="-0.499984740745262"/>
        <rFont val="Calibri"/>
        <family val="2"/>
        <scheme val="minor"/>
      </rPr>
      <t>Secciones International Competition: Documentary films, International Competition: Animation, Experimental competition of short films In Silico</t>
    </r>
  </si>
  <si>
    <r>
      <t xml:space="preserve">Stokholm Film Festival. </t>
    </r>
    <r>
      <rPr>
        <sz val="10"/>
        <color theme="0" tint="-0.499984740745262"/>
        <rFont val="Calibri"/>
        <family val="2"/>
        <scheme val="minor"/>
      </rPr>
      <t>Sección Short Film Competition</t>
    </r>
  </si>
  <si>
    <r>
      <t xml:space="preserve">Stuttgart International Festival of Animated Films (ITFS). </t>
    </r>
    <r>
      <rPr>
        <sz val="10"/>
        <color theme="0" tint="-0.499984740745262"/>
        <rFont val="Calibri"/>
        <family val="2"/>
        <scheme val="minor"/>
      </rPr>
      <t>Secciones</t>
    </r>
    <r>
      <rPr>
        <b/>
        <sz val="10"/>
        <color theme="0" tint="-0.499984740745262"/>
        <rFont val="Calibri"/>
        <family val="2"/>
        <scheme val="minor"/>
      </rPr>
      <t xml:space="preserve"> </t>
    </r>
    <r>
      <rPr>
        <sz val="10"/>
        <color theme="0" tint="-0.499984740745262"/>
        <rFont val="Calibri"/>
        <family val="2"/>
        <scheme val="minor"/>
      </rPr>
      <t>International Competition, Young Animation, Tricks for Kids</t>
    </r>
  </si>
  <si>
    <r>
      <t xml:space="preserve">Sundance Film Festival. </t>
    </r>
    <r>
      <rPr>
        <sz val="10"/>
        <color theme="0" tint="-0.499984740745262"/>
        <rFont val="Calibri"/>
        <family val="2"/>
        <scheme val="minor"/>
      </rPr>
      <t>Secciones Competencia Dramática Internacional (World Contemporary Cinema Dramatic); Competencia Documental Internacional (World Contemporary Cinema Documentary); NEXT, Animation Spotlight, Shorts Program, Documentary Shorts Program</t>
    </r>
  </si>
  <si>
    <r>
      <t xml:space="preserve">SXSW Film Festival Austin. </t>
    </r>
    <r>
      <rPr>
        <sz val="10"/>
        <color theme="0" tint="-0.499984740745262"/>
        <rFont val="Calibri"/>
        <family val="2"/>
        <scheme val="minor"/>
      </rPr>
      <t>Secciones Narrative Shorts, Documentary Shorts, Animated Shorts, Midnight Shorts</t>
    </r>
  </si>
  <si>
    <r>
      <t xml:space="preserve">Sydney Film Festival. </t>
    </r>
    <r>
      <rPr>
        <sz val="10"/>
        <color theme="0" tint="-0.499984740745262"/>
        <rFont val="Calibri"/>
        <family val="2"/>
        <scheme val="minor"/>
      </rPr>
      <t>Sección Official Competition</t>
    </r>
  </si>
  <si>
    <r>
      <t xml:space="preserve">Tallin Black Nights Film Festival. </t>
    </r>
    <r>
      <rPr>
        <sz val="10"/>
        <color theme="0" tint="-0.499984740745262"/>
        <rFont val="Calibri"/>
        <family val="2"/>
        <scheme val="minor"/>
      </rPr>
      <t>Secciones Official Selection, First Feature Competition, Rebels with a cause, Short Film competition &amp; International animation competition for PÖFF Shorts</t>
    </r>
  </si>
  <si>
    <r>
      <t xml:space="preserve">Tampere Film Festival. </t>
    </r>
    <r>
      <rPr>
        <sz val="10"/>
        <color theme="0" tint="-0.499984740745262"/>
        <rFont val="Calibri"/>
        <family val="2"/>
        <scheme val="minor"/>
      </rPr>
      <t>Sección</t>
    </r>
    <r>
      <rPr>
        <b/>
        <sz val="10"/>
        <color theme="0" tint="-0.499984740745262"/>
        <rFont val="Calibri"/>
        <family val="2"/>
        <scheme val="minor"/>
      </rPr>
      <t xml:space="preserve"> </t>
    </r>
    <r>
      <rPr>
        <sz val="10"/>
        <color theme="0" tint="-0.499984740745262"/>
        <rFont val="Calibri"/>
        <family val="2"/>
        <scheme val="minor"/>
      </rPr>
      <t>International Competition</t>
    </r>
  </si>
  <si>
    <r>
      <t xml:space="preserve">Tokyo International Film Festival. </t>
    </r>
    <r>
      <rPr>
        <sz val="10"/>
        <color theme="0" tint="-0.499984740745262"/>
        <rFont val="Calibri"/>
        <family val="2"/>
        <scheme val="minor"/>
      </rPr>
      <t>Sección Competition</t>
    </r>
  </si>
  <si>
    <r>
      <t xml:space="preserve">Toronto International Film Festival (TIFF). </t>
    </r>
    <r>
      <rPr>
        <sz val="10"/>
        <color theme="0" tint="-0.499984740745262"/>
        <rFont val="Calibri"/>
        <family val="2"/>
        <scheme val="minor"/>
      </rPr>
      <t>Secciones Contemporary World Cinema, Wavelengths, Discovery, TIFF Docs, Midnight Madness, ShortCuts</t>
    </r>
  </si>
  <si>
    <r>
      <t xml:space="preserve">Transilvania International Film Festival. </t>
    </r>
    <r>
      <rPr>
        <sz val="10"/>
        <color theme="0" tint="-0.499984740745262"/>
        <rFont val="Calibri"/>
        <family val="2"/>
        <scheme val="minor"/>
      </rPr>
      <t>Sección ‘Shadows’ Short Film Competition</t>
    </r>
  </si>
  <si>
    <r>
      <t xml:space="preserve">Tribeca Film Festival. </t>
    </r>
    <r>
      <rPr>
        <sz val="10"/>
        <color theme="0" tint="-0.499984740745262"/>
        <rFont val="Calibri"/>
        <family val="2"/>
        <scheme val="minor"/>
      </rPr>
      <t>Secciones Shorts, Shorts Program</t>
    </r>
  </si>
  <si>
    <r>
      <t xml:space="preserve">Uppsala International Short Film Festival. </t>
    </r>
    <r>
      <rPr>
        <sz val="10"/>
        <color theme="0" tint="-0.499984740745262"/>
        <rFont val="Calibri"/>
        <family val="2"/>
        <scheme val="minor"/>
      </rPr>
      <t>Sección International Competition</t>
    </r>
  </si>
  <si>
    <r>
      <t xml:space="preserve">Vienna Independent Shorts (VIS). </t>
    </r>
    <r>
      <rPr>
        <sz val="10"/>
        <color theme="0" tint="-0.499984740745262"/>
        <rFont val="Calibri"/>
        <family val="2"/>
        <scheme val="minor"/>
      </rPr>
      <t>Secciones Fiction &amp; Documentary International, Competition, Animation Avant-Garde, International Competition</t>
    </r>
  </si>
  <si>
    <r>
      <t xml:space="preserve">Viennale Festival. </t>
    </r>
    <r>
      <rPr>
        <sz val="10"/>
        <color theme="0" tint="-0.499984740745262"/>
        <rFont val="Calibri"/>
        <family val="2"/>
        <scheme val="minor"/>
      </rPr>
      <t>Sección Cortometrajes (Sección oficial)</t>
    </r>
  </si>
  <si>
    <r>
      <t xml:space="preserve">Visions du Réel. </t>
    </r>
    <r>
      <rPr>
        <sz val="10"/>
        <color theme="0" tint="-0.499984740745262"/>
        <rFont val="Calibri"/>
        <family val="2"/>
        <scheme val="minor"/>
      </rPr>
      <t>Secciones International Burning Lights Competition, International Competition Medium Length and Short Films, Opening scenes</t>
    </r>
  </si>
  <si>
    <r>
      <t xml:space="preserve">Warsaw International Film Festival. </t>
    </r>
    <r>
      <rPr>
        <sz val="10"/>
        <color theme="0" tint="-0.499984740745262"/>
        <rFont val="Calibri"/>
        <family val="2"/>
        <scheme val="minor"/>
      </rPr>
      <t>Secciones International Competition, 1-2 Competition, Free Spirit Competition, Documentary Competition, Short Films Competition</t>
    </r>
  </si>
  <si>
    <r>
      <t xml:space="preserve">AGUILAR FILM FESTIVAL. Festival Internacional de Cortometrajes de Aguilar de Campoo. </t>
    </r>
    <r>
      <rPr>
        <sz val="10"/>
        <color theme="0" tint="-0.499984740745262"/>
        <rFont val="Calibri"/>
        <family val="2"/>
        <scheme val="minor"/>
      </rPr>
      <t>Sección Oficial</t>
    </r>
  </si>
  <si>
    <r>
      <t xml:space="preserve">Animac. Mostra Internacional de Cinema d’Animació de Catalunya. </t>
    </r>
    <r>
      <rPr>
        <sz val="10"/>
        <color theme="0" tint="-0.499984740745262"/>
        <rFont val="Calibri"/>
        <family val="2"/>
        <scheme val="minor"/>
      </rPr>
      <t>Secciones Curts, Futur Talent, Petit Animac</t>
    </r>
  </si>
  <si>
    <r>
      <t xml:space="preserve">Animayo. </t>
    </r>
    <r>
      <rPr>
        <sz val="10"/>
        <color theme="0" tint="-0.499984740745262"/>
        <rFont val="Calibri"/>
        <family val="2"/>
        <scheme val="minor"/>
      </rPr>
      <t>Sección Oficial a concurso</t>
    </r>
  </si>
  <si>
    <r>
      <t xml:space="preserve">Certamen Internacional de Cortos Ciudad de Soria. </t>
    </r>
    <r>
      <rPr>
        <sz val="10"/>
        <color theme="0" tint="-0.499984740745262"/>
        <rFont val="Calibri"/>
        <family val="2"/>
        <scheme val="minor"/>
      </rPr>
      <t>Sección Oficial a Concurso</t>
    </r>
  </si>
  <si>
    <r>
      <t xml:space="preserve">Cortogenia. Festival Internacional de cortometrajes. </t>
    </r>
    <r>
      <rPr>
        <sz val="10"/>
        <color theme="0" tint="-0.499984740745262"/>
        <rFont val="Calibri"/>
        <family val="2"/>
        <scheme val="minor"/>
      </rPr>
      <t>Sección Oficial Cortometrajes nacionales</t>
    </r>
  </si>
  <si>
    <r>
      <t xml:space="preserve">Curtocircuito. Festival Internacional de Cine. </t>
    </r>
    <r>
      <rPr>
        <sz val="10"/>
        <color theme="0" tint="-0.499984740745262"/>
        <rFont val="Calibri"/>
        <family val="2"/>
        <scheme val="minor"/>
      </rPr>
      <t>Secciones Oficial Radar, Sección Oficial Explora</t>
    </r>
  </si>
  <si>
    <r>
      <t xml:space="preserve">Festival de Cine de Alfàs del Pi. </t>
    </r>
    <r>
      <rPr>
        <sz val="10"/>
        <color theme="0" tint="-0.499984740745262"/>
        <rFont val="Calibri"/>
        <family val="2"/>
        <scheme val="minor"/>
      </rPr>
      <t>Sección Oficial de Cortometrajes</t>
    </r>
  </si>
  <si>
    <r>
      <t xml:space="preserve">Festival de Cine de Alcalá de Henares ALCINE. </t>
    </r>
    <r>
      <rPr>
        <sz val="10"/>
        <color theme="0" tint="-0.499984740745262"/>
        <rFont val="Calibri"/>
        <family val="2"/>
        <scheme val="minor"/>
      </rPr>
      <t>Sección Certamen Nacional</t>
    </r>
  </si>
  <si>
    <r>
      <t xml:space="preserve">Festival de Cine de Madrid - Plataforma Nuevos Realizadores. </t>
    </r>
    <r>
      <rPr>
        <sz val="10"/>
        <color theme="0" tint="-0.499984740745262"/>
        <rFont val="Calibri"/>
        <family val="2"/>
        <scheme val="minor"/>
      </rPr>
      <t>Secciones Oficial cortometraje, Sección oficial cortometraje PNR</t>
    </r>
  </si>
  <si>
    <r>
      <t xml:space="preserve">Festival de Cine de Zaragoza. </t>
    </r>
    <r>
      <rPr>
        <sz val="10"/>
        <color theme="0" tint="-0.499984740745262"/>
        <rFont val="Calibri"/>
        <family val="2"/>
        <scheme val="minor"/>
      </rPr>
      <t>Sección Oficial</t>
    </r>
  </si>
  <si>
    <r>
      <t xml:space="preserve">Festival de Cine Independiente de Albacete. ABYCINE. </t>
    </r>
    <r>
      <rPr>
        <sz val="10"/>
        <color theme="0" tint="-0.499984740745262"/>
        <rFont val="Calibri"/>
        <family val="2"/>
        <scheme val="minor"/>
      </rPr>
      <t>Sección Oficial Cortos</t>
    </r>
  </si>
  <si>
    <r>
      <t xml:space="preserve">Festival de Cine Independiente de Barcelona. L’Alternativa. </t>
    </r>
    <r>
      <rPr>
        <sz val="10"/>
        <color theme="0" tint="-0.499984740745262"/>
        <rFont val="Calibri"/>
        <family val="2"/>
        <scheme val="minor"/>
      </rPr>
      <t>Sección Oficial Nacional</t>
    </r>
  </si>
  <si>
    <r>
      <t xml:space="preserve">Festival de Cine Solidario de Guadalajara. FESCIGU. </t>
    </r>
    <r>
      <rPr>
        <sz val="10"/>
        <color theme="0" tint="-0.499984740745262"/>
        <rFont val="Calibri"/>
        <family val="2"/>
        <scheme val="minor"/>
      </rPr>
      <t>Sección Oficial Cortometrajes</t>
    </r>
  </si>
  <si>
    <r>
      <t xml:space="preserve">Festival de Huelva de cine Iberoamericano. </t>
    </r>
    <r>
      <rPr>
        <sz val="10"/>
        <color theme="0" tint="-0.499984740745262"/>
        <rFont val="Calibri"/>
        <family val="2"/>
        <scheme val="minor"/>
      </rPr>
      <t>Sección Oficial</t>
    </r>
  </si>
  <si>
    <r>
      <t xml:space="preserve">Festival de Málaga. </t>
    </r>
    <r>
      <rPr>
        <sz val="10"/>
        <color theme="0" tint="-0.499984740745262"/>
        <rFont val="Calibri"/>
        <family val="2"/>
        <scheme val="minor"/>
      </rPr>
      <t>Secciones Oficial Cortometrajes, Animazine, Documentales</t>
    </r>
  </si>
  <si>
    <r>
      <t xml:space="preserve">Festival Ibérico de Cinema de Badajoz. FIC. </t>
    </r>
    <r>
      <rPr>
        <sz val="10"/>
        <color theme="0" tint="-0.499984740745262"/>
        <rFont val="Calibri"/>
        <family val="2"/>
        <scheme val="minor"/>
      </rPr>
      <t>Sección Certamen Oficial</t>
    </r>
  </si>
  <si>
    <r>
      <t xml:space="preserve">Festival Internacional de Cine de Almería. FICAL. </t>
    </r>
    <r>
      <rPr>
        <sz val="10"/>
        <color theme="0" tint="-0.499984740745262"/>
        <rFont val="Calibri"/>
        <family val="2"/>
        <scheme val="minor"/>
      </rPr>
      <t xml:space="preserve">Sección </t>
    </r>
    <r>
      <rPr>
        <b/>
        <sz val="10"/>
        <color theme="0" tint="-0.499984740745262"/>
        <rFont val="Calibri"/>
        <family val="2"/>
        <scheme val="minor"/>
      </rPr>
      <t xml:space="preserve"> </t>
    </r>
    <r>
      <rPr>
        <sz val="10"/>
        <color theme="0" tint="-0.499984740745262"/>
        <rFont val="Calibri"/>
        <family val="2"/>
        <scheme val="minor"/>
      </rPr>
      <t>Certamen Internacional de Cortometrajes</t>
    </r>
  </si>
  <si>
    <r>
      <t xml:space="preserve">Festival Internacional de Cine de Gijón. </t>
    </r>
    <r>
      <rPr>
        <sz val="10"/>
        <color theme="0" tint="-0.499984740745262"/>
        <rFont val="Calibri"/>
        <family val="2"/>
        <scheme val="minor"/>
      </rPr>
      <t>Secciones Oficial Cortometrajes, Retueyos, Albar, Tierres en trance, Enfants Terribles, Llendes</t>
    </r>
  </si>
  <si>
    <r>
      <t xml:space="preserve">Festival Internacional de Cine Documental y Cortometraje de Bilbao ZINEBI. </t>
    </r>
    <r>
      <rPr>
        <sz val="10"/>
        <color theme="0" tint="-0.499984740745262"/>
        <rFont val="Calibri"/>
        <family val="2"/>
        <scheme val="minor"/>
      </rPr>
      <t>Sección Concurso Internacional de Cortometraje</t>
    </r>
  </si>
  <si>
    <r>
      <t xml:space="preserve">Festival Internacional de Cine Huesca. Certamen Internacional de Cortometraje. </t>
    </r>
    <r>
      <rPr>
        <sz val="10"/>
        <color theme="0" tint="-0.499984740745262"/>
        <rFont val="Calibri"/>
        <family val="2"/>
        <scheme val="minor"/>
      </rPr>
      <t>Secciones</t>
    </r>
    <r>
      <rPr>
        <b/>
        <sz val="10"/>
        <color theme="0" tint="-0.499984740745262"/>
        <rFont val="Calibri"/>
        <family val="2"/>
        <scheme val="minor"/>
      </rPr>
      <t xml:space="preserve">  </t>
    </r>
    <r>
      <rPr>
        <sz val="10"/>
        <color theme="0" tint="-0.499984740745262"/>
        <rFont val="Calibri"/>
        <family val="2"/>
        <scheme val="minor"/>
      </rPr>
      <t>Concurso Iberoamericano de cortometrajes, Concurso Documental</t>
    </r>
  </si>
  <si>
    <r>
      <t xml:space="preserve">Festival Internacional de Cine de Lanzarote. </t>
    </r>
    <r>
      <rPr>
        <sz val="10"/>
        <color theme="0" tint="-0.499984740745262"/>
        <rFont val="Calibri"/>
        <family val="2"/>
        <scheme val="minor"/>
      </rPr>
      <t>Secciones oficial a concurso: Cortos Nacionales de ficción; Cortos de animación; Cortos documentales</t>
    </r>
  </si>
  <si>
    <r>
      <t xml:space="preserve">Festival Internacional de Cine de Las Palmas de Gran Canaria. </t>
    </r>
    <r>
      <rPr>
        <sz val="10"/>
        <color theme="0" tint="-0.499984740745262"/>
        <rFont val="Calibri"/>
        <family val="2"/>
        <scheme val="minor"/>
      </rPr>
      <t>Secciones Oficial Cortometrajes; Panorama España</t>
    </r>
  </si>
  <si>
    <r>
      <t xml:space="preserve">Festival Internacional de Cine de Valencia Cinema Jove. </t>
    </r>
    <r>
      <rPr>
        <sz val="10"/>
        <color theme="0" tint="-0.499984740745262"/>
        <rFont val="Calibri"/>
        <family val="2"/>
        <scheme val="minor"/>
      </rPr>
      <t>Sección Oficial Cortometrajes</t>
    </r>
  </si>
  <si>
    <r>
      <t xml:space="preserve">Festival Internacional de Cine Documental de Navarra Punto de Vista. </t>
    </r>
    <r>
      <rPr>
        <sz val="10"/>
        <color theme="0" tint="-0.499984740745262"/>
        <rFont val="Calibri"/>
        <family val="2"/>
        <scheme val="minor"/>
      </rPr>
      <t>Sección Oficial</t>
    </r>
  </si>
  <si>
    <r>
      <t xml:space="preserve">Festival Internacional de Documentales. Documenta Madrid. </t>
    </r>
    <r>
      <rPr>
        <sz val="10"/>
        <color theme="0" tint="-0.499984740745262"/>
        <rFont val="Calibri"/>
        <family val="2"/>
        <scheme val="minor"/>
      </rPr>
      <t>Secciones Competición internacional, Competición nacional</t>
    </r>
  </si>
  <si>
    <r>
      <t xml:space="preserve">Festival Internacional de Cortometrajes de Torrelavega. </t>
    </r>
    <r>
      <rPr>
        <sz val="10"/>
        <color theme="0" tint="-0.499984740745262"/>
        <rFont val="Calibri"/>
        <family val="2"/>
        <scheme val="minor"/>
      </rPr>
      <t>Sección Oficial</t>
    </r>
  </si>
  <si>
    <r>
      <t xml:space="preserve">FILMETS Badalona Film Festival. </t>
    </r>
    <r>
      <rPr>
        <sz val="10"/>
        <color theme="0" tint="-0.499984740745262"/>
        <rFont val="Calibri"/>
        <family val="2"/>
        <scheme val="minor"/>
      </rPr>
      <t>Sección Oficial</t>
    </r>
  </si>
  <si>
    <r>
      <t xml:space="preserve">Muestra de Cine Internacional de Palencia. </t>
    </r>
    <r>
      <rPr>
        <sz val="10"/>
        <color theme="0" tint="-0.499984740745262"/>
        <rFont val="Calibri"/>
        <family val="2"/>
        <scheme val="minor"/>
      </rPr>
      <t>Sección Concurso nacional de cortometrajes</t>
    </r>
  </si>
  <si>
    <r>
      <t xml:space="preserve">Octubre Rojo. Festival de Cine de Arnedo. </t>
    </r>
    <r>
      <rPr>
        <sz val="10"/>
        <color theme="0" tint="-0.499984740745262"/>
        <rFont val="Calibri"/>
        <family val="2"/>
        <scheme val="minor"/>
      </rPr>
      <t>Sección Oficial</t>
    </r>
  </si>
  <si>
    <r>
      <t xml:space="preserve">Semana del Cine de Medina del Campo. </t>
    </r>
    <r>
      <rPr>
        <sz val="10"/>
        <color theme="0" tint="-0.499984740745262"/>
        <rFont val="Calibri"/>
        <family val="2"/>
        <scheme val="minor"/>
      </rPr>
      <t>Secciones Oficial, La Otra Mirada</t>
    </r>
  </si>
  <si>
    <r>
      <t xml:space="preserve">Semana Internacional de Cine de Valladolid (Seminci). </t>
    </r>
    <r>
      <rPr>
        <sz val="10"/>
        <color theme="0" tint="-0.499984740745262"/>
        <rFont val="Calibri"/>
        <family val="2"/>
        <scheme val="minor"/>
      </rPr>
      <t>Secciones Oficial, Punto de Encuentro, La Noche del Corto Español, Tiempo de Historia, Seminci Joven, Miniminci</t>
    </r>
  </si>
  <si>
    <r>
      <t xml:space="preserve">Sitges. Festival Internacional de Cinema Fantàstic de Catalunya. </t>
    </r>
    <r>
      <rPr>
        <sz val="10"/>
        <color theme="0" tint="-0.499984740745262"/>
        <rFont val="Calibri"/>
        <family val="2"/>
        <scheme val="minor"/>
      </rPr>
      <t>Secciones Oficial Fantàstic Competición, Òrbita Noves visions Anima’t</t>
    </r>
  </si>
  <si>
    <r>
      <t xml:space="preserve">Skyline Benidorm Film Festival. </t>
    </r>
    <r>
      <rPr>
        <sz val="10"/>
        <color theme="0" tint="-0.499984740745262"/>
        <rFont val="Calibri"/>
        <family val="2"/>
        <scheme val="minor"/>
      </rPr>
      <t>Sección Oficial cortometrajes nacional</t>
    </r>
  </si>
  <si>
    <r>
      <t xml:space="preserve">Weird (antes 3D Wire) Festival internacional de cortometrajes de animación. </t>
    </r>
    <r>
      <rPr>
        <sz val="10"/>
        <color theme="0" tint="-0.499984740745262"/>
        <rFont val="Calibri"/>
        <family val="2"/>
        <scheme val="minor"/>
      </rPr>
      <t>Sección Oficial</t>
    </r>
  </si>
  <si>
    <r>
      <t xml:space="preserve">Anima - Brussels International Animation Film Festival. </t>
    </r>
    <r>
      <rPr>
        <sz val="10"/>
        <color theme="0" tint="-0.499984740745262"/>
        <rFont val="Calibri"/>
        <family val="2"/>
        <scheme val="minor"/>
      </rPr>
      <t>Secciones International Competition-Short Films , Features in competition</t>
    </r>
  </si>
  <si>
    <r>
      <t xml:space="preserve">Animation is Film Festival. </t>
    </r>
    <r>
      <rPr>
        <sz val="10"/>
        <color theme="0" tint="-0.499984740745262"/>
        <rFont val="Calibri"/>
        <family val="2"/>
        <scheme val="minor"/>
      </rPr>
      <t>Sección Films in competition, cortometrajes y largometrajes</t>
    </r>
  </si>
  <si>
    <r>
      <t xml:space="preserve">Ann Arbor International Film Festival. </t>
    </r>
    <r>
      <rPr>
        <sz val="10"/>
        <color theme="0" tint="-0.499984740745262"/>
        <rFont val="Calibri"/>
        <family val="2"/>
        <scheme val="minor"/>
      </rPr>
      <t>Sección Feature in Competition</t>
    </r>
  </si>
  <si>
    <r>
      <t xml:space="preserve">Beldocs. </t>
    </r>
    <r>
      <rPr>
        <sz val="10"/>
        <color theme="0" tint="-0.499984740745262"/>
        <rFont val="Calibri"/>
        <family val="2"/>
        <scheme val="minor"/>
      </rPr>
      <t>Secciones International Competition, Coincidente AA, PROA</t>
    </r>
  </si>
  <si>
    <r>
      <t xml:space="preserve">BIFAN-Bucheon International Fantastic Film Festival. </t>
    </r>
    <r>
      <rPr>
        <sz val="10"/>
        <color theme="0" tint="-0.499984740745262"/>
        <rFont val="Calibri"/>
        <family val="2"/>
        <scheme val="minor"/>
      </rPr>
      <t>Sección International Competition</t>
    </r>
  </si>
  <si>
    <r>
      <t xml:space="preserve">BIFFF – Brussels International Fantastic Film Festival. </t>
    </r>
    <r>
      <rPr>
        <sz val="10"/>
        <color theme="0" tint="-0.499984740745262"/>
        <rFont val="Calibri"/>
        <family val="2"/>
        <scheme val="minor"/>
      </rPr>
      <t>Sección International Competition, European Competition, Méliés d'argent to the best Europea feature film</t>
    </r>
  </si>
  <si>
    <r>
      <t xml:space="preserve">Chicago International Film Festival. </t>
    </r>
    <r>
      <rPr>
        <sz val="10"/>
        <color theme="0" tint="-0.499984740745262"/>
        <rFont val="Calibri"/>
        <family val="2"/>
        <scheme val="minor"/>
      </rPr>
      <t>Secciones International Feature Film Competition, New Directors Competition, Documentary Competition, OutLook Competition</t>
    </r>
  </si>
  <si>
    <r>
      <t xml:space="preserve">Cinema du Reel. </t>
    </r>
    <r>
      <rPr>
        <sz val="10"/>
        <color theme="0" tint="-0.499984740745262"/>
        <rFont val="Calibri"/>
        <family val="2"/>
        <scheme val="minor"/>
      </rPr>
      <t>Sección International Competition</t>
    </r>
  </si>
  <si>
    <r>
      <t xml:space="preserve">Crossing europe. </t>
    </r>
    <r>
      <rPr>
        <sz val="10"/>
        <color theme="0" tint="-0.499984740745262"/>
        <rFont val="Calibri"/>
        <family val="2"/>
        <scheme val="minor"/>
      </rPr>
      <t>Sección Competition Fiction, Competition Documentary, YAAAS! Competition</t>
    </r>
  </si>
  <si>
    <r>
      <t xml:space="preserve">DOCSMX. </t>
    </r>
    <r>
      <rPr>
        <sz val="10"/>
        <color theme="0" tint="-0.499984740745262"/>
        <rFont val="Calibri"/>
        <family val="2"/>
        <scheme val="minor"/>
      </rPr>
      <t>Sección Competencia internacional de largometraje</t>
    </r>
  </si>
  <si>
    <r>
      <t xml:space="preserve">DOC NYC. </t>
    </r>
    <r>
      <rPr>
        <sz val="10"/>
        <color theme="0" tint="-0.499984740745262"/>
        <rFont val="Calibri"/>
        <family val="2"/>
        <scheme val="minor"/>
      </rPr>
      <t>Sección International Competition</t>
    </r>
  </si>
  <si>
    <r>
      <t xml:space="preserve">Dok Fest München. </t>
    </r>
    <r>
      <rPr>
        <sz val="10"/>
        <color theme="0" tint="-0.499984740745262"/>
        <rFont val="Calibri"/>
        <family val="2"/>
        <scheme val="minor"/>
      </rPr>
      <t>Sección Main Competition DOK.international</t>
    </r>
  </si>
  <si>
    <r>
      <t xml:space="preserve">Dokufest International Documentary and Short film Festival. </t>
    </r>
    <r>
      <rPr>
        <sz val="10"/>
        <color theme="0" tint="-0.499984740745262"/>
        <rFont val="Calibri"/>
        <family val="2"/>
        <scheme val="minor"/>
      </rPr>
      <t>Sección International Feature DOX</t>
    </r>
  </si>
  <si>
    <r>
      <t xml:space="preserve">É tudo Verdade / It’s all true Documentary Film Festival. </t>
    </r>
    <r>
      <rPr>
        <sz val="10"/>
        <color theme="0" tint="-0.499984740745262"/>
        <rFont val="Calibri"/>
        <family val="2"/>
        <scheme val="minor"/>
      </rPr>
      <t>Sección Intenational Competition</t>
    </r>
  </si>
  <si>
    <r>
      <t xml:space="preserve">Fantasia Film Festival. </t>
    </r>
    <r>
      <rPr>
        <sz val="10"/>
        <color theme="0" tint="-0.499984740745262"/>
        <rFont val="Calibri"/>
        <family val="2"/>
        <scheme val="minor"/>
      </rPr>
      <t>Secciones Cheval Noir Competition, New Flesh Competition, Poulain Noir Competition, Animation for Satoshi Kon Award, Prix l’Écran Fantastique</t>
    </r>
  </si>
  <si>
    <r>
      <t xml:space="preserve">Festival de Cannes. </t>
    </r>
    <r>
      <rPr>
        <sz val="10"/>
        <color theme="0" tint="-0.499984740745262"/>
        <rFont val="Calibri"/>
        <family val="2"/>
        <scheme val="minor"/>
      </rPr>
      <t>Sección oficial a concurso (Competition), Cortometrajes y largometrajes</t>
    </r>
  </si>
  <si>
    <r>
      <t xml:space="preserve">Festival de Cannes. </t>
    </r>
    <r>
      <rPr>
        <sz val="10"/>
        <color theme="0" tint="-0.499984740745262"/>
        <rFont val="Calibri"/>
        <family val="2"/>
        <scheme val="minor"/>
      </rPr>
      <t>Secciones Un certain regard, Quinzaine des Réalisateurs, Semaine de la Critique, Cannes Premiere, Cortometrajes y largometrajes</t>
    </r>
  </si>
  <si>
    <r>
      <t xml:space="preserve">Festival de Cannes. </t>
    </r>
    <r>
      <rPr>
        <sz val="10"/>
        <color theme="0" tint="-0.499984740745262"/>
        <rFont val="Calibri"/>
        <family val="2"/>
        <scheme val="minor"/>
      </rPr>
      <t>Sección ACID, Cortometrajes y largometrajes</t>
    </r>
  </si>
  <si>
    <r>
      <t xml:space="preserve">Festival Dei Popoli. </t>
    </r>
    <r>
      <rPr>
        <sz val="10"/>
        <color theme="0" tint="-0.499984740745262"/>
        <rFont val="Calibri"/>
        <family val="2"/>
        <scheme val="minor"/>
      </rPr>
      <t xml:space="preserve"> Sección Concorso internazionale</t>
    </r>
  </si>
  <si>
    <r>
      <t xml:space="preserve">Festival del Film Locarno. </t>
    </r>
    <r>
      <rPr>
        <sz val="10"/>
        <color theme="0" tint="-0.499984740745262"/>
        <rFont val="Calibri"/>
        <family val="2"/>
        <scheme val="minor"/>
      </rPr>
      <t>Secciones Concorso internazionale, Concorso Cineasti del presente, Cortometrajes y Largometrajes</t>
    </r>
  </si>
  <si>
    <r>
      <t xml:space="preserve">Festival del Film Locarno. </t>
    </r>
    <r>
      <rPr>
        <sz val="10"/>
        <color theme="0" tint="-0.499984740745262"/>
        <rFont val="Calibri"/>
        <family val="2"/>
        <scheme val="minor"/>
      </rPr>
      <t>Secciones Moving Ahead, Pardi di domani, Cortometrajes y Largometrajes</t>
    </r>
  </si>
  <si>
    <r>
      <t xml:space="preserve">Festival international du film d'animation d'Annecy. </t>
    </r>
    <r>
      <rPr>
        <sz val="10"/>
        <color theme="0" tint="-0.499984740745262"/>
        <rFont val="Calibri"/>
        <family val="2"/>
        <scheme val="minor"/>
      </rPr>
      <t>Sección oficial a concurso, Cortometrajes y largometrajes</t>
    </r>
  </si>
  <si>
    <r>
      <t xml:space="preserve">Festival international du film d'animation d'Annecy. </t>
    </r>
    <r>
      <rPr>
        <sz val="10"/>
        <color theme="0" tint="-0.499984740745262"/>
        <rFont val="Calibri"/>
        <family val="2"/>
        <scheme val="minor"/>
      </rPr>
      <t>Sección Contrechamp, Cortometrajes y lagometrajes</t>
    </r>
  </si>
  <si>
    <r>
      <t xml:space="preserve">Festival premiers Plans d’Angers. </t>
    </r>
    <r>
      <rPr>
        <sz val="10"/>
        <color theme="0" tint="-0.499984740745262"/>
        <rFont val="Calibri"/>
        <family val="2"/>
        <scheme val="minor"/>
      </rPr>
      <t>Secciones Longs métrages européens, Diagonales</t>
    </r>
  </si>
  <si>
    <r>
      <t xml:space="preserve">FICG - Festival Internacional de Cine de Guadalajara. </t>
    </r>
    <r>
      <rPr>
        <sz val="10"/>
        <color theme="0" tint="-0.499984740745262"/>
        <rFont val="Calibri"/>
        <family val="2"/>
        <scheme val="minor"/>
      </rPr>
      <t>Sección Competición oficial internacional</t>
    </r>
  </si>
  <si>
    <r>
      <t xml:space="preserve">FICUNAM- Festival Internacional de Cine de la UNAM. </t>
    </r>
    <r>
      <rPr>
        <sz val="10"/>
        <color theme="0" tint="-0.499984740745262"/>
        <rFont val="Calibri"/>
        <family val="2"/>
        <scheme val="minor"/>
      </rPr>
      <t>Sección Competencia Internacional</t>
    </r>
  </si>
  <si>
    <r>
      <t xml:space="preserve">Fid Marseille. </t>
    </r>
    <r>
      <rPr>
        <sz val="10"/>
        <color theme="0" tint="-0.499984740745262"/>
        <rFont val="Calibri"/>
        <family val="2"/>
        <scheme val="minor"/>
      </rPr>
      <t>Sección International Competition</t>
    </r>
  </si>
  <si>
    <r>
      <t xml:space="preserve">FIDBA- Festival Internacional de cine Documental. </t>
    </r>
    <r>
      <rPr>
        <sz val="10"/>
        <color theme="0" tint="-0.499984740745262"/>
        <rFont val="Calibri"/>
        <family val="2"/>
        <scheme val="minor"/>
      </rPr>
      <t>Secciones Largometrajes, Nuevas narrativas, Nuevos directores</t>
    </r>
  </si>
  <si>
    <r>
      <t xml:space="preserve">FIDOCS. </t>
    </r>
    <r>
      <rPr>
        <sz val="10"/>
        <color theme="0" tint="-0.499984740745262"/>
        <rFont val="Calibri"/>
        <family val="2"/>
        <scheme val="minor"/>
      </rPr>
      <t>Sección Competencia internacional</t>
    </r>
  </si>
  <si>
    <r>
      <t xml:space="preserve">FIFA-International Festival of Film on Art. </t>
    </r>
    <r>
      <rPr>
        <sz val="10"/>
        <color theme="0" tint="-0.499984740745262"/>
        <rFont val="Calibri"/>
        <family val="2"/>
        <scheme val="minor"/>
      </rPr>
      <t>Secciones International Competition Feature-Length, International Competition Short Films</t>
    </r>
  </si>
  <si>
    <r>
      <t xml:space="preserve">Film Fest Gent. </t>
    </r>
    <r>
      <rPr>
        <sz val="10"/>
        <color theme="0" tint="-0.499984740745262"/>
        <rFont val="Calibri"/>
        <family val="2"/>
        <scheme val="minor"/>
      </rPr>
      <t>Sección Official Competition, Explore Zone</t>
    </r>
  </si>
  <si>
    <r>
      <t xml:space="preserve">Göteborgh Film Festival. </t>
    </r>
    <r>
      <rPr>
        <sz val="10"/>
        <color theme="0" tint="-0.499984740745262"/>
        <rFont val="Calibri"/>
        <family val="2"/>
        <scheme val="minor"/>
      </rPr>
      <t>Secciones International Film Competition for Dragon, Award International Film, Youth Jury, Dragon Award, The Ingmar Bergman, International Debut Award</t>
    </r>
  </si>
  <si>
    <r>
      <t xml:space="preserve">Hot Springs Documentary Film Festival. </t>
    </r>
    <r>
      <rPr>
        <sz val="10"/>
        <color theme="0" tint="-0.499984740745262"/>
        <rFont val="Calibri"/>
        <family val="2"/>
        <scheme val="minor"/>
      </rPr>
      <t>Sección International Competition</t>
    </r>
  </si>
  <si>
    <r>
      <t>International Film Festival Rotterdam.</t>
    </r>
    <r>
      <rPr>
        <sz val="10"/>
        <color theme="0" tint="-0.499984740745262"/>
        <rFont val="Calibri"/>
        <family val="2"/>
        <scheme val="minor"/>
      </rPr>
      <t xml:space="preserve"> Sección Tiger Competition, Cortometrajes y Largometrajes</t>
    </r>
  </si>
  <si>
    <r>
      <t xml:space="preserve">International Film Festival Rotterdam. </t>
    </r>
    <r>
      <rPr>
        <sz val="10"/>
        <color theme="0" tint="-0.499984740745262"/>
        <rFont val="Calibri"/>
        <family val="2"/>
        <scheme val="minor"/>
      </rPr>
      <t>Sección Bright Future, Cortometrajes y Largometrajes</t>
    </r>
  </si>
  <si>
    <r>
      <t xml:space="preserve">International Leipzig Festival for Documentary and Animated Film. </t>
    </r>
    <r>
      <rPr>
        <sz val="10"/>
        <color theme="0" tint="-0.499984740745262"/>
        <rFont val="Calibri"/>
        <family val="2"/>
        <scheme val="minor"/>
      </rPr>
      <t>Sección International Competition Documentary Film, International Competition Animated Film</t>
    </r>
  </si>
  <si>
    <r>
      <t xml:space="preserve">Internacional Rome Film Festival. </t>
    </r>
    <r>
      <rPr>
        <sz val="10"/>
        <color theme="0" tint="-0.499984740745262"/>
        <rFont val="Calibri"/>
        <family val="2"/>
        <scheme val="minor"/>
      </rPr>
      <t>Sección Concorso Internazionale</t>
    </r>
  </si>
  <si>
    <r>
      <rPr>
        <b/>
        <sz val="10"/>
        <color theme="0" tint="-0.499984740745262"/>
        <rFont val="Calibri"/>
        <family val="2"/>
        <scheme val="minor"/>
      </rPr>
      <t>Internationale Filmfestspiele Berlin. Berlinale</t>
    </r>
    <r>
      <rPr>
        <sz val="10"/>
        <color theme="0" tint="-0.499984740745262"/>
        <rFont val="Calibri"/>
        <family val="2"/>
        <scheme val="minor"/>
      </rPr>
      <t>. Sección oficial a concurso (Competition) Cortometrajes y largometrajes</t>
    </r>
  </si>
  <si>
    <r>
      <t xml:space="preserve">Internationale Filmfestspiele Berlin. Berlinale. </t>
    </r>
    <r>
      <rPr>
        <sz val="10"/>
        <color theme="0" tint="-0.499984740745262"/>
        <rFont val="Calibri"/>
        <family val="2"/>
        <scheme val="minor"/>
      </rPr>
      <t>Sección Panorama, Encounters. Cortometrajes y largometrajes</t>
    </r>
  </si>
  <si>
    <r>
      <t xml:space="preserve">Internationale Filmfestspiele Berlin. Berlinale. </t>
    </r>
    <r>
      <rPr>
        <sz val="10"/>
        <color theme="0" tint="-0.499984740745262"/>
        <rFont val="Calibri"/>
        <family val="2"/>
        <scheme val="minor"/>
      </rPr>
      <t>Sección</t>
    </r>
    <r>
      <rPr>
        <b/>
        <sz val="10"/>
        <color theme="0" tint="-0.499984740745262"/>
        <rFont val="Calibri"/>
        <family val="2"/>
        <scheme val="minor"/>
      </rPr>
      <t xml:space="preserve"> </t>
    </r>
    <r>
      <rPr>
        <sz val="10"/>
        <color theme="0" tint="-0.499984740745262"/>
        <rFont val="Calibri"/>
        <family val="2"/>
        <scheme val="minor"/>
      </rPr>
      <t>Generation, Forum - Forum Expanded. Cortometrajes y largometrajes</t>
    </r>
  </si>
  <si>
    <r>
      <t xml:space="preserve">Ji.hlava IDFF. </t>
    </r>
    <r>
      <rPr>
        <sz val="10"/>
        <color theme="0" tint="-0.499984740745262"/>
        <rFont val="Calibri"/>
        <family val="2"/>
        <scheme val="minor"/>
      </rPr>
      <t>Secciones Official Competition, Opus Bonum Award, Testimonies, Fascinations</t>
    </r>
  </si>
  <si>
    <r>
      <t xml:space="preserve">KINO PAVASARIS. </t>
    </r>
    <r>
      <rPr>
        <sz val="10"/>
        <color theme="0" tint="-0.499984740745262"/>
        <rFont val="Calibri"/>
        <family val="2"/>
        <scheme val="minor"/>
      </rPr>
      <t>Sección Feature Competition</t>
    </r>
  </si>
  <si>
    <r>
      <t xml:space="preserve">Krakov Film Festival. </t>
    </r>
    <r>
      <rPr>
        <sz val="10"/>
        <color theme="0" tint="-0.499984740745262"/>
        <rFont val="Calibri"/>
        <family val="2"/>
        <scheme val="minor"/>
      </rPr>
      <t>Sección Documentary Competition</t>
    </r>
  </si>
  <si>
    <r>
      <t>La Biennale di Venezia / Mostra Internazionale d'Arte Cinematografica.</t>
    </r>
    <r>
      <rPr>
        <sz val="10"/>
        <color theme="0" tint="-0.499984740745262"/>
        <rFont val="Calibri"/>
        <family val="2"/>
        <scheme val="minor"/>
      </rPr>
      <t xml:space="preserve"> Sección oficial a concurso (Concorso Internazionale), Cortometrajes y largometrajes</t>
    </r>
  </si>
  <si>
    <r>
      <t xml:space="preserve">La Biennale di Venezia / Mostra Internazionale d'Arte Cinematografica. </t>
    </r>
    <r>
      <rPr>
        <sz val="10"/>
        <color theme="0" tint="-0.499984740745262"/>
        <rFont val="Calibri"/>
        <family val="2"/>
        <scheme val="minor"/>
      </rPr>
      <t>Secciones Orizzonti, Venice Days, Settimana della Critica, Cortofmetrajes y largometrajes</t>
    </r>
  </si>
  <si>
    <r>
      <t xml:space="preserve">La Habana International Film Festival. </t>
    </r>
    <r>
      <rPr>
        <sz val="10"/>
        <color theme="0" tint="-0.499984740745262"/>
        <rFont val="Calibri"/>
        <family val="2"/>
        <scheme val="minor"/>
      </rPr>
      <t>Sección oficial a concurso de largometrajes de Ficción, Ópera Prima, Documental y Animación</t>
    </r>
  </si>
  <si>
    <r>
      <t xml:space="preserve">Miami International Film Festival. </t>
    </r>
    <r>
      <rPr>
        <sz val="10"/>
        <color theme="0" tint="-0.499984740745262"/>
        <rFont val="Calibri"/>
        <family val="2"/>
        <scheme val="minor"/>
      </rPr>
      <t>Marimbas Award International Competition</t>
    </r>
  </si>
  <si>
    <r>
      <t xml:space="preserve">Melbourne International film Festival. </t>
    </r>
    <r>
      <rPr>
        <sz val="10"/>
        <color theme="0" tint="-0.499984740745262"/>
        <rFont val="Calibri"/>
        <family val="2"/>
        <scheme val="minor"/>
      </rPr>
      <t>Sección Bright Horizons Competition</t>
    </r>
  </si>
  <si>
    <r>
      <t xml:space="preserve">Mostra Internacional de Cinema em São Paulo. </t>
    </r>
    <r>
      <rPr>
        <sz val="10"/>
        <color theme="0" tint="-0.499984740745262"/>
        <rFont val="Calibri"/>
        <family val="2"/>
        <scheme val="minor"/>
      </rPr>
      <t>Sección International Perspective New Directors Competition</t>
    </r>
  </si>
  <si>
    <r>
      <t xml:space="preserve">Nashville Film Festival. </t>
    </r>
    <r>
      <rPr>
        <sz val="10"/>
        <color theme="0" tint="-0.499984740745262"/>
        <rFont val="Calibri"/>
        <family val="2"/>
        <scheme val="minor"/>
      </rPr>
      <t>Sección Film Competition</t>
    </r>
  </si>
  <si>
    <r>
      <t xml:space="preserve">New Horizons. </t>
    </r>
    <r>
      <rPr>
        <sz val="10"/>
        <color theme="0" tint="-0.499984740745262"/>
        <rFont val="Calibri"/>
        <family val="2"/>
        <scheme val="minor"/>
      </rPr>
      <t>Sección International Competition</t>
    </r>
  </si>
  <si>
    <r>
      <t xml:space="preserve">NIFFF-Neuchâtel International Fantastic Film Festival. </t>
    </r>
    <r>
      <rPr>
        <sz val="10"/>
        <color theme="0" tint="-0.499984740745262"/>
        <rFont val="Calibri"/>
        <family val="2"/>
        <scheme val="minor"/>
      </rPr>
      <t>Secciones International Competition, Think Outside The Box Competition, Méliès d’argent to the best European, feature film</t>
    </r>
  </si>
  <si>
    <r>
      <t xml:space="preserve">Palm Springs International Film Festival. </t>
    </r>
    <r>
      <rPr>
        <sz val="10"/>
        <color theme="0" tint="-0.499984740745262"/>
        <rFont val="Calibri"/>
        <family val="2"/>
        <scheme val="minor"/>
      </rPr>
      <t>Secciones Fipresci International Competition, New Voices – New Visions Competition, Documentary Competition, Ibero-American Competititon</t>
    </r>
  </si>
  <si>
    <r>
      <t xml:space="preserve">Pixelatl. </t>
    </r>
    <r>
      <rPr>
        <sz val="10"/>
        <color theme="0" tint="-0.499984740745262"/>
        <rFont val="Calibri"/>
        <family val="2"/>
        <scheme val="minor"/>
      </rPr>
      <t>Sección oficial internacional de cortometrajes</t>
    </r>
  </si>
  <si>
    <r>
      <t xml:space="preserve">Raindance Film Festival. </t>
    </r>
    <r>
      <rPr>
        <sz val="10"/>
        <color theme="0" tint="-0.499984740745262"/>
        <rFont val="Calibri"/>
        <family val="2"/>
        <scheme val="minor"/>
      </rPr>
      <t>Secciones Documentary Feature, International Feature, Debut Feature</t>
    </r>
  </si>
  <si>
    <r>
      <t xml:space="preserve">RIDM. Montreal International Documentary Festival. </t>
    </r>
    <r>
      <rPr>
        <sz val="10"/>
        <color theme="0" tint="-0.499984740745262"/>
        <rFont val="Calibri"/>
        <family val="2"/>
        <scheme val="minor"/>
      </rPr>
      <t>Sección International Feature Competition</t>
    </r>
  </si>
  <si>
    <r>
      <t xml:space="preserve">SANFIC – Santiago festival Internacional de Cine. </t>
    </r>
    <r>
      <rPr>
        <sz val="10"/>
        <color theme="0" tint="-0.499984740745262"/>
        <rFont val="Calibri"/>
        <family val="2"/>
        <scheme val="minor"/>
      </rPr>
      <t>Sección Compentencia Internacional</t>
    </r>
  </si>
  <si>
    <r>
      <t xml:space="preserve">Sheffield Doc Fest. </t>
    </r>
    <r>
      <rPr>
        <sz val="10"/>
        <color theme="0" tint="-0.499984740745262"/>
        <rFont val="Calibri"/>
        <family val="2"/>
        <scheme val="minor"/>
      </rPr>
      <t>Sección International Competition</t>
    </r>
  </si>
  <si>
    <r>
      <t xml:space="preserve">SIFF- Seattle International Film Festival. </t>
    </r>
    <r>
      <rPr>
        <sz val="10"/>
        <color theme="0" tint="-0.499984740745262"/>
        <rFont val="Calibri"/>
        <family val="2"/>
        <scheme val="minor"/>
      </rPr>
      <t>Secciones Official Competition, Ibero-American Competition, New Directors Competition, Documentary Competition</t>
    </r>
  </si>
  <si>
    <r>
      <t xml:space="preserve">Sundance Film Festival. </t>
    </r>
    <r>
      <rPr>
        <sz val="10"/>
        <color theme="0" tint="-0.499984740745262"/>
        <rFont val="Calibri"/>
        <family val="2"/>
        <scheme val="minor"/>
      </rPr>
      <t>Secciones Competencia Dramática Internacional (World Contemporary Cinema Dramatic); Competencia Documental Internacional (World Contemporary Cinema Documentary), Cortometrajes y largometrajes</t>
    </r>
  </si>
  <si>
    <r>
      <t xml:space="preserve">Sundance Film Festival. </t>
    </r>
    <r>
      <rPr>
        <sz val="10"/>
        <color theme="0" tint="-0.499984740745262"/>
        <rFont val="Calibri"/>
        <family val="2"/>
        <scheme val="minor"/>
      </rPr>
      <t>Sección NEXT</t>
    </r>
  </si>
  <si>
    <r>
      <t xml:space="preserve">Tallin Black Nights Film Festival. </t>
    </r>
    <r>
      <rPr>
        <sz val="10"/>
        <color theme="0" tint="-0.499984740745262"/>
        <rFont val="Calibri"/>
        <family val="2"/>
        <scheme val="minor"/>
      </rPr>
      <t>Sección First Feature Competition, Rebels with a cause, Doc@PÖFF</t>
    </r>
  </si>
  <si>
    <r>
      <t xml:space="preserve">Telluride Film Festival. </t>
    </r>
    <r>
      <rPr>
        <sz val="10"/>
        <color theme="0" tint="-0.499984740745262"/>
        <rFont val="Calibri"/>
        <family val="2"/>
        <scheme val="minor"/>
      </rPr>
      <t>Sección fficial Competition</t>
    </r>
  </si>
  <si>
    <r>
      <t xml:space="preserve">Thessaloniki Documentary Festival. </t>
    </r>
    <r>
      <rPr>
        <sz val="10"/>
        <color theme="0" tint="-0.499984740745262"/>
        <rFont val="Calibri"/>
        <family val="2"/>
        <scheme val="minor"/>
      </rPr>
      <t>Secciones Feature Length International Competition, Newcomers International Competition, Film forward Competition</t>
    </r>
  </si>
  <si>
    <r>
      <t xml:space="preserve">TIFF-Toronto International Film Festival. </t>
    </r>
    <r>
      <rPr>
        <sz val="10"/>
        <color theme="0" tint="-0.499984740745262"/>
        <rFont val="Calibri"/>
        <family val="2"/>
        <scheme val="minor"/>
      </rPr>
      <t>Sección World Cinema, Wavelengths, Discovery, TIFF Docs, Midnight Madness, Special Presentations, Gala Presentations, Platform Cortometrajes y largometrajes</t>
    </r>
  </si>
  <si>
    <r>
      <t xml:space="preserve">Vancouver International Festival. </t>
    </r>
    <r>
      <rPr>
        <sz val="10"/>
        <color theme="0" tint="-0.499984740745262"/>
        <rFont val="Calibri"/>
        <family val="2"/>
        <scheme val="minor"/>
      </rPr>
      <t>Sección International Narrative Features, International Documentaries</t>
    </r>
  </si>
  <si>
    <r>
      <t xml:space="preserve">Visons du Réel. </t>
    </r>
    <r>
      <rPr>
        <sz val="10"/>
        <color theme="0" tint="-0.499984740745262"/>
        <rFont val="Calibri"/>
        <family val="2"/>
        <scheme val="minor"/>
      </rPr>
      <t>Secciones International Feature Film Competition, Burning Lights Competition, Grand Angle</t>
    </r>
  </si>
  <si>
    <r>
      <t xml:space="preserve">Warsaw International Film Festival.  </t>
    </r>
    <r>
      <rPr>
        <sz val="10"/>
        <color theme="0" tint="-0.499984740745262"/>
        <rFont val="Calibri"/>
        <family val="2"/>
        <scheme val="minor"/>
      </rPr>
      <t>Secciones Competition for First-Appearance, Competition for Mid-Length Documentary</t>
    </r>
  </si>
  <si>
    <r>
      <t xml:space="preserve">Zurich Film Festival. </t>
    </r>
    <r>
      <rPr>
        <sz val="10"/>
        <color theme="0" tint="-0.499984740745262"/>
        <rFont val="Calibri"/>
        <family val="2"/>
        <scheme val="minor"/>
      </rPr>
      <t>Secciones Focus Competition, Feature Film Competition, Documentary Competition</t>
    </r>
  </si>
  <si>
    <r>
      <t xml:space="preserve">Abycine. </t>
    </r>
    <r>
      <rPr>
        <sz val="10"/>
        <color theme="0" tint="-0.499984740745262"/>
        <rFont val="Calibri"/>
        <family val="2"/>
        <scheme val="minor"/>
      </rPr>
      <t>Sección Abycine Indie</t>
    </r>
  </si>
  <si>
    <r>
      <t xml:space="preserve">ALCANCES. </t>
    </r>
    <r>
      <rPr>
        <sz val="10"/>
        <color theme="0" tint="-0.499984740745262"/>
        <rFont val="Calibri"/>
        <family val="2"/>
        <scheme val="minor"/>
      </rPr>
      <t>Sección oficial largometrajes</t>
    </r>
  </si>
  <si>
    <r>
      <t xml:space="preserve">Barcelona Film Festival. </t>
    </r>
    <r>
      <rPr>
        <sz val="10"/>
        <color theme="0" tint="-0.499984740745262"/>
        <rFont val="Calibri"/>
        <family val="2"/>
        <scheme val="minor"/>
      </rPr>
      <t>Sección Oficial</t>
    </r>
  </si>
  <si>
    <r>
      <t xml:space="preserve">DocsValencia-Espai de no ficció. </t>
    </r>
    <r>
      <rPr>
        <sz val="10"/>
        <color theme="0" tint="-0.499984740745262"/>
        <rFont val="Calibri"/>
        <family val="2"/>
        <scheme val="minor"/>
      </rPr>
      <t>Sección Largometraje internacional</t>
    </r>
  </si>
  <si>
    <r>
      <t xml:space="preserve">Donostia Zinemaldia / Festival de Cine de San Sebastián / International Film Festival.  </t>
    </r>
    <r>
      <rPr>
        <sz val="10"/>
        <color theme="0" tint="-0.499984740745262"/>
        <rFont val="Calibri"/>
        <family val="2"/>
        <scheme val="minor"/>
      </rPr>
      <t>Sección oficial a concurso, New Directors, Cortometrajes y Largometrajes</t>
    </r>
  </si>
  <si>
    <r>
      <t xml:space="preserve">Donostia Zinemaldia / Festival de Cine de San Sebastián / International Film Festival. </t>
    </r>
    <r>
      <rPr>
        <sz val="10"/>
        <color theme="0" tint="-0.499984740745262"/>
        <rFont val="Calibri"/>
        <family val="2"/>
        <scheme val="minor"/>
      </rPr>
      <t>Secciones Zabaltegi, Tabakalera, Horizontes Latinos, Perlak, Cortometrajes y Largometrajes</t>
    </r>
  </si>
  <si>
    <r>
      <t>Festival de Huelva de cine Iberoamericano.</t>
    </r>
    <r>
      <rPr>
        <sz val="10"/>
        <color theme="0" tint="-0.499984740745262"/>
        <rFont val="Calibri"/>
        <family val="2"/>
        <scheme val="minor"/>
      </rPr>
      <t xml:space="preserve"> Sección Oficial, Cortometrajes y Largometrajes</t>
    </r>
  </si>
  <si>
    <r>
      <t xml:space="preserve">IBAFF- Festival Internacional de Murcia. </t>
    </r>
    <r>
      <rPr>
        <sz val="10"/>
        <color theme="0" tint="-0.499984740745262"/>
        <rFont val="Calibri"/>
        <family val="2"/>
        <scheme val="minor"/>
      </rPr>
      <t>Sección oficial</t>
    </r>
  </si>
  <si>
    <r>
      <t xml:space="preserve">Play Doc. </t>
    </r>
    <r>
      <rPr>
        <sz val="10"/>
        <color theme="0" tint="-0.499984740745262"/>
        <rFont val="Calibri"/>
        <family val="2"/>
        <scheme val="minor"/>
      </rPr>
      <t>Sección oficial largometrajes</t>
    </r>
  </si>
  <si>
    <r>
      <t xml:space="preserve">La Mostra de Valencia-Cinema del Mediterráneo. </t>
    </r>
    <r>
      <rPr>
        <sz val="10"/>
        <color theme="0" tint="-0.499984740745262"/>
        <rFont val="Calibri"/>
        <family val="2"/>
        <scheme val="minor"/>
      </rPr>
      <t>Sección Oficial</t>
    </r>
  </si>
  <si>
    <r>
      <t xml:space="preserve">L’Alternativa – Festival de Cine independiente de Barcelona. </t>
    </r>
    <r>
      <rPr>
        <sz val="10"/>
        <color theme="0" tint="-0.499984740745262"/>
        <rFont val="Calibri"/>
        <family val="2"/>
        <scheme val="minor"/>
      </rPr>
      <t>Secciones Sección Oficial – Largometraje internacional, Sección Oficial – Largometraje nacional</t>
    </r>
  </si>
  <si>
    <r>
      <t xml:space="preserve">Major Docs. </t>
    </r>
    <r>
      <rPr>
        <sz val="10"/>
        <color theme="0" tint="-0.499984740745262"/>
        <rFont val="Calibri"/>
        <family val="2"/>
        <scheme val="minor"/>
      </rPr>
      <t>Sección oficial</t>
    </r>
  </si>
  <si>
    <t>Largometraje o serie</t>
  </si>
  <si>
    <t>Participación y obtención de premios en festivales nacionales e internacionales en largometraje o serie</t>
  </si>
  <si>
    <t>Participación y obtención de premios en festivales nacionales e internacionales en cortometraje</t>
  </si>
  <si>
    <t>Nominaciones y premios nacionales e internacionales en largometraje o serie</t>
  </si>
  <si>
    <t>Nominaciones y premios nacionales e internacionales en cortometraje</t>
  </si>
  <si>
    <r>
      <t>Nominación/Premio</t>
    </r>
    <r>
      <rPr>
        <b/>
        <i/>
        <vertAlign val="superscript"/>
        <sz val="9"/>
        <color rgb="FF000000"/>
        <rFont val="Verdana"/>
        <family val="2"/>
      </rPr>
      <t>5</t>
    </r>
  </si>
  <si>
    <t>Nominación y obtención de premios en festivales nacionales e internacionales en lagormetraje o serie</t>
  </si>
  <si>
    <t>Nominación y obtención de premios en festivales nacionales e internacionales en cortometraje</t>
  </si>
  <si>
    <r>
      <rPr>
        <b/>
        <vertAlign val="superscript"/>
        <sz val="8"/>
        <color rgb="FF000000"/>
        <rFont val="Verdana"/>
        <family val="2"/>
      </rPr>
      <t>5</t>
    </r>
    <r>
      <rPr>
        <vertAlign val="superscript"/>
        <sz val="8"/>
        <color rgb="FF000000"/>
        <rFont val="Verdana"/>
        <family val="2"/>
      </rPr>
      <t xml:space="preserve"> </t>
    </r>
    <r>
      <rPr>
        <i/>
        <sz val="8"/>
        <color rgb="FF000000"/>
        <rFont val="Verdana"/>
        <family val="2"/>
      </rPr>
      <t>Para acreditar la nominación o premio consignado adjuntar en PDF mails, certificados o diplomas emitidos por el festival correspondiente</t>
    </r>
  </si>
  <si>
    <t>Nº de nominaciones y participaciones premios</t>
  </si>
  <si>
    <t>PUNTUACIÓN POR FESTIVALES:</t>
  </si>
  <si>
    <t>PUNTUACIÓN POR PREMIOS:</t>
  </si>
  <si>
    <t>Nominación</t>
  </si>
  <si>
    <r>
      <t xml:space="preserve">ANEXO I. B. INFORMACIÓN TÉCNICA
</t>
    </r>
    <r>
      <rPr>
        <b/>
        <sz val="12"/>
        <color indexed="9"/>
        <rFont val="Verdana"/>
        <family val="2"/>
      </rPr>
      <t>GENERAZINEMA DESARROLLO 2025</t>
    </r>
  </si>
  <si>
    <t>Presencia del euskera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</si>
</sst>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 _€_-;\-* #,##0.00\ _€_-;_-* &quot;-&quot;??\ _€_-;_-@_-"/>
    <numFmt numFmtId="165" formatCode="[$-F800]dddd\,\ mmmm\ dd\,\ yyyy"/>
    <numFmt numFmtId="166" formatCode="#,##0.00_ ;\-#,##0.00\ "/>
  </numFmts>
  <fonts count="201" x14ac:knownFonts="1">
    <font>
      <sz val="10"/>
      <name val="Calibri"/>
    </font>
    <font>
      <sz val="10"/>
      <name val="Calibri"/>
      <family val="2"/>
    </font>
    <font>
      <sz val="8"/>
      <name val="Calibri"/>
      <family val="2"/>
    </font>
    <font>
      <sz val="10"/>
      <name val="Calibri"/>
      <family val="2"/>
    </font>
    <font>
      <b/>
      <sz val="10"/>
      <name val="Calibri"/>
      <family val="2"/>
    </font>
    <font>
      <sz val="12"/>
      <name val="Calibri"/>
      <family val="2"/>
    </font>
    <font>
      <b/>
      <sz val="12"/>
      <name val="Calibri"/>
      <family val="2"/>
    </font>
    <font>
      <b/>
      <sz val="12"/>
      <color indexed="9"/>
      <name val="Calibri"/>
      <family val="2"/>
    </font>
    <font>
      <sz val="10"/>
      <color indexed="9"/>
      <name val="Calibri"/>
      <family val="2"/>
    </font>
    <font>
      <sz val="10"/>
      <color indexed="12"/>
      <name val="Calibri"/>
      <family val="2"/>
    </font>
    <font>
      <u/>
      <sz val="10"/>
      <color indexed="12"/>
      <name val="Calibri"/>
      <family val="2"/>
    </font>
    <font>
      <sz val="12"/>
      <color indexed="9"/>
      <name val="Calibri"/>
      <family val="2"/>
    </font>
    <font>
      <b/>
      <sz val="16"/>
      <name val="Calibri"/>
      <family val="2"/>
    </font>
    <font>
      <b/>
      <sz val="16"/>
      <color indexed="9"/>
      <name val="Calibri"/>
      <family val="2"/>
    </font>
    <font>
      <b/>
      <sz val="8"/>
      <color indexed="9"/>
      <name val="Calibri"/>
      <family val="2"/>
    </font>
    <font>
      <b/>
      <sz val="14"/>
      <name val="Calibri"/>
      <family val="2"/>
    </font>
    <font>
      <b/>
      <sz val="10"/>
      <color indexed="9"/>
      <name val="Calibri"/>
      <family val="2"/>
    </font>
    <font>
      <b/>
      <sz val="13"/>
      <name val="Calibri"/>
      <family val="2"/>
    </font>
    <font>
      <b/>
      <vertAlign val="superscript"/>
      <sz val="12"/>
      <name val="Calibri"/>
      <family val="2"/>
    </font>
    <font>
      <vertAlign val="superscript"/>
      <sz val="10"/>
      <name val="Calibri"/>
      <family val="2"/>
    </font>
    <font>
      <b/>
      <vertAlign val="superscript"/>
      <sz val="10"/>
      <name val="Calibri"/>
      <family val="2"/>
    </font>
    <font>
      <i/>
      <vertAlign val="superscript"/>
      <sz val="10"/>
      <name val="Calibri"/>
      <family val="2"/>
    </font>
    <font>
      <i/>
      <sz val="10"/>
      <name val="Calibri"/>
      <family val="2"/>
    </font>
    <font>
      <b/>
      <sz val="10"/>
      <name val="Arial"/>
      <family val="2"/>
    </font>
    <font>
      <sz val="10"/>
      <name val="Arial"/>
      <family val="2"/>
    </font>
    <font>
      <b/>
      <sz val="11"/>
      <name val="Calibri"/>
      <family val="2"/>
    </font>
    <font>
      <i/>
      <vertAlign val="superscript"/>
      <sz val="14"/>
      <name val="Calibri"/>
      <family val="2"/>
    </font>
    <font>
      <sz val="10"/>
      <color indexed="9"/>
      <name val="Arial"/>
      <family val="2"/>
    </font>
    <font>
      <sz val="11"/>
      <name val="Arial"/>
      <family val="2"/>
    </font>
    <font>
      <b/>
      <sz val="11"/>
      <name val="Arial"/>
      <family val="2"/>
    </font>
    <font>
      <sz val="10"/>
      <color indexed="8"/>
      <name val="Verdana"/>
      <family val="2"/>
    </font>
    <font>
      <u/>
      <sz val="10"/>
      <color indexed="8"/>
      <name val="Verdana"/>
      <family val="2"/>
    </font>
    <font>
      <i/>
      <sz val="10"/>
      <color indexed="23"/>
      <name val="Verdana"/>
      <family val="2"/>
    </font>
    <font>
      <b/>
      <sz val="10"/>
      <color indexed="8"/>
      <name val="Verdana"/>
      <family val="2"/>
    </font>
    <font>
      <sz val="10"/>
      <name val="Verdana"/>
      <family val="2"/>
    </font>
    <font>
      <b/>
      <sz val="9"/>
      <color indexed="81"/>
      <name val="Tahoma"/>
      <family val="2"/>
    </font>
    <font>
      <i/>
      <sz val="8"/>
      <color indexed="8"/>
      <name val="Verdana"/>
      <family val="2"/>
    </font>
    <font>
      <vertAlign val="superscript"/>
      <sz val="10"/>
      <color indexed="8"/>
      <name val="Verdana"/>
      <family val="2"/>
    </font>
    <font>
      <i/>
      <vertAlign val="superscript"/>
      <sz val="8"/>
      <color indexed="8"/>
      <name val="Verdana"/>
      <family val="2"/>
    </font>
    <font>
      <sz val="14"/>
      <name val="Calibri"/>
      <family val="2"/>
    </font>
    <font>
      <sz val="11"/>
      <name val="Calibri"/>
      <family val="2"/>
    </font>
    <font>
      <b/>
      <sz val="12"/>
      <name val="Verdana"/>
      <family val="2"/>
    </font>
    <font>
      <b/>
      <sz val="10"/>
      <name val="Verdana"/>
      <family val="2"/>
    </font>
    <font>
      <b/>
      <sz val="10"/>
      <color indexed="9"/>
      <name val="Arial"/>
      <family val="2"/>
    </font>
    <font>
      <i/>
      <sz val="10"/>
      <name val="Arial"/>
      <family val="2"/>
    </font>
    <font>
      <b/>
      <i/>
      <vertAlign val="superscript"/>
      <sz val="14"/>
      <name val="Calibri"/>
      <family val="2"/>
    </font>
    <font>
      <b/>
      <sz val="20"/>
      <name val="Calibri"/>
      <family val="2"/>
    </font>
    <font>
      <b/>
      <sz val="12"/>
      <color indexed="9"/>
      <name val="Verdana"/>
      <family val="2"/>
    </font>
    <font>
      <b/>
      <sz val="14"/>
      <color indexed="9"/>
      <name val="Verdana"/>
      <family val="2"/>
    </font>
    <font>
      <sz val="10"/>
      <color indexed="8"/>
      <name val="Calibri"/>
      <family val="2"/>
    </font>
    <font>
      <sz val="11"/>
      <name val="Verdana"/>
      <family val="2"/>
    </font>
    <font>
      <i/>
      <sz val="9"/>
      <name val="Verdana"/>
      <family val="2"/>
    </font>
    <font>
      <i/>
      <sz val="11"/>
      <name val="Verdana"/>
      <family val="2"/>
    </font>
    <font>
      <sz val="9"/>
      <color indexed="81"/>
      <name val="Tahoma"/>
      <family val="2"/>
    </font>
    <font>
      <b/>
      <vertAlign val="superscript"/>
      <sz val="11"/>
      <color indexed="9"/>
      <name val="Verdana"/>
      <family val="2"/>
    </font>
    <font>
      <b/>
      <i/>
      <vertAlign val="superscript"/>
      <sz val="8"/>
      <color indexed="8"/>
      <name val="Verdana"/>
      <family val="2"/>
    </font>
    <font>
      <b/>
      <sz val="10"/>
      <color indexed="62"/>
      <name val="Verdana"/>
      <family val="2"/>
    </font>
    <font>
      <b/>
      <vertAlign val="superscript"/>
      <sz val="10"/>
      <color indexed="62"/>
      <name val="Verdana"/>
      <family val="2"/>
    </font>
    <font>
      <b/>
      <i/>
      <sz val="9"/>
      <name val="Verdana"/>
      <family val="2"/>
    </font>
    <font>
      <i/>
      <sz val="10"/>
      <name val="Verdana"/>
      <family val="2"/>
    </font>
    <font>
      <b/>
      <sz val="10"/>
      <color indexed="9"/>
      <name val="Verdana"/>
      <family val="2"/>
    </font>
    <font>
      <b/>
      <sz val="12"/>
      <name val="Arial Narrow"/>
      <family val="2"/>
    </font>
    <font>
      <b/>
      <sz val="8"/>
      <name val="Calibri"/>
      <family val="2"/>
    </font>
    <font>
      <sz val="8"/>
      <name val="Verdana"/>
      <family val="2"/>
    </font>
    <font>
      <sz val="10"/>
      <color theme="0"/>
      <name val="Calibri"/>
      <family val="2"/>
    </font>
    <font>
      <b/>
      <sz val="10"/>
      <color theme="0"/>
      <name val="Calibri"/>
      <family val="2"/>
    </font>
    <font>
      <sz val="10"/>
      <color rgb="FFFF0000"/>
      <name val="Calibri"/>
      <family val="2"/>
    </font>
    <font>
      <sz val="10"/>
      <color theme="0"/>
      <name val="Arial"/>
      <family val="2"/>
    </font>
    <font>
      <i/>
      <sz val="13"/>
      <color rgb="FF5D2884"/>
      <name val="Calibri"/>
      <family val="2"/>
    </font>
    <font>
      <b/>
      <sz val="10"/>
      <name val="Calibri"/>
      <family val="2"/>
      <scheme val="minor"/>
    </font>
    <font>
      <i/>
      <sz val="13"/>
      <color theme="0"/>
      <name val="Calibri"/>
      <family val="2"/>
    </font>
    <font>
      <sz val="12"/>
      <color rgb="FFFF0000"/>
      <name val="Calibri"/>
      <family val="2"/>
    </font>
    <font>
      <sz val="12"/>
      <color theme="7" tint="0.79998168889431442"/>
      <name val="Calibri"/>
      <family val="2"/>
    </font>
    <font>
      <sz val="10"/>
      <color theme="1"/>
      <name val="Verdana"/>
      <family val="2"/>
    </font>
    <font>
      <b/>
      <sz val="10"/>
      <color theme="1"/>
      <name val="Verdana"/>
      <family val="2"/>
    </font>
    <font>
      <sz val="11"/>
      <color rgb="FF000000"/>
      <name val="Calibri"/>
      <family val="2"/>
    </font>
    <font>
      <sz val="10"/>
      <color rgb="FF000000"/>
      <name val="Verdana"/>
      <family val="2"/>
    </font>
    <font>
      <b/>
      <sz val="13"/>
      <color rgb="FFFF0000"/>
      <name val="Calibri"/>
      <family val="2"/>
    </font>
    <font>
      <b/>
      <sz val="10"/>
      <color rgb="FFFF0000"/>
      <name val="Calibri"/>
      <family val="2"/>
      <scheme val="minor"/>
    </font>
    <font>
      <i/>
      <sz val="13"/>
      <color rgb="FFFF0000"/>
      <name val="Calibri"/>
      <family val="2"/>
    </font>
    <font>
      <vertAlign val="superscript"/>
      <sz val="10"/>
      <color rgb="FFFF0000"/>
      <name val="Calibri"/>
      <family val="2"/>
    </font>
    <font>
      <b/>
      <sz val="11"/>
      <color rgb="FFFF0000"/>
      <name val="Calibri"/>
      <family val="2"/>
    </font>
    <font>
      <b/>
      <sz val="12"/>
      <color rgb="FFFF0000"/>
      <name val="Calibri"/>
      <family val="2"/>
    </font>
    <font>
      <sz val="12"/>
      <color theme="0"/>
      <name val="Calibri"/>
      <family val="2"/>
    </font>
    <font>
      <sz val="11"/>
      <color theme="1"/>
      <name val="Calibri"/>
      <family val="2"/>
    </font>
    <font>
      <sz val="10"/>
      <color rgb="FF0000FF"/>
      <name val="Calibri"/>
      <family val="2"/>
      <scheme val="minor"/>
    </font>
    <font>
      <b/>
      <sz val="10"/>
      <color rgb="FFFF0000"/>
      <name val="Calibri"/>
      <family val="2"/>
    </font>
    <font>
      <b/>
      <sz val="12"/>
      <color theme="0"/>
      <name val="Calibri"/>
      <family val="2"/>
    </font>
    <font>
      <b/>
      <sz val="11"/>
      <color theme="1"/>
      <name val="Calibri"/>
      <family val="2"/>
      <scheme val="minor"/>
    </font>
    <font>
      <sz val="7.5"/>
      <color theme="1"/>
      <name val="Calibri"/>
      <family val="2"/>
      <scheme val="minor"/>
    </font>
    <font>
      <sz val="10"/>
      <color theme="1"/>
      <name val="Calibri"/>
      <family val="2"/>
      <scheme val="minor"/>
    </font>
    <font>
      <sz val="11"/>
      <color theme="1"/>
      <name val="Verdana"/>
      <family val="2"/>
    </font>
    <font>
      <sz val="11"/>
      <color theme="0"/>
      <name val="Verdana"/>
      <family val="2"/>
    </font>
    <font>
      <sz val="11"/>
      <color rgb="FFFF0000"/>
      <name val="Verdana"/>
      <family val="2"/>
    </font>
    <font>
      <i/>
      <sz val="10"/>
      <color rgb="FF000000"/>
      <name val="Verdana"/>
      <family val="2"/>
    </font>
    <font>
      <sz val="10"/>
      <color theme="0" tint="-0.14999847407452621"/>
      <name val="Verdana"/>
      <family val="2"/>
    </font>
    <font>
      <b/>
      <i/>
      <sz val="12"/>
      <color theme="0"/>
      <name val="Calibri"/>
      <family val="2"/>
    </font>
    <font>
      <b/>
      <sz val="14"/>
      <color rgb="FFFFFFFF"/>
      <name val="Verdana"/>
      <family val="2"/>
    </font>
    <font>
      <b/>
      <sz val="20"/>
      <color theme="0"/>
      <name val="Calibri"/>
      <family val="2"/>
    </font>
    <font>
      <sz val="10"/>
      <name val="Calibri"/>
      <family val="2"/>
      <scheme val="minor"/>
    </font>
    <font>
      <sz val="10"/>
      <color theme="0"/>
      <name val="Calibri"/>
      <family val="2"/>
      <scheme val="minor"/>
    </font>
    <font>
      <b/>
      <sz val="10"/>
      <color rgb="FFFFFFFF"/>
      <name val="Verdana"/>
      <family val="2"/>
    </font>
    <font>
      <i/>
      <sz val="10"/>
      <color theme="1"/>
      <name val="Verdana"/>
      <family val="2"/>
    </font>
    <font>
      <i/>
      <sz val="9"/>
      <color rgb="FF000000"/>
      <name val="Verdana"/>
      <family val="2"/>
    </font>
    <font>
      <sz val="12"/>
      <color theme="1"/>
      <name val="Verdana"/>
      <family val="2"/>
    </font>
    <font>
      <i/>
      <sz val="9"/>
      <color theme="1"/>
      <name val="Verdana"/>
      <family val="2"/>
    </font>
    <font>
      <vertAlign val="superscript"/>
      <sz val="9"/>
      <color rgb="FFFF0000"/>
      <name val="Verdana"/>
      <family val="2"/>
    </font>
    <font>
      <sz val="9"/>
      <color theme="1"/>
      <name val="Verdana"/>
      <family val="2"/>
    </font>
    <font>
      <sz val="7"/>
      <color theme="1"/>
      <name val="Verdana"/>
      <family val="2"/>
    </font>
    <font>
      <b/>
      <sz val="12"/>
      <color theme="0"/>
      <name val="Arial Narrow"/>
      <family val="2"/>
    </font>
    <font>
      <b/>
      <sz val="11"/>
      <color rgb="FF808080"/>
      <name val="Verdana"/>
      <family val="2"/>
    </font>
    <font>
      <b/>
      <sz val="16"/>
      <color rgb="FFFF0000"/>
      <name val="Calibri"/>
      <family val="2"/>
    </font>
    <font>
      <b/>
      <sz val="16"/>
      <color theme="0"/>
      <name val="Calibri"/>
      <family val="2"/>
    </font>
    <font>
      <sz val="10"/>
      <color theme="0"/>
      <name val="Verdana"/>
      <family val="2"/>
    </font>
    <font>
      <sz val="10"/>
      <color rgb="FFC00000"/>
      <name val="Verdana"/>
      <family val="2"/>
    </font>
    <font>
      <i/>
      <sz val="10"/>
      <color rgb="FF7E7E7E"/>
      <name val="Verdana"/>
      <family val="2"/>
    </font>
    <font>
      <u/>
      <sz val="10"/>
      <color theme="10"/>
      <name val="Verdana"/>
      <family val="2"/>
    </font>
    <font>
      <sz val="8"/>
      <color rgb="FF000000"/>
      <name val="Verdana"/>
      <family val="2"/>
    </font>
    <font>
      <sz val="6.5"/>
      <color theme="1"/>
      <name val="Verdana"/>
      <family val="2"/>
    </font>
    <font>
      <sz val="11"/>
      <color theme="5" tint="-0.499984740745262"/>
      <name val="Verdana"/>
      <family val="2"/>
    </font>
    <font>
      <sz val="9"/>
      <color rgb="FF000000"/>
      <name val="Verdana"/>
      <family val="2"/>
    </font>
    <font>
      <i/>
      <sz val="8"/>
      <color rgb="FF000000"/>
      <name val="Verdana"/>
      <family val="2"/>
    </font>
    <font>
      <b/>
      <sz val="9"/>
      <color theme="1"/>
      <name val="Calibri"/>
      <family val="2"/>
      <scheme val="minor"/>
    </font>
    <font>
      <sz val="9"/>
      <color theme="1"/>
      <name val="Calibri"/>
      <family val="2"/>
      <scheme val="minor"/>
    </font>
    <font>
      <i/>
      <sz val="8"/>
      <color theme="1"/>
      <name val="Verdana"/>
      <family val="2"/>
    </font>
    <font>
      <b/>
      <sz val="10"/>
      <color rgb="FFFF0000"/>
      <name val="Arial"/>
      <family val="2"/>
    </font>
    <font>
      <sz val="10"/>
      <color theme="7" tint="0.79998168889431442"/>
      <name val="Calibri"/>
      <family val="2"/>
    </font>
    <font>
      <b/>
      <sz val="11"/>
      <color theme="1"/>
      <name val="Verdana"/>
      <family val="2"/>
    </font>
    <font>
      <b/>
      <sz val="10"/>
      <color rgb="FFC00000"/>
      <name val="Calibri"/>
      <family val="2"/>
    </font>
    <font>
      <b/>
      <sz val="12"/>
      <color rgb="FFC00000"/>
      <name val="Calibri"/>
      <family val="2"/>
    </font>
    <font>
      <b/>
      <sz val="11"/>
      <color rgb="FFC00000"/>
      <name val="Calibri"/>
      <family val="2"/>
    </font>
    <font>
      <sz val="11"/>
      <color rgb="FF000000"/>
      <name val="Verdana"/>
      <family val="2"/>
    </font>
    <font>
      <sz val="12"/>
      <color theme="7" tint="-0.499984740745262"/>
      <name val="Calibri"/>
      <family val="2"/>
    </font>
    <font>
      <sz val="9"/>
      <color theme="0"/>
      <name val="Verdana"/>
      <family val="2"/>
    </font>
    <font>
      <b/>
      <sz val="10"/>
      <color rgb="FF7030A0"/>
      <name val="Arial"/>
      <family val="2"/>
    </font>
    <font>
      <b/>
      <sz val="10"/>
      <color theme="0"/>
      <name val="Verdana"/>
      <family val="2"/>
    </font>
    <font>
      <b/>
      <sz val="10"/>
      <color rgb="FFC00000"/>
      <name val="Arial"/>
      <family val="2"/>
    </font>
    <font>
      <b/>
      <sz val="12"/>
      <color theme="0"/>
      <name val="Verdana"/>
      <family val="2"/>
    </font>
    <font>
      <i/>
      <vertAlign val="superscript"/>
      <sz val="8"/>
      <color rgb="FF000000"/>
      <name val="Verdana"/>
      <family val="2"/>
    </font>
    <font>
      <i/>
      <vertAlign val="superscript"/>
      <sz val="6.6"/>
      <color rgb="FF000000"/>
      <name val="Verdana"/>
      <family val="2"/>
    </font>
    <font>
      <vertAlign val="superscript"/>
      <sz val="9"/>
      <color rgb="FF000000"/>
      <name val="Verdana"/>
      <family val="2"/>
    </font>
    <font>
      <vertAlign val="superscript"/>
      <sz val="8"/>
      <color rgb="FF000000"/>
      <name val="Verdana"/>
      <family val="2"/>
    </font>
    <font>
      <b/>
      <sz val="10"/>
      <color rgb="FF1F497D"/>
      <name val="Verdana"/>
      <family val="2"/>
    </font>
    <font>
      <b/>
      <sz val="8"/>
      <color rgb="FF000000"/>
      <name val="Verdana"/>
      <family val="2"/>
    </font>
    <font>
      <sz val="10"/>
      <color rgb="FF000000"/>
      <name val="Calibri"/>
      <family val="2"/>
      <scheme val="minor"/>
    </font>
    <font>
      <b/>
      <sz val="10"/>
      <color theme="1"/>
      <name val="Calibri"/>
      <family val="2"/>
      <scheme val="minor"/>
    </font>
    <font>
      <b/>
      <sz val="11"/>
      <color rgb="FFFFFFFF"/>
      <name val="Verdana"/>
      <family val="2"/>
    </font>
    <font>
      <i/>
      <sz val="8"/>
      <color rgb="FF808080"/>
      <name val="Verdana"/>
      <family val="2"/>
    </font>
    <font>
      <sz val="11"/>
      <color rgb="FF808080"/>
      <name val="Calibri"/>
      <family val="2"/>
    </font>
    <font>
      <b/>
      <sz val="10"/>
      <color rgb="FF000000"/>
      <name val="Verdana"/>
      <family val="2"/>
    </font>
    <font>
      <b/>
      <sz val="12"/>
      <color theme="9"/>
      <name val="Calibri"/>
      <family val="2"/>
      <scheme val="minor"/>
    </font>
    <font>
      <b/>
      <sz val="11"/>
      <color theme="0"/>
      <name val="Verdana"/>
      <family val="2"/>
    </font>
    <font>
      <u/>
      <sz val="11"/>
      <color theme="0"/>
      <name val="Arial"/>
      <family val="2"/>
    </font>
    <font>
      <sz val="8"/>
      <color theme="1"/>
      <name val="Verdana"/>
      <family val="2"/>
    </font>
    <font>
      <i/>
      <sz val="8"/>
      <name val="Verdana"/>
      <family val="2"/>
    </font>
    <font>
      <b/>
      <i/>
      <sz val="8"/>
      <color rgb="FFC00000"/>
      <name val="Verdana"/>
      <family val="2"/>
    </font>
    <font>
      <sz val="10"/>
      <color rgb="FF7E7E7E"/>
      <name val="Verdana"/>
      <family val="2"/>
    </font>
    <font>
      <i/>
      <sz val="9"/>
      <color theme="0" tint="-0.499984740745262"/>
      <name val="Verdana"/>
      <family val="2"/>
    </font>
    <font>
      <sz val="10"/>
      <color rgb="FFFF0000"/>
      <name val="Verdana"/>
      <family val="2"/>
    </font>
    <font>
      <sz val="9"/>
      <name val="Calibri"/>
      <family val="2"/>
      <scheme val="minor"/>
    </font>
    <font>
      <sz val="9.5"/>
      <color rgb="FF000000"/>
      <name val="Calibri"/>
      <family val="2"/>
      <scheme val="minor"/>
    </font>
    <font>
      <sz val="9"/>
      <color indexed="8"/>
      <name val="Calibri"/>
      <family val="2"/>
    </font>
    <font>
      <sz val="9.5"/>
      <color indexed="8"/>
      <name val="Calibri"/>
      <family val="2"/>
    </font>
    <font>
      <sz val="9"/>
      <name val="Verdana"/>
      <family val="2"/>
    </font>
    <font>
      <sz val="9"/>
      <color rgb="FF000000"/>
      <name val="Arial"/>
      <family val="2"/>
    </font>
    <font>
      <b/>
      <sz val="11"/>
      <color theme="0"/>
      <name val="Arial"/>
      <family val="2"/>
    </font>
    <font>
      <strike/>
      <sz val="10"/>
      <name val="Arial"/>
      <family val="2"/>
    </font>
    <font>
      <i/>
      <sz val="8"/>
      <color theme="0" tint="-0.34998626667073579"/>
      <name val="Verdana"/>
      <family val="2"/>
    </font>
    <font>
      <sz val="7.5"/>
      <name val="Calibri"/>
      <family val="2"/>
    </font>
    <font>
      <b/>
      <u/>
      <sz val="10"/>
      <color rgb="FFC00000"/>
      <name val="Calibri"/>
      <family val="2"/>
    </font>
    <font>
      <b/>
      <i/>
      <vertAlign val="superscript"/>
      <sz val="10"/>
      <name val="Calibri"/>
      <family val="2"/>
    </font>
    <font>
      <b/>
      <vertAlign val="superscript"/>
      <sz val="12"/>
      <color theme="7" tint="-0.499984740745262"/>
      <name val="Calibri"/>
      <family val="2"/>
    </font>
    <font>
      <sz val="9.5"/>
      <color theme="1"/>
      <name val="Verdana"/>
      <family val="2"/>
    </font>
    <font>
      <b/>
      <vertAlign val="superscript"/>
      <sz val="10"/>
      <color indexed="8"/>
      <name val="Verdana"/>
      <family val="2"/>
    </font>
    <font>
      <b/>
      <i/>
      <vertAlign val="superscript"/>
      <sz val="8"/>
      <color rgb="FF000000"/>
      <name val="Verdana"/>
      <family val="2"/>
    </font>
    <font>
      <b/>
      <i/>
      <vertAlign val="superscript"/>
      <sz val="9"/>
      <color rgb="FF000000"/>
      <name val="Verdana"/>
      <family val="2"/>
    </font>
    <font>
      <b/>
      <vertAlign val="superscript"/>
      <sz val="8"/>
      <color rgb="FF000000"/>
      <name val="Verdana"/>
      <family val="2"/>
    </font>
    <font>
      <b/>
      <vertAlign val="superscript"/>
      <sz val="10"/>
      <name val="Verdana"/>
      <family val="2"/>
    </font>
    <font>
      <b/>
      <i/>
      <vertAlign val="superscript"/>
      <sz val="8"/>
      <name val="Verdana"/>
      <family val="2"/>
    </font>
    <font>
      <b/>
      <vertAlign val="superscript"/>
      <sz val="9"/>
      <color rgb="FF000000"/>
      <name val="Verdana"/>
      <family val="2"/>
    </font>
    <font>
      <b/>
      <vertAlign val="superscript"/>
      <sz val="11"/>
      <color indexed="8"/>
      <name val="Calibri"/>
      <family val="2"/>
    </font>
    <font>
      <b/>
      <sz val="10"/>
      <color rgb="FFFFFFFF"/>
      <name val="Calibri"/>
      <family val="2"/>
      <scheme val="minor"/>
    </font>
    <font>
      <b/>
      <sz val="12"/>
      <color rgb="FFFFFFFF"/>
      <name val="Verdana"/>
      <family val="2"/>
    </font>
    <font>
      <b/>
      <sz val="14"/>
      <color theme="0"/>
      <name val="Verdana"/>
      <family val="2"/>
    </font>
    <font>
      <b/>
      <sz val="18"/>
      <color theme="0"/>
      <name val="Verdana"/>
      <family val="2"/>
    </font>
    <font>
      <b/>
      <i/>
      <sz val="12"/>
      <color theme="0"/>
      <name val="Verdana"/>
      <family val="2"/>
    </font>
    <font>
      <sz val="10"/>
      <color theme="0"/>
      <name val="72 Black"/>
      <family val="2"/>
    </font>
    <font>
      <sz val="11"/>
      <color theme="0"/>
      <name val="72 Black"/>
      <family val="2"/>
    </font>
    <font>
      <b/>
      <sz val="12"/>
      <color rgb="FFFFFFFF"/>
      <name val="Calibri"/>
      <family val="2"/>
      <scheme val="minor"/>
    </font>
    <font>
      <sz val="12"/>
      <color rgb="FFFFFFFF"/>
      <name val="Calibri"/>
      <family val="2"/>
      <scheme val="minor"/>
    </font>
    <font>
      <sz val="9"/>
      <color rgb="FFC00000"/>
      <name val="Arial"/>
      <family val="2"/>
    </font>
    <font>
      <b/>
      <sz val="11"/>
      <color rgb="FFC00000"/>
      <name val="Arial"/>
      <family val="2"/>
    </font>
    <font>
      <sz val="12"/>
      <color rgb="FFC00000"/>
      <name val="Calibri"/>
      <family val="2"/>
    </font>
    <font>
      <sz val="10"/>
      <color rgb="FFC00000"/>
      <name val="Calibri"/>
      <family val="2"/>
    </font>
    <font>
      <b/>
      <sz val="10"/>
      <color theme="0" tint="-0.499984740745262"/>
      <name val="Calibri"/>
      <family val="2"/>
      <scheme val="minor"/>
    </font>
    <font>
      <sz val="10"/>
      <color theme="0" tint="-0.499984740745262"/>
      <name val="Calibri"/>
      <family val="2"/>
      <scheme val="minor"/>
    </font>
    <font>
      <sz val="9"/>
      <color theme="0" tint="-0.499984740745262"/>
      <name val="Calibri"/>
      <family val="2"/>
      <scheme val="minor"/>
    </font>
    <font>
      <sz val="9"/>
      <color theme="0" tint="-0.499984740745262"/>
      <name val="Verdana"/>
      <family val="2"/>
    </font>
    <font>
      <sz val="10"/>
      <color theme="0" tint="-0.499984740745262"/>
      <name val="Calibri"/>
      <family val="2"/>
    </font>
    <font>
      <b/>
      <sz val="10"/>
      <color theme="4"/>
      <name val="Arial"/>
      <family val="2"/>
    </font>
    <font>
      <b/>
      <sz val="8"/>
      <color theme="1"/>
      <name val="Calibri"/>
      <family val="2"/>
      <scheme val="minor"/>
    </font>
  </fonts>
  <fills count="34">
    <fill>
      <patternFill patternType="none"/>
    </fill>
    <fill>
      <patternFill patternType="gray125"/>
    </fill>
    <fill>
      <patternFill patternType="solid">
        <fgColor indexed="58"/>
        <bgColor indexed="64"/>
      </patternFill>
    </fill>
    <fill>
      <patternFill patternType="solid">
        <fgColor indexed="60"/>
        <bgColor indexed="64"/>
      </patternFill>
    </fill>
    <fill>
      <patternFill patternType="solid">
        <fgColor indexed="54"/>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1" tint="4.9989318521683403E-2"/>
        <bgColor indexed="64"/>
      </patternFill>
    </fill>
    <fill>
      <patternFill patternType="solid">
        <fgColor theme="9" tint="0.39997558519241921"/>
        <bgColor indexed="64"/>
      </patternFill>
    </fill>
    <fill>
      <patternFill patternType="solid">
        <fgColor rgb="FF00206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14999847407452621"/>
        <bgColor rgb="FF000000"/>
      </patternFill>
    </fill>
    <fill>
      <patternFill patternType="solid">
        <fgColor theme="4" tint="0.79998168889431442"/>
        <bgColor indexed="64"/>
      </patternFill>
    </fill>
    <fill>
      <patternFill patternType="solid">
        <fgColor rgb="FFD9D9D9"/>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2" tint="-0.89999084444715716"/>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0"/>
        <bgColor rgb="FF000000"/>
      </patternFill>
    </fill>
    <fill>
      <patternFill patternType="solid">
        <fgColor rgb="FFB1A0C7"/>
        <bgColor indexed="64"/>
      </patternFill>
    </fill>
    <fill>
      <patternFill patternType="solid">
        <fgColor theme="2"/>
        <bgColor indexed="64"/>
      </patternFill>
    </fill>
    <fill>
      <patternFill patternType="solid">
        <fgColor rgb="FFFFFFFF"/>
        <bgColor rgb="FF000000"/>
      </patternFill>
    </fill>
    <fill>
      <patternFill patternType="solid">
        <fgColor rgb="FFA6A6A6"/>
        <bgColor indexed="64"/>
      </patternFill>
    </fill>
    <fill>
      <patternFill patternType="solid">
        <fgColor rgb="FFFFFFFF"/>
        <bgColor indexed="64"/>
      </patternFill>
    </fill>
    <fill>
      <patternFill patternType="solid">
        <fgColor theme="7" tint="-0.249977111117893"/>
        <bgColor indexed="64"/>
      </patternFill>
    </fill>
    <fill>
      <patternFill patternType="solid">
        <fgColor rgb="FFDCE6F1"/>
        <bgColor indexed="64"/>
      </patternFill>
    </fill>
    <fill>
      <patternFill patternType="solid">
        <fgColor rgb="FFFABF8F"/>
        <bgColor indexed="64"/>
      </patternFill>
    </fill>
    <fill>
      <patternFill patternType="solid">
        <fgColor rgb="FFE6AF00"/>
        <bgColor indexed="64"/>
      </patternFill>
    </fill>
    <fill>
      <patternFill patternType="solid">
        <fgColor rgb="FFFFB3B3"/>
        <bgColor indexed="64"/>
      </patternFill>
    </fill>
    <fill>
      <patternFill patternType="solid">
        <fgColor rgb="FFFFB7B7"/>
        <bgColor indexed="64"/>
      </patternFill>
    </fill>
    <fill>
      <patternFill patternType="solid">
        <fgColor rgb="FFFFE1E1"/>
        <bgColor indexed="64"/>
      </patternFill>
    </fill>
  </fills>
  <borders count="1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54"/>
      </left>
      <right/>
      <top style="thin">
        <color indexed="54"/>
      </top>
      <bottom style="thin">
        <color indexed="54"/>
      </bottom>
      <diagonal/>
    </border>
    <border>
      <left style="thin">
        <color indexed="54"/>
      </left>
      <right style="thin">
        <color indexed="54"/>
      </right>
      <top style="thin">
        <color indexed="54"/>
      </top>
      <bottom style="thin">
        <color indexed="54"/>
      </bottom>
      <diagonal/>
    </border>
    <border>
      <left/>
      <right style="thin">
        <color indexed="54"/>
      </right>
      <top style="thin">
        <color indexed="54"/>
      </top>
      <bottom style="thin">
        <color indexed="54"/>
      </bottom>
      <diagonal/>
    </border>
    <border>
      <left/>
      <right/>
      <top style="thin">
        <color indexed="54"/>
      </top>
      <bottom style="thin">
        <color indexed="5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54"/>
      </left>
      <right style="thin">
        <color indexed="54"/>
      </right>
      <top/>
      <bottom style="thin">
        <color indexed="54"/>
      </bottom>
      <diagonal/>
    </border>
    <border>
      <left style="thin">
        <color indexed="64"/>
      </left>
      <right style="thin">
        <color indexed="54"/>
      </right>
      <top style="thin">
        <color indexed="54"/>
      </top>
      <bottom style="thin">
        <color indexed="54"/>
      </bottom>
      <diagonal/>
    </border>
    <border>
      <left style="thin">
        <color indexed="64"/>
      </left>
      <right style="thin">
        <color indexed="54"/>
      </right>
      <top/>
      <bottom style="thin">
        <color indexed="5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bottom/>
      <diagonal/>
    </border>
    <border>
      <left/>
      <right/>
      <top/>
      <bottom style="thin">
        <color indexed="5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theme="7" tint="-0.499984740745262"/>
      </left>
      <right/>
      <top style="medium">
        <color theme="7" tint="-0.499984740745262"/>
      </top>
      <bottom/>
      <diagonal/>
    </border>
    <border>
      <left/>
      <right/>
      <top style="medium">
        <color theme="7" tint="-0.499984740745262"/>
      </top>
      <bottom/>
      <diagonal/>
    </border>
    <border>
      <left/>
      <right style="medium">
        <color theme="7" tint="-0.499984740745262"/>
      </right>
      <top style="medium">
        <color theme="7" tint="-0.499984740745262"/>
      </top>
      <bottom/>
      <diagonal/>
    </border>
    <border>
      <left style="medium">
        <color theme="7" tint="-0.499984740745262"/>
      </left>
      <right/>
      <top/>
      <bottom/>
      <diagonal/>
    </border>
    <border>
      <left/>
      <right style="medium">
        <color theme="7" tint="-0.499984740745262"/>
      </right>
      <top/>
      <bottom/>
      <diagonal/>
    </border>
    <border>
      <left style="thin">
        <color theme="7" tint="-0.499984740745262"/>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style="thin">
        <color theme="7" tint="-0.499984740745262"/>
      </top>
      <bottom/>
      <diagonal/>
    </border>
    <border>
      <left style="medium">
        <color theme="7" tint="-0.499984740745262"/>
      </left>
      <right/>
      <top style="medium">
        <color theme="7" tint="-0.499984740745262"/>
      </top>
      <bottom style="medium">
        <color theme="7" tint="-0.499984740745262"/>
      </bottom>
      <diagonal/>
    </border>
    <border>
      <left style="medium">
        <color theme="7" tint="-0.499984740745262"/>
      </left>
      <right style="medium">
        <color theme="7" tint="-0.499984740745262"/>
      </right>
      <top style="medium">
        <color theme="7" tint="-0.499984740745262"/>
      </top>
      <bottom style="medium">
        <color theme="7" tint="-0.499984740745262"/>
      </bottom>
      <diagonal/>
    </border>
    <border>
      <left style="thin">
        <color theme="7" tint="-0.499984740745262"/>
      </left>
      <right/>
      <top style="thin">
        <color theme="7" tint="-0.499984740745262"/>
      </top>
      <bottom style="thin">
        <color theme="7" tint="-0.499984740745262"/>
      </bottom>
      <diagonal/>
    </border>
    <border>
      <left/>
      <right/>
      <top style="thin">
        <color theme="7" tint="-0.499984740745262"/>
      </top>
      <bottom style="thin">
        <color theme="7" tint="-0.499984740745262"/>
      </bottom>
      <diagonal/>
    </border>
    <border>
      <left/>
      <right style="thin">
        <color theme="7" tint="-0.499984740745262"/>
      </right>
      <top style="thin">
        <color theme="7" tint="-0.499984740745262"/>
      </top>
      <bottom style="thin">
        <color theme="7" tint="-0.499984740745262"/>
      </bottom>
      <diagonal/>
    </border>
    <border>
      <left style="thin">
        <color theme="7" tint="-0.499984740745262"/>
      </left>
      <right style="thin">
        <color theme="7" tint="-0.499984740745262"/>
      </right>
      <top/>
      <bottom style="thin">
        <color theme="7" tint="-0.499984740745262"/>
      </bottom>
      <diagonal/>
    </border>
    <border>
      <left style="medium">
        <color theme="7" tint="-0.499984740745262"/>
      </left>
      <right/>
      <top/>
      <bottom style="medium">
        <color theme="7" tint="-0.499984740745262"/>
      </bottom>
      <diagonal/>
    </border>
    <border>
      <left/>
      <right/>
      <top/>
      <bottom style="medium">
        <color theme="7" tint="-0.499984740745262"/>
      </bottom>
      <diagonal/>
    </border>
    <border>
      <left/>
      <right style="medium">
        <color theme="7" tint="-0.499984740745262"/>
      </right>
      <top/>
      <bottom style="medium">
        <color theme="7" tint="-0.499984740745262"/>
      </bottom>
      <diagonal/>
    </border>
    <border>
      <left style="thin">
        <color theme="7" tint="-0.499984740745262"/>
      </left>
      <right/>
      <top style="thin">
        <color theme="7" tint="-0.499984740745262"/>
      </top>
      <bottom/>
      <diagonal/>
    </border>
    <border>
      <left/>
      <right/>
      <top style="thin">
        <color theme="7" tint="-0.499984740745262"/>
      </top>
      <bottom/>
      <diagonal/>
    </border>
    <border>
      <left/>
      <right style="thin">
        <color theme="7" tint="-0.499984740745262"/>
      </right>
      <top style="thin">
        <color theme="7" tint="-0.499984740745262"/>
      </top>
      <bottom/>
      <diagonal/>
    </border>
    <border>
      <left style="thin">
        <color theme="7" tint="-0.499984740745262"/>
      </left>
      <right/>
      <top/>
      <bottom/>
      <diagonal/>
    </border>
    <border>
      <left/>
      <right style="thin">
        <color theme="7" tint="-0.499984740745262"/>
      </right>
      <top/>
      <bottom/>
      <diagonal/>
    </border>
    <border>
      <left style="thin">
        <color theme="7" tint="-0.499984740745262"/>
      </left>
      <right style="thin">
        <color indexed="64"/>
      </right>
      <top style="thin">
        <color theme="7" tint="-0.499984740745262"/>
      </top>
      <bottom style="thin">
        <color theme="7" tint="-0.499984740745262"/>
      </bottom>
      <diagonal/>
    </border>
    <border>
      <left style="thin">
        <color theme="7" tint="-0.499984740745262"/>
      </left>
      <right/>
      <top/>
      <bottom style="thin">
        <color theme="7" tint="-0.499984740745262"/>
      </bottom>
      <diagonal/>
    </border>
    <border>
      <left/>
      <right/>
      <top/>
      <bottom style="thin">
        <color theme="7" tint="-0.499984740745262"/>
      </bottom>
      <diagonal/>
    </border>
    <border>
      <left/>
      <right style="thin">
        <color theme="7" tint="-0.499984740745262"/>
      </right>
      <top/>
      <bottom style="thin">
        <color theme="7" tint="-0.499984740745262"/>
      </bottom>
      <diagonal/>
    </border>
    <border>
      <left/>
      <right style="thin">
        <color theme="7" tint="-0.499984740745262"/>
      </right>
      <top style="medium">
        <color theme="7" tint="-0.499984740745262"/>
      </top>
      <bottom style="medium">
        <color theme="7" tint="-0.499984740745262"/>
      </bottom>
      <diagonal/>
    </border>
    <border>
      <left style="thin">
        <color theme="7" tint="-0.499984740745262"/>
      </left>
      <right style="thin">
        <color theme="7" tint="-0.499984740745262"/>
      </right>
      <top style="medium">
        <color theme="7" tint="-0.499984740745262"/>
      </top>
      <bottom style="medium">
        <color theme="7" tint="-0.499984740745262"/>
      </bottom>
      <diagonal/>
    </border>
    <border>
      <left style="thin">
        <color theme="7" tint="-0.499984740745262"/>
      </left>
      <right/>
      <top style="medium">
        <color theme="7" tint="-0.499984740745262"/>
      </top>
      <bottom style="medium">
        <color theme="7" tint="-0.499984740745262"/>
      </bottom>
      <diagonal/>
    </border>
    <border>
      <left style="medium">
        <color rgb="FF7F7F7F"/>
      </left>
      <right style="medium">
        <color rgb="FF7F7F7F"/>
      </right>
      <top/>
      <bottom style="medium">
        <color rgb="FF7F7F7F"/>
      </bottom>
      <diagonal/>
    </border>
    <border>
      <left/>
      <right style="medium">
        <color rgb="FF7F7F7F"/>
      </right>
      <top/>
      <bottom style="medium">
        <color rgb="FF7F7F7F"/>
      </bottom>
      <diagonal/>
    </border>
    <border>
      <left style="thin">
        <color theme="7" tint="-0.499984740745262"/>
      </left>
      <right style="thin">
        <color theme="7" tint="-0.499984740745262"/>
      </right>
      <top style="thin">
        <color theme="7" tint="-0.499984740745262"/>
      </top>
      <bottom style="thin">
        <color indexed="64"/>
      </bottom>
      <diagonal/>
    </border>
    <border>
      <left/>
      <right style="medium">
        <color rgb="FF7F7F7F"/>
      </right>
      <top style="medium">
        <color rgb="FF7F7F7F"/>
      </top>
      <bottom style="medium">
        <color rgb="FF7F7F7F"/>
      </bottom>
      <diagonal/>
    </border>
    <border>
      <left/>
      <right style="thin">
        <color indexed="64"/>
      </right>
      <top style="thin">
        <color indexed="64"/>
      </top>
      <bottom style="thin">
        <color theme="7" tint="-0.499984740745262"/>
      </bottom>
      <diagonal/>
    </border>
    <border>
      <left style="medium">
        <color rgb="FF000000"/>
      </left>
      <right/>
      <top/>
      <bottom/>
      <diagonal/>
    </border>
    <border>
      <left/>
      <right/>
      <top/>
      <bottom style="thick">
        <color theme="0" tint="-0.499984740745262"/>
      </bottom>
      <diagonal/>
    </border>
    <border>
      <left style="thin">
        <color rgb="FFA6A6A6"/>
      </left>
      <right/>
      <top/>
      <bottom/>
      <diagonal/>
    </border>
    <border>
      <left style="thin">
        <color theme="7" tint="-0.499984740745262"/>
      </left>
      <right/>
      <top style="thin">
        <color indexed="64"/>
      </top>
      <bottom style="thin">
        <color theme="7" tint="-0.499984740745262"/>
      </bottom>
      <diagonal/>
    </border>
    <border>
      <left/>
      <right style="thin">
        <color theme="7" tint="-0.499984740745262"/>
      </right>
      <top/>
      <bottom style="thin">
        <color indexed="64"/>
      </bottom>
      <diagonal/>
    </border>
    <border>
      <left/>
      <right/>
      <top/>
      <bottom style="thin">
        <color indexed="23"/>
      </bottom>
      <diagonal/>
    </border>
    <border>
      <left style="thin">
        <color indexed="64"/>
      </left>
      <right style="thin">
        <color theme="7" tint="-0.499984740745262"/>
      </right>
      <top style="medium">
        <color theme="7" tint="-0.499984740745262"/>
      </top>
      <bottom style="medium">
        <color theme="7" tint="-0.499984740745262"/>
      </bottom>
      <diagonal/>
    </border>
    <border>
      <left style="medium">
        <color theme="0" tint="-0.34998626667073579"/>
      </left>
      <right style="medium">
        <color rgb="FF7F7F7F"/>
      </right>
      <top style="medium">
        <color rgb="FF7F7F7F"/>
      </top>
      <bottom style="medium">
        <color rgb="FF7F7F7F"/>
      </bottom>
      <diagonal/>
    </border>
    <border>
      <left/>
      <right/>
      <top/>
      <bottom style="thin">
        <color theme="0" tint="-0.34998626667073579"/>
      </bottom>
      <diagonal/>
    </border>
    <border>
      <left style="medium">
        <color theme="0" tint="-0.499984740745262"/>
      </left>
      <right style="medium">
        <color theme="0"/>
      </right>
      <top style="medium">
        <color theme="0" tint="-0.499984740745262"/>
      </top>
      <bottom/>
      <diagonal/>
    </border>
    <border>
      <left style="medium">
        <color theme="0"/>
      </left>
      <right style="medium">
        <color theme="0"/>
      </right>
      <top style="medium">
        <color theme="0" tint="-0.499984740745262"/>
      </top>
      <bottom/>
      <diagonal/>
    </border>
    <border>
      <left style="medium">
        <color theme="0"/>
      </left>
      <right style="medium">
        <color theme="0" tint="-0.499984740745262"/>
      </right>
      <top style="medium">
        <color theme="0" tint="-0.499984740745262"/>
      </top>
      <bottom/>
      <diagonal/>
    </border>
    <border>
      <left style="medium">
        <color theme="0" tint="-0.499984740745262"/>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499984740745262"/>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style="medium">
        <color theme="0" tint="-0.499984740745262"/>
      </bottom>
      <diagonal/>
    </border>
    <border>
      <left style="medium">
        <color theme="0" tint="-0.34998626667073579"/>
      </left>
      <right style="medium">
        <color theme="0" tint="-0.499984740745262"/>
      </right>
      <top style="medium">
        <color theme="0" tint="-0.34998626667073579"/>
      </top>
      <bottom style="medium">
        <color theme="0" tint="-0.499984740745262"/>
      </bottom>
      <diagonal/>
    </border>
    <border>
      <left style="medium">
        <color theme="0" tint="-0.499984740745262"/>
      </left>
      <right/>
      <top style="medium">
        <color theme="0" tint="-0.499984740745262"/>
      </top>
      <bottom/>
      <diagonal/>
    </border>
    <border>
      <left style="thick">
        <color theme="0" tint="-0.24994659260841701"/>
      </left>
      <right/>
      <top style="thick">
        <color theme="0" tint="-0.24994659260841701"/>
      </top>
      <bottom/>
      <diagonal/>
    </border>
    <border>
      <left/>
      <right/>
      <top style="thick">
        <color theme="0" tint="-0.24994659260841701"/>
      </top>
      <bottom/>
      <diagonal/>
    </border>
    <border>
      <left/>
      <right style="thick">
        <color theme="0" tint="-0.24994659260841701"/>
      </right>
      <top style="thick">
        <color theme="0" tint="-0.24994659260841701"/>
      </top>
      <bottom/>
      <diagonal/>
    </border>
    <border>
      <left style="thick">
        <color theme="0" tint="-0.24994659260841701"/>
      </left>
      <right/>
      <top/>
      <bottom/>
      <diagonal/>
    </border>
    <border>
      <left/>
      <right style="thick">
        <color theme="0" tint="-0.24994659260841701"/>
      </right>
      <top/>
      <bottom/>
      <diagonal/>
    </border>
    <border>
      <left style="thick">
        <color theme="0" tint="-0.24994659260841701"/>
      </left>
      <right/>
      <top/>
      <bottom style="thick">
        <color theme="0" tint="-0.24994659260841701"/>
      </bottom>
      <diagonal/>
    </border>
    <border>
      <left/>
      <right/>
      <top/>
      <bottom style="thick">
        <color theme="0" tint="-0.24994659260841701"/>
      </bottom>
      <diagonal/>
    </border>
    <border>
      <left/>
      <right style="thick">
        <color theme="0" tint="-0.24994659260841701"/>
      </right>
      <top/>
      <bottom style="thick">
        <color theme="0" tint="-0.24994659260841701"/>
      </bottom>
      <diagonal/>
    </border>
    <border>
      <left style="medium">
        <color theme="0" tint="-0.499984740745262"/>
      </left>
      <right style="medium">
        <color theme="0" tint="-0.34998626667073579"/>
      </right>
      <top style="medium">
        <color theme="0" tint="-0.499984740745262"/>
      </top>
      <bottom style="medium">
        <color theme="0" tint="-0.34998626667073579"/>
      </bottom>
      <diagonal/>
    </border>
    <border>
      <left style="medium">
        <color theme="0" tint="-0.34998626667073579"/>
      </left>
      <right style="medium">
        <color theme="0" tint="-0.34998626667073579"/>
      </right>
      <top style="medium">
        <color theme="0" tint="-0.499984740745262"/>
      </top>
      <bottom style="medium">
        <color theme="0" tint="-0.34998626667073579"/>
      </bottom>
      <diagonal/>
    </border>
    <border>
      <left style="medium">
        <color theme="0" tint="-0.34998626667073579"/>
      </left>
      <right style="medium">
        <color theme="0" tint="-0.499984740745262"/>
      </right>
      <top style="medium">
        <color theme="0" tint="-0.499984740745262"/>
      </top>
      <bottom style="medium">
        <color theme="0" tint="-0.34998626667073579"/>
      </bottom>
      <diagonal/>
    </border>
    <border>
      <left style="medium">
        <color theme="0" tint="-0.499984740745262"/>
      </left>
      <right style="medium">
        <color theme="0" tint="-0.34998626667073579"/>
      </right>
      <top style="medium">
        <color theme="0" tint="-0.34998626667073579"/>
      </top>
      <bottom style="medium">
        <color theme="0" tint="-0.499984740745262"/>
      </bottom>
      <diagonal/>
    </border>
    <border>
      <left style="medium">
        <color theme="0" tint="-0.499984740745262"/>
      </left>
      <right style="medium">
        <color theme="0" tint="-0.499984740745262"/>
      </right>
      <top style="medium">
        <color theme="0" tint="-0.499984740745262"/>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34998626667073579"/>
      </bottom>
      <diagonal/>
    </border>
    <border>
      <left style="medium">
        <color theme="0" tint="-0.499984740745262"/>
      </left>
      <right style="medium">
        <color theme="0" tint="-0.499984740745262"/>
      </right>
      <top style="medium">
        <color theme="0" tint="-0.34998626667073579"/>
      </top>
      <bottom style="medium">
        <color theme="0" tint="-0.499984740745262"/>
      </bottom>
      <diagonal/>
    </border>
    <border>
      <left style="medium">
        <color theme="0" tint="-0.499984740745262"/>
      </left>
      <right style="medium">
        <color theme="0"/>
      </right>
      <top style="medium">
        <color theme="0" tint="-0.499984740745262"/>
      </top>
      <bottom style="medium">
        <color theme="0" tint="-0.34998626667073579"/>
      </bottom>
      <diagonal/>
    </border>
    <border>
      <left/>
      <right style="medium">
        <color theme="0" tint="-0.499984740745262"/>
      </right>
      <top style="medium">
        <color theme="0" tint="-0.499984740745262"/>
      </top>
      <bottom style="medium">
        <color theme="0" tint="-0.34998626667073579"/>
      </bottom>
      <diagonal/>
    </border>
    <border>
      <left/>
      <right/>
      <top/>
      <bottom style="medium">
        <color theme="0" tint="-0.499984740745262"/>
      </bottom>
      <diagonal/>
    </border>
    <border>
      <left/>
      <right style="thin">
        <color theme="7" tint="-0.499984740745262"/>
      </right>
      <top style="thin">
        <color theme="7" tint="-0.499984740745262"/>
      </top>
      <bottom style="thin">
        <color indexed="64"/>
      </bottom>
      <diagonal/>
    </border>
    <border>
      <left/>
      <right/>
      <top style="thin">
        <color theme="7" tint="-0.499984740745262"/>
      </top>
      <bottom style="thin">
        <color indexed="64"/>
      </bottom>
      <diagonal/>
    </border>
    <border>
      <left/>
      <right style="thin">
        <color indexed="64"/>
      </right>
      <top style="thin">
        <color theme="7" tint="-0.499984740745262"/>
      </top>
      <bottom style="thin">
        <color theme="7" tint="-0.499984740745262"/>
      </bottom>
      <diagonal/>
    </border>
    <border>
      <left/>
      <right style="thin">
        <color indexed="64"/>
      </right>
      <top style="thin">
        <color theme="7" tint="-0.499984740745262"/>
      </top>
      <bottom/>
      <diagonal/>
    </border>
    <border>
      <left/>
      <right/>
      <top/>
      <bottom style="thin">
        <color rgb="FFFFC000"/>
      </bottom>
      <diagonal/>
    </border>
    <border>
      <left style="medium">
        <color theme="7" tint="-0.499984740745262"/>
      </left>
      <right style="thin">
        <color indexed="64"/>
      </right>
      <top style="medium">
        <color theme="7" tint="-0.499984740745262"/>
      </top>
      <bottom style="medium">
        <color theme="7" tint="-0.499984740745262"/>
      </bottom>
      <diagonal/>
    </border>
    <border>
      <left/>
      <right style="medium">
        <color theme="7" tint="-0.499984740745262"/>
      </right>
      <top style="thin">
        <color indexed="64"/>
      </top>
      <bottom style="thin">
        <color theme="7" tint="-0.499984740745262"/>
      </bottom>
      <diagonal/>
    </border>
    <border>
      <left/>
      <right/>
      <top style="thin">
        <color indexed="64"/>
      </top>
      <bottom style="thin">
        <color theme="7" tint="-0.499984740745262"/>
      </bottom>
      <diagonal/>
    </border>
    <border>
      <left style="medium">
        <color theme="0" tint="-0.499984740745262"/>
      </left>
      <right style="medium">
        <color theme="0" tint="-0.34998626667073579"/>
      </right>
      <top/>
      <bottom style="medium">
        <color theme="0" tint="-0.34998626667073579"/>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499984740745262"/>
      </right>
      <top/>
      <bottom style="medium">
        <color theme="0" tint="-0.34998626667073579"/>
      </bottom>
      <diagonal/>
    </border>
    <border>
      <left style="medium">
        <color theme="0" tint="-0.499984740745262"/>
      </left>
      <right/>
      <top/>
      <bottom/>
      <diagonal/>
    </border>
    <border>
      <left style="medium">
        <color theme="0"/>
      </left>
      <right style="medium">
        <color theme="0"/>
      </right>
      <top style="medium">
        <color theme="0" tint="-0.499984740745262"/>
      </top>
      <bottom style="thin">
        <color theme="0" tint="-0.34998626667073579"/>
      </bottom>
      <diagonal/>
    </border>
    <border>
      <left style="medium">
        <color theme="0"/>
      </left>
      <right style="medium">
        <color theme="0" tint="-0.499984740745262"/>
      </right>
      <top style="medium">
        <color theme="0" tint="-0.499984740745262"/>
      </top>
      <bottom style="thin">
        <color theme="0" tint="-0.34998626667073579"/>
      </bottom>
      <diagonal/>
    </border>
    <border>
      <left style="medium">
        <color theme="0" tint="-0.499984740745262"/>
      </left>
      <right style="medium">
        <color theme="0" tint="-0.34998626667073579"/>
      </right>
      <top style="medium">
        <color theme="0" tint="-0.34998626667073579"/>
      </top>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499984740745262"/>
      </right>
      <top style="medium">
        <color theme="0" tint="-0.34998626667073579"/>
      </top>
      <bottom/>
      <diagonal/>
    </border>
  </borders>
  <cellStyleXfs count="4">
    <xf numFmtId="0" fontId="0" fillId="0" borderId="0"/>
    <xf numFmtId="0" fontId="10" fillId="0" borderId="0" applyNumberFormat="0" applyFill="0" applyBorder="0" applyAlignment="0" applyProtection="0">
      <alignment vertical="top"/>
      <protection locked="0"/>
    </xf>
    <xf numFmtId="164" fontId="1" fillId="0" borderId="0" applyFont="0" applyFill="0" applyBorder="0" applyAlignment="0" applyProtection="0"/>
    <xf numFmtId="9" fontId="1" fillId="0" borderId="0" applyFont="0" applyFill="0" applyBorder="0" applyAlignment="0" applyProtection="0"/>
  </cellStyleXfs>
  <cellXfs count="1125">
    <xf numFmtId="0" fontId="0" fillId="0" borderId="0" xfId="0"/>
    <xf numFmtId="0" fontId="0" fillId="5" borderId="0" xfId="0" applyFill="1" applyProtection="1">
      <protection hidden="1"/>
    </xf>
    <xf numFmtId="0" fontId="0" fillId="5" borderId="0" xfId="0" applyFill="1"/>
    <xf numFmtId="0" fontId="3" fillId="5" borderId="0" xfId="0" applyFont="1" applyFill="1" applyProtection="1">
      <protection hidden="1"/>
    </xf>
    <xf numFmtId="0" fontId="6" fillId="5" borderId="0" xfId="0" applyFont="1" applyFill="1" applyBorder="1" applyAlignment="1" applyProtection="1">
      <alignment vertical="center"/>
      <protection hidden="1"/>
    </xf>
    <xf numFmtId="0" fontId="0" fillId="0" borderId="0" xfId="0" applyProtection="1">
      <protection hidden="1"/>
    </xf>
    <xf numFmtId="0" fontId="7" fillId="5" borderId="0" xfId="0" applyFont="1" applyFill="1" applyBorder="1" applyAlignment="1" applyProtection="1">
      <alignment vertical="center"/>
      <protection hidden="1"/>
    </xf>
    <xf numFmtId="0" fontId="68" fillId="5" borderId="0" xfId="0" applyFont="1" applyFill="1" applyBorder="1" applyAlignment="1" applyProtection="1">
      <alignment horizontal="left" vertical="center"/>
      <protection hidden="1"/>
    </xf>
    <xf numFmtId="0" fontId="6" fillId="5" borderId="0" xfId="0" applyFont="1" applyFill="1" applyAlignment="1" applyProtection="1">
      <alignment vertical="center"/>
      <protection hidden="1"/>
    </xf>
    <xf numFmtId="0" fontId="7" fillId="5" borderId="0" xfId="0" applyFont="1" applyFill="1" applyAlignment="1" applyProtection="1">
      <alignment vertical="center"/>
      <protection hidden="1"/>
    </xf>
    <xf numFmtId="0" fontId="6" fillId="3" borderId="39" xfId="0" applyFont="1" applyFill="1" applyBorder="1" applyAlignment="1" applyProtection="1">
      <alignment vertical="center"/>
      <protection hidden="1"/>
    </xf>
    <xf numFmtId="0" fontId="6" fillId="3" borderId="40" xfId="0" applyFont="1" applyFill="1" applyBorder="1" applyAlignment="1" applyProtection="1">
      <alignment vertical="center"/>
      <protection hidden="1"/>
    </xf>
    <xf numFmtId="0" fontId="68" fillId="3" borderId="40" xfId="0" applyFont="1" applyFill="1" applyBorder="1" applyAlignment="1" applyProtection="1">
      <alignment horizontal="left" vertical="center"/>
      <protection hidden="1"/>
    </xf>
    <xf numFmtId="0" fontId="68" fillId="3" borderId="41" xfId="0" applyFont="1" applyFill="1" applyBorder="1" applyAlignment="1" applyProtection="1">
      <alignment horizontal="left" vertical="center"/>
      <protection hidden="1"/>
    </xf>
    <xf numFmtId="0" fontId="6" fillId="0" borderId="0" xfId="0" applyFont="1" applyAlignment="1" applyProtection="1">
      <alignment vertical="center"/>
      <protection hidden="1"/>
    </xf>
    <xf numFmtId="0" fontId="6" fillId="3" borderId="42" xfId="0" applyFont="1" applyFill="1" applyBorder="1" applyAlignment="1" applyProtection="1">
      <alignment vertical="center"/>
      <protection hidden="1"/>
    </xf>
    <xf numFmtId="0" fontId="68" fillId="3" borderId="0" xfId="0" applyFont="1" applyFill="1" applyBorder="1" applyAlignment="1" applyProtection="1">
      <alignment vertical="center"/>
      <protection hidden="1"/>
    </xf>
    <xf numFmtId="0" fontId="6" fillId="3" borderId="0" xfId="0" applyFont="1" applyFill="1" applyBorder="1" applyAlignment="1" applyProtection="1">
      <alignment vertical="center"/>
      <protection hidden="1"/>
    </xf>
    <xf numFmtId="0" fontId="69" fillId="3" borderId="43" xfId="0" applyFont="1" applyFill="1" applyBorder="1" applyAlignment="1" applyProtection="1">
      <alignment horizontal="center" vertical="center"/>
      <protection hidden="1"/>
    </xf>
    <xf numFmtId="0" fontId="69" fillId="3" borderId="44" xfId="0" applyFont="1" applyFill="1" applyBorder="1" applyAlignment="1" applyProtection="1">
      <alignment horizontal="center" vertical="center"/>
      <protection hidden="1"/>
    </xf>
    <xf numFmtId="0" fontId="11" fillId="5" borderId="0" xfId="0" applyFont="1" applyFill="1" applyAlignment="1" applyProtection="1">
      <alignment vertical="center"/>
      <protection hidden="1"/>
    </xf>
    <xf numFmtId="0" fontId="5" fillId="3" borderId="42" xfId="0" applyFont="1" applyFill="1" applyBorder="1" applyAlignment="1" applyProtection="1">
      <alignment vertical="center"/>
      <protection hidden="1"/>
    </xf>
    <xf numFmtId="4" fontId="28" fillId="3" borderId="44" xfId="0" applyNumberFormat="1" applyFont="1" applyFill="1" applyBorder="1" applyAlignment="1" applyProtection="1">
      <alignment vertical="center"/>
      <protection hidden="1"/>
    </xf>
    <xf numFmtId="0" fontId="5" fillId="5" borderId="0" xfId="0" applyFont="1" applyFill="1" applyAlignment="1" applyProtection="1">
      <alignment vertical="center"/>
      <protection hidden="1"/>
    </xf>
    <xf numFmtId="0" fontId="5" fillId="0" borderId="0" xfId="0" applyFont="1" applyAlignment="1" applyProtection="1">
      <alignment vertical="center"/>
      <protection hidden="1"/>
    </xf>
    <xf numFmtId="0" fontId="68" fillId="3" borderId="43" xfId="0" applyFont="1" applyFill="1" applyBorder="1" applyAlignment="1" applyProtection="1">
      <alignment vertical="center"/>
      <protection hidden="1"/>
    </xf>
    <xf numFmtId="4" fontId="28" fillId="3" borderId="45" xfId="0" applyNumberFormat="1" applyFont="1" applyFill="1" applyBorder="1" applyAlignment="1" applyProtection="1">
      <alignment vertical="center"/>
      <protection hidden="1"/>
    </xf>
    <xf numFmtId="4" fontId="29" fillId="2" borderId="46" xfId="0" applyNumberFormat="1" applyFont="1" applyFill="1" applyBorder="1" applyAlignment="1" applyProtection="1">
      <alignment vertical="center"/>
      <protection hidden="1"/>
    </xf>
    <xf numFmtId="0" fontId="6" fillId="3" borderId="48" xfId="0" applyFont="1" applyFill="1" applyBorder="1" applyAlignment="1" applyProtection="1">
      <alignment horizontal="left" vertical="center"/>
      <protection hidden="1"/>
    </xf>
    <xf numFmtId="0" fontId="3" fillId="3" borderId="49" xfId="0" applyFont="1" applyFill="1" applyBorder="1" applyAlignment="1" applyProtection="1">
      <alignment horizontal="left" vertical="center"/>
      <protection hidden="1"/>
    </xf>
    <xf numFmtId="0" fontId="71" fillId="3" borderId="49" xfId="0" applyFont="1" applyFill="1" applyBorder="1" applyAlignment="1" applyProtection="1">
      <alignment horizontal="left" vertical="center"/>
      <protection hidden="1"/>
    </xf>
    <xf numFmtId="0" fontId="5" fillId="3" borderId="49" xfId="0" applyFont="1" applyFill="1" applyBorder="1" applyAlignment="1" applyProtection="1">
      <alignment horizontal="left" vertical="center"/>
      <protection hidden="1"/>
    </xf>
    <xf numFmtId="0" fontId="68" fillId="3" borderId="50" xfId="0" applyFont="1" applyFill="1" applyBorder="1" applyAlignment="1" applyProtection="1">
      <alignment horizontal="left" vertical="center"/>
      <protection hidden="1"/>
    </xf>
    <xf numFmtId="4" fontId="28" fillId="3" borderId="51" xfId="0" applyNumberFormat="1" applyFont="1" applyFill="1" applyBorder="1" applyAlignment="1" applyProtection="1">
      <alignment vertical="center"/>
      <protection hidden="1"/>
    </xf>
    <xf numFmtId="0" fontId="6"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left" vertical="center"/>
      <protection hidden="1"/>
    </xf>
    <xf numFmtId="0" fontId="71" fillId="3" borderId="0" xfId="0" applyFont="1" applyFill="1" applyBorder="1" applyAlignment="1" applyProtection="1">
      <alignment horizontal="left" vertical="center"/>
      <protection hidden="1"/>
    </xf>
    <xf numFmtId="0" fontId="5" fillId="3" borderId="0" xfId="0" applyFont="1" applyFill="1" applyBorder="1" applyAlignment="1" applyProtection="1">
      <alignment horizontal="left" vertical="center"/>
      <protection hidden="1"/>
    </xf>
    <xf numFmtId="0" fontId="68" fillId="3" borderId="0" xfId="0" applyFont="1" applyFill="1" applyBorder="1" applyAlignment="1" applyProtection="1">
      <alignment horizontal="left" vertical="center"/>
      <protection hidden="1"/>
    </xf>
    <xf numFmtId="4" fontId="28" fillId="3" borderId="0" xfId="0" applyNumberFormat="1" applyFont="1" applyFill="1" applyBorder="1" applyAlignment="1" applyProtection="1">
      <alignment vertical="center"/>
      <protection hidden="1"/>
    </xf>
    <xf numFmtId="0" fontId="66" fillId="3" borderId="49" xfId="0" applyFont="1" applyFill="1" applyBorder="1" applyAlignment="1" applyProtection="1">
      <alignment horizontal="left" vertical="center"/>
      <protection hidden="1"/>
    </xf>
    <xf numFmtId="0" fontId="72" fillId="3" borderId="49" xfId="0" applyFont="1" applyFill="1" applyBorder="1" applyAlignment="1" applyProtection="1">
      <alignment horizontal="left" vertical="center"/>
      <protection hidden="1"/>
    </xf>
    <xf numFmtId="4" fontId="7" fillId="4" borderId="44" xfId="0" applyNumberFormat="1" applyFont="1" applyFill="1" applyBorder="1" applyAlignment="1" applyProtection="1">
      <alignment vertical="center"/>
      <protection hidden="1"/>
    </xf>
    <xf numFmtId="0" fontId="66" fillId="3" borderId="0" xfId="0" applyFont="1" applyFill="1" applyBorder="1" applyAlignment="1" applyProtection="1">
      <alignment horizontal="left" vertical="center"/>
      <protection hidden="1"/>
    </xf>
    <xf numFmtId="0" fontId="72" fillId="3" borderId="0" xfId="0" applyFont="1" applyFill="1" applyBorder="1" applyAlignment="1" applyProtection="1">
      <alignment horizontal="left" vertical="center"/>
      <protection hidden="1"/>
    </xf>
    <xf numFmtId="10" fontId="7" fillId="4" borderId="44" xfId="0" applyNumberFormat="1" applyFont="1" applyFill="1" applyBorder="1" applyAlignment="1" applyProtection="1">
      <alignment vertical="center"/>
      <protection hidden="1"/>
    </xf>
    <xf numFmtId="0" fontId="9" fillId="5" borderId="0" xfId="0" applyFont="1" applyFill="1" applyAlignment="1" applyProtection="1">
      <alignment vertical="center"/>
      <protection hidden="1"/>
    </xf>
    <xf numFmtId="0" fontId="3" fillId="3" borderId="52" xfId="0" applyFont="1" applyFill="1" applyBorder="1" applyAlignment="1" applyProtection="1">
      <alignment vertical="center"/>
      <protection hidden="1"/>
    </xf>
    <xf numFmtId="0" fontId="3" fillId="3" borderId="53" xfId="0" applyFont="1" applyFill="1" applyBorder="1" applyAlignment="1" applyProtection="1">
      <alignment vertical="center"/>
      <protection hidden="1"/>
    </xf>
    <xf numFmtId="0" fontId="68" fillId="3" borderId="53" xfId="0" applyFont="1" applyFill="1" applyBorder="1" applyAlignment="1" applyProtection="1">
      <alignment horizontal="left" vertical="center"/>
      <protection hidden="1"/>
    </xf>
    <xf numFmtId="0" fontId="68" fillId="3" borderId="54" xfId="0" applyFont="1" applyFill="1" applyBorder="1" applyAlignment="1" applyProtection="1">
      <alignment horizontal="left" vertical="center"/>
      <protection hidden="1"/>
    </xf>
    <xf numFmtId="0" fontId="3" fillId="5" borderId="0" xfId="0" applyFont="1" applyFill="1" applyAlignment="1" applyProtection="1">
      <alignment vertical="center"/>
      <protection hidden="1"/>
    </xf>
    <xf numFmtId="0" fontId="3" fillId="0" borderId="0" xfId="0" applyFont="1" applyAlignment="1" applyProtection="1">
      <alignment vertical="center"/>
      <protection hidden="1"/>
    </xf>
    <xf numFmtId="0" fontId="3" fillId="5"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0" fontId="3" fillId="0" borderId="0" xfId="0" applyFont="1" applyFill="1" applyAlignment="1" applyProtection="1">
      <alignment vertical="center"/>
      <protection hidden="1"/>
    </xf>
    <xf numFmtId="0" fontId="8" fillId="5" borderId="0" xfId="0" applyFont="1" applyFill="1" applyAlignment="1" applyProtection="1">
      <alignment vertical="center"/>
      <protection hidden="1"/>
    </xf>
    <xf numFmtId="4" fontId="7" fillId="5" borderId="0" xfId="0" applyNumberFormat="1" applyFont="1" applyFill="1" applyBorder="1" applyAlignment="1" applyProtection="1">
      <alignment vertical="center"/>
      <protection hidden="1"/>
    </xf>
    <xf numFmtId="0" fontId="15" fillId="5" borderId="0" xfId="0" applyFont="1" applyFill="1" applyBorder="1" applyAlignment="1" applyProtection="1">
      <alignment horizontal="right" vertical="center"/>
      <protection hidden="1"/>
    </xf>
    <xf numFmtId="0" fontId="8" fillId="5" borderId="0" xfId="0" applyFont="1" applyFill="1" applyBorder="1" applyAlignment="1" applyProtection="1">
      <alignment vertical="center"/>
      <protection hidden="1"/>
    </xf>
    <xf numFmtId="0" fontId="5" fillId="5" borderId="0" xfId="0" applyFont="1" applyFill="1" applyBorder="1" applyAlignment="1" applyProtection="1">
      <alignment vertical="center"/>
      <protection hidden="1"/>
    </xf>
    <xf numFmtId="0" fontId="17" fillId="5" borderId="0" xfId="0" applyFont="1" applyFill="1" applyBorder="1" applyAlignment="1" applyProtection="1">
      <alignment vertical="center"/>
      <protection hidden="1"/>
    </xf>
    <xf numFmtId="0" fontId="73" fillId="5" borderId="2" xfId="0" applyFont="1" applyFill="1" applyBorder="1" applyProtection="1">
      <protection hidden="1"/>
    </xf>
    <xf numFmtId="0" fontId="74" fillId="5" borderId="7" xfId="0" applyFont="1" applyFill="1" applyBorder="1" applyProtection="1">
      <protection hidden="1"/>
    </xf>
    <xf numFmtId="0" fontId="74" fillId="5" borderId="3" xfId="0" applyFont="1" applyFill="1" applyBorder="1" applyProtection="1">
      <protection hidden="1"/>
    </xf>
    <xf numFmtId="0" fontId="73" fillId="5" borderId="9" xfId="0" applyFont="1" applyFill="1" applyBorder="1" applyProtection="1">
      <protection hidden="1"/>
    </xf>
    <xf numFmtId="0" fontId="74" fillId="5" borderId="8" xfId="0" applyFont="1" applyFill="1" applyBorder="1" applyProtection="1">
      <protection hidden="1"/>
    </xf>
    <xf numFmtId="0" fontId="74" fillId="5" borderId="10" xfId="0" applyFont="1" applyFill="1" applyBorder="1" applyProtection="1">
      <protection hidden="1"/>
    </xf>
    <xf numFmtId="0" fontId="75" fillId="5" borderId="0" xfId="0" applyFont="1" applyFill="1" applyBorder="1" applyProtection="1">
      <protection hidden="1"/>
    </xf>
    <xf numFmtId="0" fontId="75" fillId="5" borderId="4" xfId="0" applyFont="1" applyFill="1" applyBorder="1" applyProtection="1">
      <protection hidden="1"/>
    </xf>
    <xf numFmtId="0" fontId="75" fillId="5" borderId="5" xfId="0" applyFont="1" applyFill="1" applyBorder="1" applyProtection="1">
      <protection hidden="1"/>
    </xf>
    <xf numFmtId="0" fontId="75" fillId="5" borderId="6" xfId="0" applyFont="1" applyFill="1" applyBorder="1" applyProtection="1">
      <protection hidden="1"/>
    </xf>
    <xf numFmtId="0" fontId="75" fillId="5" borderId="11" xfId="0" applyFont="1" applyFill="1" applyBorder="1" applyProtection="1">
      <protection hidden="1"/>
    </xf>
    <xf numFmtId="0" fontId="75" fillId="5" borderId="12" xfId="0" applyFont="1" applyFill="1" applyBorder="1" applyProtection="1">
      <protection hidden="1"/>
    </xf>
    <xf numFmtId="0" fontId="76" fillId="5" borderId="0" xfId="0" applyFont="1" applyFill="1" applyBorder="1" applyProtection="1">
      <protection hidden="1"/>
    </xf>
    <xf numFmtId="0" fontId="76" fillId="5" borderId="0" xfId="0" applyFont="1" applyFill="1" applyBorder="1" applyAlignment="1" applyProtection="1">
      <alignment horizontal="center"/>
      <protection hidden="1"/>
    </xf>
    <xf numFmtId="0" fontId="75" fillId="5" borderId="0" xfId="0" applyFont="1" applyFill="1" applyBorder="1" applyAlignment="1" applyProtection="1">
      <alignment horizontal="left"/>
      <protection hidden="1"/>
    </xf>
    <xf numFmtId="0" fontId="75" fillId="5" borderId="0" xfId="0" applyFont="1" applyFill="1" applyBorder="1" applyAlignment="1" applyProtection="1">
      <protection hidden="1"/>
    </xf>
    <xf numFmtId="0" fontId="75" fillId="5" borderId="8" xfId="0" applyFont="1" applyFill="1" applyBorder="1" applyProtection="1">
      <protection hidden="1"/>
    </xf>
    <xf numFmtId="0" fontId="75" fillId="5" borderId="9" xfId="0" applyFont="1" applyFill="1" applyBorder="1" applyProtection="1">
      <protection hidden="1"/>
    </xf>
    <xf numFmtId="0" fontId="75" fillId="5" borderId="10" xfId="0" applyFont="1" applyFill="1" applyBorder="1" applyProtection="1">
      <protection hidden="1"/>
    </xf>
    <xf numFmtId="0" fontId="24" fillId="0" borderId="0" xfId="0" applyFont="1" applyFill="1" applyBorder="1" applyProtection="1"/>
    <xf numFmtId="0" fontId="24" fillId="5" borderId="0" xfId="0" applyFont="1" applyFill="1" applyBorder="1" applyProtection="1"/>
    <xf numFmtId="0" fontId="24" fillId="5" borderId="0" xfId="0" applyFont="1" applyFill="1" applyBorder="1" applyAlignment="1" applyProtection="1">
      <alignment horizontal="left" indent="3"/>
    </xf>
    <xf numFmtId="0" fontId="24" fillId="5" borderId="0" xfId="0" applyFont="1" applyFill="1" applyBorder="1" applyAlignment="1" applyProtection="1">
      <alignment horizontal="left" wrapText="1"/>
    </xf>
    <xf numFmtId="0" fontId="6" fillId="3" borderId="4" xfId="0" applyFont="1" applyFill="1" applyBorder="1" applyAlignment="1" applyProtection="1">
      <alignment vertical="center"/>
      <protection hidden="1"/>
    </xf>
    <xf numFmtId="0" fontId="6" fillId="3" borderId="5" xfId="0" applyFont="1" applyFill="1" applyBorder="1" applyAlignment="1" applyProtection="1">
      <alignment vertical="center"/>
      <protection hidden="1"/>
    </xf>
    <xf numFmtId="0" fontId="6" fillId="3" borderId="6" xfId="0" applyFont="1" applyFill="1" applyBorder="1" applyAlignment="1" applyProtection="1">
      <alignment vertical="center"/>
      <protection hidden="1"/>
    </xf>
    <xf numFmtId="0" fontId="3" fillId="3" borderId="11" xfId="0" applyFont="1" applyFill="1" applyBorder="1" applyAlignment="1" applyProtection="1">
      <alignment vertical="center"/>
      <protection hidden="1"/>
    </xf>
    <xf numFmtId="0" fontId="3" fillId="3" borderId="12" xfId="0" applyFont="1" applyFill="1" applyBorder="1" applyAlignment="1" applyProtection="1">
      <alignment vertical="center"/>
      <protection hidden="1"/>
    </xf>
    <xf numFmtId="0" fontId="4" fillId="3" borderId="0" xfId="0" applyFont="1" applyFill="1" applyBorder="1" applyAlignment="1" applyProtection="1">
      <alignment horizontal="left" vertical="center"/>
      <protection hidden="1"/>
    </xf>
    <xf numFmtId="0" fontId="3" fillId="3" borderId="9" xfId="0" applyFont="1" applyFill="1" applyBorder="1" applyAlignment="1" applyProtection="1">
      <alignment vertical="center"/>
      <protection hidden="1"/>
    </xf>
    <xf numFmtId="0" fontId="3" fillId="3" borderId="8" xfId="0" applyFont="1" applyFill="1" applyBorder="1" applyAlignment="1" applyProtection="1">
      <alignment vertical="center"/>
      <protection hidden="1"/>
    </xf>
    <xf numFmtId="0" fontId="3" fillId="3" borderId="10" xfId="0" applyFont="1" applyFill="1" applyBorder="1" applyAlignment="1" applyProtection="1">
      <alignment vertical="center"/>
      <protection hidden="1"/>
    </xf>
    <xf numFmtId="0" fontId="3" fillId="0" borderId="0" xfId="0" applyFont="1" applyBorder="1" applyAlignment="1" applyProtection="1">
      <alignment vertical="center"/>
      <protection hidden="1"/>
    </xf>
    <xf numFmtId="0" fontId="14" fillId="5" borderId="0" xfId="0" applyFont="1" applyFill="1" applyBorder="1" applyAlignment="1" applyProtection="1">
      <alignment vertical="center"/>
      <protection hidden="1"/>
    </xf>
    <xf numFmtId="0" fontId="6" fillId="0" borderId="0" xfId="0" applyFont="1" applyFill="1" applyBorder="1" applyAlignment="1" applyProtection="1">
      <alignment vertical="center"/>
      <protection hidden="1"/>
    </xf>
    <xf numFmtId="0" fontId="13" fillId="5" borderId="0" xfId="0" applyFont="1" applyFill="1" applyBorder="1" applyAlignment="1" applyProtection="1">
      <alignment vertical="center"/>
      <protection hidden="1"/>
    </xf>
    <xf numFmtId="0" fontId="12" fillId="0" borderId="0" xfId="0" applyFont="1" applyFill="1" applyBorder="1" applyAlignment="1" applyProtection="1">
      <alignment vertical="center"/>
      <protection hidden="1"/>
    </xf>
    <xf numFmtId="0" fontId="12" fillId="5" borderId="0" xfId="0" applyFont="1" applyFill="1" applyBorder="1" applyAlignment="1" applyProtection="1">
      <alignment vertical="center"/>
      <protection hidden="1"/>
    </xf>
    <xf numFmtId="0" fontId="12" fillId="5" borderId="0" xfId="0" applyFont="1" applyFill="1" applyBorder="1" applyAlignment="1" applyProtection="1">
      <alignment horizontal="left" vertical="center"/>
      <protection hidden="1"/>
    </xf>
    <xf numFmtId="0" fontId="6" fillId="3" borderId="55" xfId="0" applyFont="1" applyFill="1" applyBorder="1" applyAlignment="1" applyProtection="1">
      <alignment vertical="center"/>
      <protection hidden="1"/>
    </xf>
    <xf numFmtId="0" fontId="6" fillId="3" borderId="56" xfId="0" applyFont="1" applyFill="1" applyBorder="1" applyAlignment="1" applyProtection="1">
      <alignment vertical="center"/>
      <protection hidden="1"/>
    </xf>
    <xf numFmtId="0" fontId="6" fillId="3" borderId="58" xfId="0" applyFont="1" applyFill="1" applyBorder="1" applyAlignment="1" applyProtection="1">
      <alignment vertical="center"/>
      <protection hidden="1"/>
    </xf>
    <xf numFmtId="0" fontId="17" fillId="3" borderId="0" xfId="0" applyFont="1" applyFill="1" applyBorder="1" applyAlignment="1" applyProtection="1">
      <alignment horizontal="right" vertical="center"/>
      <protection hidden="1"/>
    </xf>
    <xf numFmtId="0" fontId="5" fillId="3" borderId="58" xfId="0" applyFont="1" applyFill="1" applyBorder="1" applyAlignment="1" applyProtection="1">
      <alignment vertical="center"/>
      <protection hidden="1"/>
    </xf>
    <xf numFmtId="0" fontId="5" fillId="3" borderId="0" xfId="0" applyFont="1" applyFill="1" applyBorder="1" applyAlignment="1" applyProtection="1">
      <alignment vertical="center"/>
      <protection hidden="1"/>
    </xf>
    <xf numFmtId="0" fontId="3" fillId="3" borderId="58" xfId="0" applyFont="1" applyFill="1" applyBorder="1" applyAlignment="1" applyProtection="1">
      <alignment vertical="center"/>
      <protection hidden="1"/>
    </xf>
    <xf numFmtId="4" fontId="4" fillId="2" borderId="14" xfId="0" applyNumberFormat="1" applyFont="1" applyFill="1" applyBorder="1" applyAlignment="1" applyProtection="1">
      <alignment horizontal="left" vertical="center"/>
      <protection hidden="1"/>
    </xf>
    <xf numFmtId="4" fontId="4" fillId="2" borderId="1" xfId="0" applyNumberFormat="1" applyFont="1" applyFill="1" applyBorder="1" applyAlignment="1" applyProtection="1">
      <alignment vertical="center"/>
      <protection hidden="1"/>
    </xf>
    <xf numFmtId="0" fontId="77" fillId="3" borderId="0" xfId="0" applyFont="1" applyFill="1" applyBorder="1" applyAlignment="1" applyProtection="1">
      <alignment horizontal="right" vertical="center"/>
      <protection hidden="1"/>
    </xf>
    <xf numFmtId="0" fontId="3" fillId="0" borderId="15" xfId="0" applyFont="1" applyFill="1" applyBorder="1" applyAlignment="1" applyProtection="1">
      <alignment horizontal="left" vertical="center"/>
      <protection hidden="1"/>
    </xf>
    <xf numFmtId="0" fontId="3" fillId="3" borderId="0" xfId="0" applyFont="1" applyFill="1" applyBorder="1" applyAlignment="1" applyProtection="1">
      <alignment vertical="center"/>
      <protection hidden="1"/>
    </xf>
    <xf numFmtId="0" fontId="9" fillId="3" borderId="58" xfId="0" applyFont="1" applyFill="1" applyBorder="1" applyAlignment="1" applyProtection="1">
      <alignment vertical="center"/>
      <protection hidden="1"/>
    </xf>
    <xf numFmtId="0" fontId="9" fillId="0" borderId="0" xfId="0" applyFont="1" applyAlignment="1" applyProtection="1">
      <alignment vertical="center"/>
      <protection hidden="1"/>
    </xf>
    <xf numFmtId="4" fontId="4" fillId="2" borderId="15" xfId="0" applyNumberFormat="1" applyFont="1" applyFill="1" applyBorder="1" applyAlignment="1" applyProtection="1">
      <alignment vertical="center"/>
      <protection hidden="1"/>
    </xf>
    <xf numFmtId="4" fontId="4" fillId="2" borderId="16" xfId="0" applyNumberFormat="1" applyFont="1" applyFill="1" applyBorder="1" applyAlignment="1" applyProtection="1">
      <alignment horizontal="left" vertical="center"/>
      <protection hidden="1"/>
    </xf>
    <xf numFmtId="4" fontId="3" fillId="3" borderId="0" xfId="0" applyNumberFormat="1" applyFont="1" applyFill="1" applyBorder="1" applyAlignment="1" applyProtection="1">
      <alignment vertical="center"/>
      <protection hidden="1"/>
    </xf>
    <xf numFmtId="0" fontId="3" fillId="3" borderId="61" xfId="0" applyFont="1" applyFill="1" applyBorder="1" applyAlignment="1" applyProtection="1">
      <alignment vertical="center"/>
      <protection hidden="1"/>
    </xf>
    <xf numFmtId="0" fontId="3" fillId="3" borderId="62" xfId="0" applyFont="1" applyFill="1" applyBorder="1" applyAlignment="1" applyProtection="1">
      <alignment vertical="center"/>
      <protection hidden="1"/>
    </xf>
    <xf numFmtId="0" fontId="21" fillId="5" borderId="0" xfId="0" applyFont="1" applyFill="1" applyBorder="1" applyAlignment="1" applyProtection="1">
      <alignment horizontal="left" vertical="center"/>
      <protection hidden="1"/>
    </xf>
    <xf numFmtId="0" fontId="26" fillId="5" borderId="0" xfId="0" applyFont="1" applyFill="1" applyBorder="1" applyAlignment="1" applyProtection="1">
      <alignment horizontal="left"/>
      <protection hidden="1"/>
    </xf>
    <xf numFmtId="0" fontId="80" fillId="5" borderId="0" xfId="0" applyFont="1" applyFill="1" applyBorder="1" applyAlignment="1" applyProtection="1">
      <alignment horizontal="left" vertical="center"/>
      <protection hidden="1"/>
    </xf>
    <xf numFmtId="0" fontId="81" fillId="5" borderId="0" xfId="0" applyFont="1" applyFill="1" applyBorder="1" applyAlignment="1" applyProtection="1">
      <alignment vertical="center"/>
      <protection hidden="1"/>
    </xf>
    <xf numFmtId="0" fontId="5" fillId="3" borderId="11" xfId="0" applyFont="1" applyFill="1" applyBorder="1" applyAlignment="1" applyProtection="1">
      <alignment vertical="center"/>
      <protection hidden="1"/>
    </xf>
    <xf numFmtId="0" fontId="5" fillId="3" borderId="12" xfId="0" applyFont="1" applyFill="1" applyBorder="1" applyAlignment="1" applyProtection="1">
      <alignment vertical="center"/>
      <protection hidden="1"/>
    </xf>
    <xf numFmtId="4" fontId="4" fillId="2" borderId="17" xfId="0" applyNumberFormat="1" applyFont="1" applyFill="1" applyBorder="1" applyAlignment="1" applyProtection="1">
      <alignment horizontal="left" vertical="center"/>
      <protection hidden="1"/>
    </xf>
    <xf numFmtId="0" fontId="9" fillId="3" borderId="11" xfId="0" applyFont="1" applyFill="1" applyBorder="1" applyAlignment="1" applyProtection="1">
      <alignment vertical="center"/>
      <protection hidden="1"/>
    </xf>
    <xf numFmtId="0" fontId="9" fillId="3" borderId="12" xfId="0" applyFont="1" applyFill="1" applyBorder="1" applyAlignment="1" applyProtection="1">
      <alignment vertical="center"/>
      <protection hidden="1"/>
    </xf>
    <xf numFmtId="0" fontId="3" fillId="5" borderId="5" xfId="0" applyFont="1" applyFill="1" applyBorder="1" applyAlignment="1" applyProtection="1">
      <alignment vertical="center"/>
      <protection hidden="1"/>
    </xf>
    <xf numFmtId="0" fontId="6" fillId="0" borderId="0" xfId="0" applyFont="1" applyBorder="1" applyAlignment="1" applyProtection="1">
      <alignment vertical="center"/>
      <protection hidden="1"/>
    </xf>
    <xf numFmtId="0" fontId="6" fillId="3" borderId="11" xfId="0" applyFont="1" applyFill="1" applyBorder="1" applyAlignment="1" applyProtection="1">
      <alignment vertical="center"/>
      <protection hidden="1"/>
    </xf>
    <xf numFmtId="0" fontId="82" fillId="3" borderId="0" xfId="0" applyFont="1" applyFill="1" applyBorder="1" applyAlignment="1" applyProtection="1">
      <alignment horizontal="right" vertical="center"/>
      <protection hidden="1"/>
    </xf>
    <xf numFmtId="0" fontId="6" fillId="3" borderId="0" xfId="0" applyFont="1" applyFill="1" applyBorder="1" applyAlignment="1" applyProtection="1">
      <alignment horizontal="right" vertical="center"/>
      <protection hidden="1"/>
    </xf>
    <xf numFmtId="0" fontId="6" fillId="3" borderId="12" xfId="0" applyFont="1" applyFill="1" applyBorder="1" applyAlignment="1" applyProtection="1">
      <alignment vertical="center"/>
      <protection hidden="1"/>
    </xf>
    <xf numFmtId="0" fontId="82" fillId="3" borderId="0" xfId="0" applyFont="1" applyFill="1" applyBorder="1" applyAlignment="1" applyProtection="1">
      <alignment horizontal="left" vertical="center"/>
      <protection hidden="1"/>
    </xf>
    <xf numFmtId="4" fontId="82" fillId="3" borderId="0" xfId="0" applyNumberFormat="1" applyFont="1" applyFill="1" applyBorder="1" applyAlignment="1" applyProtection="1">
      <alignment horizontal="right" vertical="center"/>
      <protection hidden="1"/>
    </xf>
    <xf numFmtId="0" fontId="3" fillId="3" borderId="8" xfId="0" applyFont="1" applyFill="1" applyBorder="1" applyAlignment="1" applyProtection="1">
      <alignment horizontal="right" vertical="center"/>
      <protection hidden="1"/>
    </xf>
    <xf numFmtId="0" fontId="8" fillId="0" borderId="0" xfId="0" applyFont="1" applyAlignment="1" applyProtection="1">
      <alignment vertical="center"/>
      <protection hidden="1"/>
    </xf>
    <xf numFmtId="0" fontId="83" fillId="0" borderId="0" xfId="0" applyFont="1" applyAlignment="1" applyProtection="1">
      <alignment vertical="center"/>
      <protection hidden="1"/>
    </xf>
    <xf numFmtId="0" fontId="64" fillId="5" borderId="0" xfId="0" applyFont="1" applyFill="1" applyBorder="1" applyAlignment="1" applyProtection="1">
      <alignment vertical="center"/>
      <protection hidden="1"/>
    </xf>
    <xf numFmtId="0" fontId="64" fillId="0" borderId="0" xfId="0" applyFont="1" applyFill="1" applyAlignment="1" applyProtection="1">
      <alignment vertical="center"/>
      <protection hidden="1"/>
    </xf>
    <xf numFmtId="4" fontId="3" fillId="3" borderId="5" xfId="0" applyNumberFormat="1" applyFont="1" applyFill="1" applyBorder="1" applyAlignment="1" applyProtection="1">
      <alignment vertical="center"/>
      <protection hidden="1"/>
    </xf>
    <xf numFmtId="0" fontId="39" fillId="11" borderId="1" xfId="0" applyFont="1" applyFill="1" applyBorder="1" applyAlignment="1" applyProtection="1">
      <alignment horizontal="center" wrapText="1"/>
      <protection hidden="1"/>
    </xf>
    <xf numFmtId="4" fontId="39" fillId="12" borderId="1" xfId="0" applyNumberFormat="1" applyFont="1" applyFill="1" applyBorder="1" applyAlignment="1" applyProtection="1">
      <alignment horizontal="center"/>
      <protection hidden="1"/>
    </xf>
    <xf numFmtId="0" fontId="39" fillId="11" borderId="1" xfId="0" applyFont="1" applyFill="1" applyBorder="1" applyAlignment="1" applyProtection="1">
      <alignment horizontal="center"/>
      <protection hidden="1"/>
    </xf>
    <xf numFmtId="0" fontId="3" fillId="3" borderId="64" xfId="0" applyFont="1" applyFill="1" applyBorder="1" applyAlignment="1" applyProtection="1">
      <alignment horizontal="center" vertical="center" wrapText="1"/>
      <protection hidden="1"/>
    </xf>
    <xf numFmtId="0" fontId="3" fillId="3" borderId="65" xfId="0" applyFont="1" applyFill="1" applyBorder="1" applyAlignment="1" applyProtection="1">
      <alignment horizontal="center" vertical="center" wrapText="1"/>
      <protection hidden="1"/>
    </xf>
    <xf numFmtId="4" fontId="0" fillId="7" borderId="18" xfId="0" applyNumberFormat="1" applyFont="1" applyFill="1" applyBorder="1" applyAlignment="1" applyProtection="1">
      <alignment horizontal="right"/>
      <protection hidden="1"/>
    </xf>
    <xf numFmtId="4" fontId="0" fillId="7" borderId="1" xfId="0" applyNumberFormat="1" applyFill="1" applyBorder="1" applyProtection="1">
      <protection hidden="1"/>
    </xf>
    <xf numFmtId="4" fontId="0" fillId="11" borderId="1" xfId="0" applyNumberFormat="1" applyFont="1" applyFill="1" applyBorder="1" applyAlignment="1" applyProtection="1">
      <alignment horizontal="right"/>
      <protection hidden="1"/>
    </xf>
    <xf numFmtId="2" fontId="0" fillId="5" borderId="18" xfId="0" applyNumberFormat="1" applyFont="1" applyFill="1" applyBorder="1" applyAlignment="1" applyProtection="1">
      <alignment horizontal="left"/>
      <protection locked="0"/>
    </xf>
    <xf numFmtId="4" fontId="0" fillId="5" borderId="18" xfId="0" applyNumberFormat="1" applyFont="1" applyFill="1" applyBorder="1" applyAlignment="1" applyProtection="1">
      <alignment horizontal="right"/>
      <protection locked="0"/>
    </xf>
    <xf numFmtId="0" fontId="84" fillId="5" borderId="0" xfId="0" applyFont="1" applyFill="1" applyBorder="1" applyProtection="1">
      <protection hidden="1"/>
    </xf>
    <xf numFmtId="0" fontId="39" fillId="5" borderId="0" xfId="0" applyFont="1" applyFill="1" applyBorder="1" applyAlignment="1" applyProtection="1">
      <protection hidden="1"/>
    </xf>
    <xf numFmtId="0" fontId="84" fillId="0" borderId="0" xfId="0" applyFont="1" applyFill="1" applyBorder="1" applyProtection="1">
      <protection hidden="1"/>
    </xf>
    <xf numFmtId="0" fontId="85" fillId="0" borderId="67" xfId="0" applyFont="1" applyFill="1" applyBorder="1" applyAlignment="1" applyProtection="1">
      <alignment horizontal="left" vertical="center"/>
      <protection locked="0"/>
    </xf>
    <xf numFmtId="0" fontId="85" fillId="0" borderId="68" xfId="0" applyFont="1" applyFill="1" applyBorder="1" applyAlignment="1" applyProtection="1">
      <alignment horizontal="left" vertical="center"/>
      <protection locked="0"/>
    </xf>
    <xf numFmtId="0" fontId="86" fillId="5" borderId="0" xfId="0" applyFont="1" applyFill="1" applyBorder="1" applyAlignment="1" applyProtection="1">
      <alignment vertical="center"/>
      <protection hidden="1"/>
    </xf>
    <xf numFmtId="0" fontId="66" fillId="3" borderId="0" xfId="0" applyFont="1" applyFill="1" applyBorder="1" applyAlignment="1" applyProtection="1">
      <alignment vertical="center"/>
      <protection hidden="1"/>
    </xf>
    <xf numFmtId="0" fontId="64" fillId="5" borderId="0" xfId="0" applyFont="1" applyFill="1" applyAlignment="1" applyProtection="1">
      <alignment vertical="center"/>
      <protection hidden="1"/>
    </xf>
    <xf numFmtId="0" fontId="66" fillId="5" borderId="0" xfId="0" applyFont="1" applyFill="1" applyAlignment="1" applyProtection="1">
      <alignment vertical="center"/>
      <protection hidden="1"/>
    </xf>
    <xf numFmtId="0" fontId="91" fillId="0" borderId="0" xfId="0" applyFont="1" applyProtection="1">
      <protection hidden="1"/>
    </xf>
    <xf numFmtId="0" fontId="66" fillId="0" borderId="0" xfId="0" applyFont="1" applyBorder="1" applyAlignment="1" applyProtection="1">
      <alignment horizontal="center" vertical="center"/>
      <protection hidden="1"/>
    </xf>
    <xf numFmtId="0" fontId="66" fillId="0" borderId="0" xfId="0" applyFont="1" applyBorder="1" applyAlignment="1" applyProtection="1">
      <alignment vertical="center"/>
      <protection hidden="1"/>
    </xf>
    <xf numFmtId="0" fontId="92" fillId="0" borderId="0" xfId="0" applyFont="1" applyProtection="1">
      <protection hidden="1"/>
    </xf>
    <xf numFmtId="0" fontId="93" fillId="0" borderId="0" xfId="0" applyFont="1" applyBorder="1" applyAlignment="1" applyProtection="1">
      <alignment horizontal="left" vertical="top" wrapText="1"/>
      <protection hidden="1"/>
    </xf>
    <xf numFmtId="0" fontId="50" fillId="0" borderId="0" xfId="0" applyFont="1" applyProtection="1">
      <protection hidden="1"/>
    </xf>
    <xf numFmtId="0" fontId="75" fillId="7" borderId="8" xfId="0" applyFont="1" applyFill="1" applyBorder="1" applyProtection="1">
      <protection hidden="1"/>
    </xf>
    <xf numFmtId="0" fontId="76" fillId="5" borderId="0" xfId="0" applyFont="1" applyFill="1" applyBorder="1" applyAlignment="1" applyProtection="1">
      <protection hidden="1"/>
    </xf>
    <xf numFmtId="0" fontId="73" fillId="0" borderId="0" xfId="0" applyFont="1" applyProtection="1">
      <protection hidden="1"/>
    </xf>
    <xf numFmtId="0" fontId="15" fillId="5" borderId="0" xfId="0" applyFont="1" applyFill="1" applyBorder="1" applyAlignment="1" applyProtection="1">
      <alignment horizontal="right" vertical="center"/>
      <protection hidden="1"/>
    </xf>
    <xf numFmtId="0" fontId="96" fillId="8" borderId="0" xfId="0" applyFont="1" applyFill="1" applyBorder="1" applyAlignment="1" applyProtection="1">
      <alignment horizontal="right" vertical="center"/>
      <protection hidden="1"/>
    </xf>
    <xf numFmtId="0" fontId="15" fillId="5" borderId="0" xfId="0" applyFont="1" applyFill="1" applyBorder="1" applyAlignment="1" applyProtection="1">
      <alignment horizontal="right" vertical="center"/>
      <protection hidden="1"/>
    </xf>
    <xf numFmtId="0" fontId="46" fillId="5" borderId="0" xfId="0" applyFont="1" applyFill="1" applyBorder="1" applyAlignment="1" applyProtection="1">
      <alignment horizontal="left" vertical="center"/>
      <protection hidden="1"/>
    </xf>
    <xf numFmtId="0" fontId="97" fillId="16" borderId="0" xfId="0" applyFont="1" applyFill="1" applyBorder="1" applyAlignment="1" applyProtection="1">
      <alignment horizontal="center" vertical="center" wrapText="1"/>
      <protection hidden="1"/>
    </xf>
    <xf numFmtId="0" fontId="69" fillId="3" borderId="0" xfId="0" applyFont="1" applyFill="1" applyBorder="1" applyAlignment="1" applyProtection="1">
      <alignment horizontal="center" vertical="center" wrapText="1"/>
      <protection hidden="1"/>
    </xf>
    <xf numFmtId="0" fontId="19" fillId="5" borderId="0" xfId="0" applyFont="1" applyFill="1" applyBorder="1" applyAlignment="1" applyProtection="1">
      <alignment horizontal="left" vertical="center"/>
      <protection hidden="1"/>
    </xf>
    <xf numFmtId="0" fontId="73" fillId="0" borderId="1" xfId="0" applyFont="1" applyBorder="1" applyAlignment="1" applyProtection="1">
      <alignment horizontal="center" vertical="center" wrapText="1"/>
      <protection locked="0"/>
    </xf>
    <xf numFmtId="10" fontId="16" fillId="4" borderId="1" xfId="0" applyNumberFormat="1" applyFont="1" applyFill="1" applyBorder="1" applyAlignment="1" applyProtection="1">
      <alignment horizontal="center" vertical="center"/>
      <protection hidden="1"/>
    </xf>
    <xf numFmtId="4" fontId="16" fillId="4" borderId="1" xfId="0" applyNumberFormat="1" applyFont="1" applyFill="1" applyBorder="1" applyAlignment="1" applyProtection="1">
      <alignment vertical="center"/>
      <protection hidden="1"/>
    </xf>
    <xf numFmtId="4" fontId="7" fillId="4" borderId="1" xfId="0" applyNumberFormat="1" applyFont="1" applyFill="1" applyBorder="1" applyAlignment="1" applyProtection="1">
      <alignment vertical="center"/>
      <protection hidden="1"/>
    </xf>
    <xf numFmtId="4" fontId="4" fillId="2" borderId="20" xfId="0" applyNumberFormat="1" applyFont="1" applyFill="1" applyBorder="1" applyAlignment="1" applyProtection="1">
      <alignment horizontal="right" vertical="center"/>
      <protection hidden="1"/>
    </xf>
    <xf numFmtId="0" fontId="3" fillId="3" borderId="0" xfId="0" applyFont="1" applyFill="1" applyBorder="1" applyAlignment="1" applyProtection="1">
      <alignment horizontal="right" vertical="center"/>
      <protection hidden="1"/>
    </xf>
    <xf numFmtId="0" fontId="5" fillId="3" borderId="0" xfId="0" applyFont="1" applyFill="1" applyBorder="1" applyAlignment="1" applyProtection="1">
      <alignment horizontal="right" vertical="center"/>
      <protection hidden="1"/>
    </xf>
    <xf numFmtId="4" fontId="4" fillId="2" borderId="15" xfId="0" applyNumberFormat="1" applyFont="1" applyFill="1" applyBorder="1" applyAlignment="1" applyProtection="1">
      <alignment horizontal="right" vertical="center"/>
      <protection hidden="1"/>
    </xf>
    <xf numFmtId="0" fontId="6" fillId="3" borderId="5" xfId="0" applyFont="1" applyFill="1" applyBorder="1" applyAlignment="1" applyProtection="1">
      <alignment horizontal="right" vertical="center"/>
      <protection hidden="1"/>
    </xf>
    <xf numFmtId="4" fontId="3" fillId="3" borderId="0" xfId="0" applyNumberFormat="1" applyFont="1" applyFill="1" applyBorder="1" applyAlignment="1" applyProtection="1">
      <alignment horizontal="right" vertical="center"/>
      <protection hidden="1"/>
    </xf>
    <xf numFmtId="0" fontId="3" fillId="3" borderId="62" xfId="0" applyFont="1" applyFill="1" applyBorder="1" applyAlignment="1" applyProtection="1">
      <alignment horizontal="right" vertical="center"/>
      <protection hidden="1"/>
    </xf>
    <xf numFmtId="0" fontId="3" fillId="5" borderId="0" xfId="0" applyFont="1" applyFill="1" applyBorder="1" applyAlignment="1" applyProtection="1">
      <alignment horizontal="right" vertical="center"/>
      <protection hidden="1"/>
    </xf>
    <xf numFmtId="0" fontId="64" fillId="5" borderId="0" xfId="0" applyFont="1" applyFill="1" applyBorder="1" applyAlignment="1" applyProtection="1">
      <alignment horizontal="right" vertical="center"/>
      <protection hidden="1"/>
    </xf>
    <xf numFmtId="0" fontId="64" fillId="0" borderId="0" xfId="0" applyFont="1" applyFill="1" applyAlignment="1" applyProtection="1">
      <alignment horizontal="right" vertical="center"/>
      <protection hidden="1"/>
    </xf>
    <xf numFmtId="4" fontId="11" fillId="4" borderId="44" xfId="0" applyNumberFormat="1" applyFont="1" applyFill="1" applyBorder="1" applyAlignment="1" applyProtection="1">
      <alignment horizontal="right" vertical="center"/>
      <protection hidden="1"/>
    </xf>
    <xf numFmtId="0" fontId="3" fillId="0" borderId="0" xfId="0" applyFont="1" applyFill="1" applyBorder="1" applyAlignment="1" applyProtection="1">
      <alignment horizontal="right" vertical="center"/>
      <protection hidden="1"/>
    </xf>
    <xf numFmtId="0" fontId="5" fillId="5" borderId="0" xfId="0" applyFont="1" applyFill="1" applyBorder="1" applyAlignment="1" applyProtection="1">
      <alignment horizontal="right" vertical="center"/>
      <protection hidden="1"/>
    </xf>
    <xf numFmtId="4" fontId="4" fillId="2" borderId="15" xfId="0" applyNumberFormat="1" applyFont="1" applyFill="1" applyBorder="1" applyAlignment="1" applyProtection="1">
      <alignment horizontal="left" vertical="center"/>
      <protection hidden="1"/>
    </xf>
    <xf numFmtId="0" fontId="69" fillId="3" borderId="0" xfId="0" applyFont="1" applyFill="1" applyBorder="1" applyAlignment="1" applyProtection="1">
      <alignment horizontal="center" vertical="center"/>
      <protection hidden="1"/>
    </xf>
    <xf numFmtId="4" fontId="4" fillId="2" borderId="15" xfId="0" applyNumberFormat="1" applyFont="1" applyFill="1" applyBorder="1" applyAlignment="1" applyProtection="1">
      <alignment horizontal="center" vertical="center"/>
      <protection hidden="1"/>
    </xf>
    <xf numFmtId="0" fontId="3" fillId="12" borderId="15" xfId="0" applyFont="1" applyFill="1" applyBorder="1" applyAlignment="1" applyProtection="1">
      <alignment horizontal="left" vertical="center"/>
      <protection hidden="1"/>
    </xf>
    <xf numFmtId="4" fontId="66" fillId="3" borderId="0" xfId="0" applyNumberFormat="1" applyFont="1" applyFill="1" applyBorder="1" applyAlignment="1" applyProtection="1">
      <alignment vertical="center"/>
      <protection hidden="1"/>
    </xf>
    <xf numFmtId="0" fontId="3" fillId="12" borderId="14" xfId="0" applyFont="1" applyFill="1" applyBorder="1" applyAlignment="1" applyProtection="1">
      <alignment horizontal="left" vertical="center"/>
      <protection hidden="1"/>
    </xf>
    <xf numFmtId="0" fontId="3" fillId="12" borderId="17" xfId="0" applyFont="1" applyFill="1" applyBorder="1" applyAlignment="1" applyProtection="1">
      <alignment horizontal="left" vertical="center"/>
      <protection hidden="1"/>
    </xf>
    <xf numFmtId="0" fontId="3" fillId="12" borderId="16" xfId="0" applyFont="1" applyFill="1" applyBorder="1" applyAlignment="1" applyProtection="1">
      <alignment horizontal="left" vertical="center"/>
      <protection hidden="1"/>
    </xf>
    <xf numFmtId="0" fontId="69" fillId="5" borderId="0" xfId="0" applyFont="1" applyFill="1" applyBorder="1" applyAlignment="1" applyProtection="1">
      <alignment horizontal="center" vertical="center"/>
      <protection hidden="1"/>
    </xf>
    <xf numFmtId="4" fontId="4" fillId="5" borderId="0" xfId="0" applyNumberFormat="1" applyFont="1" applyFill="1" applyBorder="1" applyAlignment="1" applyProtection="1">
      <alignment horizontal="left" vertical="center"/>
      <protection hidden="1"/>
    </xf>
    <xf numFmtId="0" fontId="17" fillId="5" borderId="0" xfId="0" applyFont="1" applyFill="1" applyBorder="1" applyAlignment="1" applyProtection="1">
      <alignment horizontal="right" vertical="center"/>
      <protection hidden="1"/>
    </xf>
    <xf numFmtId="4" fontId="4" fillId="5" borderId="0" xfId="0" applyNumberFormat="1" applyFont="1" applyFill="1" applyBorder="1" applyAlignment="1" applyProtection="1">
      <alignment vertical="center"/>
      <protection hidden="1"/>
    </xf>
    <xf numFmtId="4" fontId="4" fillId="5" borderId="0" xfId="0" applyNumberFormat="1" applyFont="1" applyFill="1" applyBorder="1" applyAlignment="1" applyProtection="1">
      <alignment horizontal="center" vertical="center"/>
      <protection hidden="1"/>
    </xf>
    <xf numFmtId="0" fontId="3" fillId="5" borderId="0" xfId="0" applyFont="1" applyFill="1" applyBorder="1" applyAlignment="1" applyProtection="1">
      <alignment horizontal="left" vertical="center"/>
      <protection hidden="1"/>
    </xf>
    <xf numFmtId="0" fontId="77" fillId="5" borderId="0" xfId="0" applyFont="1" applyFill="1" applyBorder="1" applyAlignment="1" applyProtection="1">
      <alignment horizontal="right" vertical="center"/>
      <protection hidden="1"/>
    </xf>
    <xf numFmtId="4" fontId="3" fillId="5" borderId="0" xfId="0" applyNumberFormat="1" applyFont="1" applyFill="1" applyBorder="1" applyAlignment="1" applyProtection="1">
      <alignment vertical="center"/>
      <protection hidden="1"/>
    </xf>
    <xf numFmtId="0" fontId="9" fillId="5" borderId="0" xfId="0" applyFont="1" applyFill="1" applyBorder="1" applyAlignment="1" applyProtection="1">
      <alignment vertical="center"/>
      <protection hidden="1"/>
    </xf>
    <xf numFmtId="0" fontId="5" fillId="3" borderId="4" xfId="0" applyFont="1" applyFill="1" applyBorder="1" applyAlignment="1" applyProtection="1">
      <alignment vertical="center"/>
      <protection hidden="1"/>
    </xf>
    <xf numFmtId="0" fontId="5" fillId="3" borderId="5" xfId="0" applyFont="1" applyFill="1" applyBorder="1" applyAlignment="1" applyProtection="1">
      <alignment vertical="center"/>
      <protection hidden="1"/>
    </xf>
    <xf numFmtId="0" fontId="69" fillId="3" borderId="5" xfId="0" applyFont="1" applyFill="1" applyBorder="1" applyAlignment="1" applyProtection="1">
      <alignment horizontal="center" vertical="center"/>
      <protection hidden="1"/>
    </xf>
    <xf numFmtId="0" fontId="5" fillId="3" borderId="6" xfId="0" applyFont="1" applyFill="1" applyBorder="1" applyAlignment="1" applyProtection="1">
      <alignment vertical="center"/>
      <protection hidden="1"/>
    </xf>
    <xf numFmtId="4" fontId="7" fillId="4" borderId="69" xfId="0" applyNumberFormat="1" applyFont="1" applyFill="1" applyBorder="1" applyAlignment="1" applyProtection="1">
      <alignment vertical="center"/>
      <protection hidden="1"/>
    </xf>
    <xf numFmtId="0" fontId="68" fillId="3" borderId="5" xfId="0" applyFont="1" applyFill="1" applyBorder="1" applyAlignment="1" applyProtection="1">
      <alignment vertical="center"/>
      <protection hidden="1"/>
    </xf>
    <xf numFmtId="4" fontId="28" fillId="3" borderId="12" xfId="0" applyNumberFormat="1" applyFont="1" applyFill="1" applyBorder="1" applyAlignment="1" applyProtection="1">
      <alignment vertical="center"/>
      <protection hidden="1"/>
    </xf>
    <xf numFmtId="0" fontId="96" fillId="8" borderId="8" xfId="0" applyFont="1" applyFill="1" applyBorder="1" applyAlignment="1" applyProtection="1">
      <alignment horizontal="right" vertical="center"/>
      <protection hidden="1"/>
    </xf>
    <xf numFmtId="0" fontId="70" fillId="8" borderId="8" xfId="0" applyFont="1" applyFill="1" applyBorder="1" applyAlignment="1" applyProtection="1">
      <alignment horizontal="left" vertical="center"/>
      <protection hidden="1"/>
    </xf>
    <xf numFmtId="0" fontId="68" fillId="3" borderId="8" xfId="0" applyFont="1" applyFill="1" applyBorder="1" applyAlignment="1" applyProtection="1">
      <alignment vertical="center"/>
      <protection hidden="1"/>
    </xf>
    <xf numFmtId="4" fontId="28" fillId="3" borderId="10" xfId="0" applyNumberFormat="1" applyFont="1" applyFill="1" applyBorder="1" applyAlignment="1" applyProtection="1">
      <alignment vertical="center"/>
      <protection hidden="1"/>
    </xf>
    <xf numFmtId="4" fontId="4" fillId="2" borderId="22" xfId="0" applyNumberFormat="1" applyFont="1" applyFill="1" applyBorder="1" applyAlignment="1" applyProtection="1">
      <alignment horizontal="right" vertical="center"/>
      <protection hidden="1"/>
    </xf>
    <xf numFmtId="0" fontId="3" fillId="3" borderId="11" xfId="0" applyFont="1" applyFill="1" applyBorder="1" applyAlignment="1" applyProtection="1">
      <alignment horizontal="right" vertical="center"/>
      <protection hidden="1"/>
    </xf>
    <xf numFmtId="0" fontId="5" fillId="3" borderId="11" xfId="0" applyFont="1" applyFill="1" applyBorder="1" applyAlignment="1" applyProtection="1">
      <alignment horizontal="right" vertical="center"/>
      <protection hidden="1"/>
    </xf>
    <xf numFmtId="4" fontId="4" fillId="2" borderId="21" xfId="0" applyNumberFormat="1" applyFont="1" applyFill="1" applyBorder="1" applyAlignment="1" applyProtection="1">
      <alignment horizontal="right" vertical="center"/>
      <protection hidden="1"/>
    </xf>
    <xf numFmtId="0" fontId="6" fillId="3" borderId="11" xfId="0" applyFont="1" applyFill="1" applyBorder="1" applyAlignment="1" applyProtection="1">
      <alignment horizontal="right" vertical="center"/>
      <protection hidden="1"/>
    </xf>
    <xf numFmtId="4" fontId="4" fillId="2" borderId="21" xfId="0" applyNumberFormat="1" applyFont="1" applyFill="1" applyBorder="1" applyAlignment="1" applyProtection="1">
      <alignment vertical="center"/>
      <protection hidden="1"/>
    </xf>
    <xf numFmtId="0" fontId="6" fillId="3" borderId="4" xfId="0" applyFont="1" applyFill="1" applyBorder="1" applyAlignment="1" applyProtection="1">
      <alignment horizontal="right" vertical="center"/>
      <protection hidden="1"/>
    </xf>
    <xf numFmtId="4" fontId="3" fillId="3" borderId="11" xfId="0" applyNumberFormat="1" applyFont="1" applyFill="1" applyBorder="1" applyAlignment="1" applyProtection="1">
      <alignment horizontal="right" vertical="center"/>
      <protection hidden="1"/>
    </xf>
    <xf numFmtId="0" fontId="3" fillId="3" borderId="9" xfId="0" applyFont="1" applyFill="1" applyBorder="1" applyAlignment="1" applyProtection="1">
      <alignment horizontal="right" vertical="center"/>
      <protection hidden="1"/>
    </xf>
    <xf numFmtId="0" fontId="6" fillId="5" borderId="1" xfId="0" applyFont="1" applyFill="1" applyBorder="1" applyAlignment="1" applyProtection="1">
      <alignment vertical="center"/>
      <protection hidden="1"/>
    </xf>
    <xf numFmtId="0" fontId="5" fillId="5" borderId="1" xfId="0" applyFont="1" applyFill="1" applyBorder="1" applyAlignment="1" applyProtection="1">
      <alignment vertical="center"/>
      <protection hidden="1"/>
    </xf>
    <xf numFmtId="0" fontId="0" fillId="5" borderId="0" xfId="0" applyFill="1" applyAlignment="1" applyProtection="1">
      <alignment wrapText="1"/>
      <protection hidden="1"/>
    </xf>
    <xf numFmtId="0" fontId="61" fillId="17" borderId="1" xfId="0" applyFont="1" applyFill="1" applyBorder="1" applyAlignment="1" applyProtection="1">
      <alignment horizontal="center" vertical="center" wrapText="1"/>
      <protection hidden="1"/>
    </xf>
    <xf numFmtId="0" fontId="0" fillId="0" borderId="1" xfId="0" applyBorder="1" applyProtection="1">
      <protection hidden="1"/>
    </xf>
    <xf numFmtId="4" fontId="62" fillId="2" borderId="1" xfId="0" applyNumberFormat="1" applyFont="1" applyFill="1" applyBorder="1" applyAlignment="1" applyProtection="1">
      <alignment horizontal="center" vertical="center"/>
      <protection hidden="1"/>
    </xf>
    <xf numFmtId="10" fontId="3" fillId="0" borderId="1" xfId="0" applyNumberFormat="1" applyFont="1" applyFill="1" applyBorder="1" applyAlignment="1" applyProtection="1">
      <alignment horizontal="center" vertical="center"/>
      <protection hidden="1"/>
    </xf>
    <xf numFmtId="10" fontId="3" fillId="5" borderId="1" xfId="0" applyNumberFormat="1" applyFont="1" applyFill="1" applyBorder="1" applyAlignment="1" applyProtection="1">
      <alignment horizontal="center" vertical="center"/>
      <protection hidden="1"/>
    </xf>
    <xf numFmtId="0" fontId="0" fillId="5" borderId="0" xfId="0" applyFill="1" applyBorder="1" applyAlignment="1" applyProtection="1">
      <alignment horizontal="center" wrapText="1"/>
      <protection hidden="1"/>
    </xf>
    <xf numFmtId="0" fontId="0" fillId="5" borderId="0" xfId="0" applyFill="1" applyBorder="1" applyAlignment="1" applyProtection="1">
      <alignment horizontal="center"/>
      <protection hidden="1"/>
    </xf>
    <xf numFmtId="0" fontId="64" fillId="5" borderId="0" xfId="0" applyFont="1" applyFill="1" applyBorder="1" applyAlignment="1" applyProtection="1">
      <alignment horizontal="center"/>
      <protection hidden="1"/>
    </xf>
    <xf numFmtId="0" fontId="4" fillId="3" borderId="0" xfId="0" applyFont="1" applyFill="1" applyBorder="1" applyAlignment="1" applyProtection="1">
      <alignment vertical="center"/>
      <protection hidden="1"/>
    </xf>
    <xf numFmtId="0" fontId="25" fillId="3" borderId="0" xfId="0" applyFont="1" applyFill="1" applyBorder="1" applyAlignment="1" applyProtection="1">
      <alignment vertical="center"/>
      <protection hidden="1"/>
    </xf>
    <xf numFmtId="0" fontId="6" fillId="3" borderId="10" xfId="0" applyFont="1" applyFill="1" applyBorder="1" applyAlignment="1" applyProtection="1">
      <alignment vertical="center"/>
      <protection hidden="1"/>
    </xf>
    <xf numFmtId="0" fontId="3" fillId="5" borderId="0" xfId="0" applyFont="1" applyFill="1" applyBorder="1" applyAlignment="1" applyProtection="1">
      <alignment horizontal="center" vertical="center"/>
      <protection hidden="1"/>
    </xf>
    <xf numFmtId="0" fontId="12" fillId="0" borderId="0" xfId="0" applyFont="1" applyAlignment="1" applyProtection="1">
      <alignment vertical="center"/>
      <protection hidden="1"/>
    </xf>
    <xf numFmtId="0" fontId="68" fillId="3" borderId="11" xfId="0" applyFont="1" applyFill="1" applyBorder="1" applyAlignment="1" applyProtection="1">
      <alignment vertical="center"/>
      <protection hidden="1"/>
    </xf>
    <xf numFmtId="0" fontId="69" fillId="5" borderId="1" xfId="0" applyFont="1" applyFill="1" applyBorder="1" applyAlignment="1" applyProtection="1">
      <alignment horizontal="center" vertical="center"/>
      <protection hidden="1"/>
    </xf>
    <xf numFmtId="0" fontId="6" fillId="3" borderId="11" xfId="0" applyFont="1" applyFill="1" applyBorder="1" applyAlignment="1" applyProtection="1">
      <alignment horizontal="left" vertical="center"/>
      <protection hidden="1"/>
    </xf>
    <xf numFmtId="4" fontId="4" fillId="2" borderId="3" xfId="0" applyNumberFormat="1" applyFont="1" applyFill="1" applyBorder="1" applyAlignment="1" applyProtection="1">
      <alignment vertical="center"/>
      <protection hidden="1"/>
    </xf>
    <xf numFmtId="0" fontId="6" fillId="3" borderId="12" xfId="0" applyFont="1" applyFill="1" applyBorder="1" applyAlignment="1" applyProtection="1">
      <alignment horizontal="left" vertical="center"/>
      <protection hidden="1"/>
    </xf>
    <xf numFmtId="0" fontId="98" fillId="8" borderId="0" xfId="0" applyFont="1" applyFill="1" applyBorder="1" applyAlignment="1" applyProtection="1">
      <alignment horizontal="left" vertical="center"/>
      <protection hidden="1"/>
    </xf>
    <xf numFmtId="0" fontId="3" fillId="18" borderId="0" xfId="0" applyFont="1" applyFill="1" applyBorder="1" applyAlignment="1" applyProtection="1">
      <alignment vertical="center"/>
      <protection hidden="1"/>
    </xf>
    <xf numFmtId="4" fontId="3" fillId="3" borderId="11" xfId="0" applyNumberFormat="1" applyFont="1" applyFill="1" applyBorder="1" applyAlignment="1" applyProtection="1">
      <alignment vertical="center"/>
      <protection hidden="1"/>
    </xf>
    <xf numFmtId="4" fontId="3" fillId="3" borderId="12" xfId="0" applyNumberFormat="1" applyFont="1" applyFill="1" applyBorder="1" applyAlignment="1" applyProtection="1">
      <alignment vertical="center"/>
      <protection hidden="1"/>
    </xf>
    <xf numFmtId="0" fontId="86" fillId="5" borderId="0" xfId="0" applyFont="1" applyFill="1" applyBorder="1" applyAlignment="1" applyProtection="1">
      <alignment horizontal="left" vertical="center"/>
      <protection hidden="1"/>
    </xf>
    <xf numFmtId="0" fontId="66" fillId="5" borderId="0" xfId="0" applyFont="1" applyFill="1" applyBorder="1" applyAlignment="1" applyProtection="1">
      <alignment vertical="center"/>
      <protection hidden="1"/>
    </xf>
    <xf numFmtId="0" fontId="94" fillId="15" borderId="1" xfId="0" applyFont="1" applyFill="1" applyBorder="1" applyAlignment="1" applyProtection="1">
      <alignment horizontal="center" vertical="center"/>
      <protection hidden="1"/>
    </xf>
    <xf numFmtId="0" fontId="61" fillId="5" borderId="0" xfId="0" applyFont="1" applyFill="1" applyBorder="1" applyAlignment="1" applyProtection="1">
      <alignment horizontal="center" vertical="center" wrapText="1"/>
      <protection hidden="1"/>
    </xf>
    <xf numFmtId="0" fontId="3" fillId="5" borderId="7" xfId="0" applyFont="1" applyFill="1" applyBorder="1" applyAlignment="1" applyProtection="1">
      <alignment horizontal="left" vertical="center"/>
      <protection hidden="1"/>
    </xf>
    <xf numFmtId="0" fontId="3" fillId="5" borderId="3" xfId="0" applyFont="1" applyFill="1" applyBorder="1" applyAlignment="1" applyProtection="1">
      <alignment horizontal="left" vertical="center"/>
      <protection hidden="1"/>
    </xf>
    <xf numFmtId="0" fontId="91" fillId="5" borderId="0" xfId="0" applyFont="1" applyFill="1" applyProtection="1">
      <protection hidden="1"/>
    </xf>
    <xf numFmtId="0" fontId="50" fillId="5" borderId="0" xfId="0" applyFont="1" applyFill="1" applyProtection="1">
      <protection hidden="1"/>
    </xf>
    <xf numFmtId="0" fontId="66" fillId="5" borderId="0" xfId="0" applyFont="1" applyFill="1" applyBorder="1" applyAlignment="1" applyProtection="1">
      <alignment horizontal="center" vertical="center"/>
      <protection hidden="1"/>
    </xf>
    <xf numFmtId="0" fontId="50" fillId="5" borderId="0" xfId="0" applyFont="1" applyFill="1" applyBorder="1" applyAlignment="1" applyProtection="1">
      <alignment horizontal="left" vertical="top" wrapText="1"/>
      <protection hidden="1"/>
    </xf>
    <xf numFmtId="0" fontId="100" fillId="0" borderId="0" xfId="0" applyFont="1" applyBorder="1" applyAlignment="1" applyProtection="1">
      <alignment horizontal="left" vertical="center"/>
      <protection hidden="1"/>
    </xf>
    <xf numFmtId="0" fontId="101" fillId="5" borderId="0" xfId="0" applyFont="1" applyFill="1" applyBorder="1" applyAlignment="1" applyProtection="1">
      <alignment vertical="center"/>
      <protection hidden="1"/>
    </xf>
    <xf numFmtId="0" fontId="91" fillId="5" borderId="0" xfId="0" applyFont="1" applyFill="1" applyAlignment="1" applyProtection="1">
      <protection hidden="1"/>
    </xf>
    <xf numFmtId="0" fontId="91" fillId="5" borderId="0" xfId="0" applyFont="1" applyFill="1" applyBorder="1" applyAlignment="1" applyProtection="1">
      <protection hidden="1"/>
    </xf>
    <xf numFmtId="0" fontId="73" fillId="5" borderId="0" xfId="0" applyFont="1" applyFill="1" applyProtection="1">
      <protection hidden="1"/>
    </xf>
    <xf numFmtId="0" fontId="94" fillId="15" borderId="2" xfId="0" applyFont="1" applyFill="1" applyBorder="1" applyAlignment="1" applyProtection="1">
      <alignment vertical="center"/>
      <protection hidden="1"/>
    </xf>
    <xf numFmtId="0" fontId="94" fillId="15" borderId="3" xfId="0" applyFont="1" applyFill="1" applyBorder="1" applyAlignment="1" applyProtection="1">
      <alignment vertical="center"/>
      <protection hidden="1"/>
    </xf>
    <xf numFmtId="0" fontId="73" fillId="0" borderId="1" xfId="0" applyFont="1" applyBorder="1" applyAlignment="1" applyProtection="1">
      <alignment horizontal="center" vertical="center"/>
      <protection hidden="1"/>
    </xf>
    <xf numFmtId="0" fontId="102" fillId="7" borderId="1" xfId="0" applyFont="1" applyFill="1" applyBorder="1" applyAlignment="1" applyProtection="1">
      <alignment horizontal="right" vertical="center"/>
      <protection hidden="1"/>
    </xf>
    <xf numFmtId="0" fontId="103" fillId="15" borderId="1" xfId="0" applyFont="1" applyFill="1" applyBorder="1" applyAlignment="1" applyProtection="1">
      <alignment vertical="center" wrapText="1"/>
      <protection hidden="1"/>
    </xf>
    <xf numFmtId="0" fontId="103" fillId="5" borderId="0" xfId="0" applyFont="1" applyFill="1" applyBorder="1" applyAlignment="1" applyProtection="1">
      <alignment vertical="center" wrapText="1"/>
      <protection hidden="1"/>
    </xf>
    <xf numFmtId="0" fontId="103" fillId="15" borderId="1" xfId="0" applyFont="1" applyFill="1" applyBorder="1" applyAlignment="1" applyProtection="1">
      <alignment horizontal="right" vertical="center" wrapText="1"/>
      <protection hidden="1"/>
    </xf>
    <xf numFmtId="0" fontId="103" fillId="5" borderId="0" xfId="0" applyFont="1" applyFill="1" applyBorder="1" applyAlignment="1" applyProtection="1">
      <alignment horizontal="left" vertical="center" wrapText="1"/>
      <protection hidden="1"/>
    </xf>
    <xf numFmtId="0" fontId="73" fillId="0" borderId="0" xfId="0" applyFont="1" applyAlignment="1" applyProtection="1">
      <alignment horizontal="left" vertical="top" wrapText="1"/>
      <protection hidden="1"/>
    </xf>
    <xf numFmtId="0" fontId="103" fillId="15" borderId="1" xfId="0" applyFont="1" applyFill="1" applyBorder="1" applyAlignment="1" applyProtection="1">
      <alignment horizontal="center" vertical="center" wrapText="1"/>
      <protection hidden="1"/>
    </xf>
    <xf numFmtId="0" fontId="76" fillId="5" borderId="0" xfId="0" applyFont="1" applyFill="1" applyAlignment="1" applyProtection="1">
      <protection hidden="1"/>
    </xf>
    <xf numFmtId="0" fontId="76" fillId="7" borderId="1" xfId="0" applyFont="1" applyFill="1" applyBorder="1" applyAlignment="1" applyProtection="1">
      <alignment horizontal="center" vertical="center"/>
      <protection hidden="1"/>
    </xf>
    <xf numFmtId="0" fontId="73" fillId="5" borderId="0" xfId="0" applyFont="1" applyFill="1" applyBorder="1" applyAlignment="1" applyProtection="1">
      <alignment vertical="center" wrapText="1"/>
      <protection hidden="1"/>
    </xf>
    <xf numFmtId="0" fontId="76" fillId="5" borderId="0" xfId="0" applyFont="1" applyFill="1" applyAlignment="1" applyProtection="1">
      <alignment horizontal="left"/>
      <protection hidden="1"/>
    </xf>
    <xf numFmtId="0" fontId="104" fillId="0" borderId="0" xfId="0" applyFont="1" applyProtection="1">
      <protection hidden="1"/>
    </xf>
    <xf numFmtId="3" fontId="76" fillId="5" borderId="1" xfId="0" applyNumberFormat="1" applyFont="1" applyFill="1" applyBorder="1" applyAlignment="1" applyProtection="1">
      <alignment horizontal="center" vertical="center" wrapText="1"/>
      <protection hidden="1"/>
    </xf>
    <xf numFmtId="0" fontId="91" fillId="5" borderId="0" xfId="0" applyFont="1" applyFill="1" applyBorder="1" applyAlignment="1" applyProtection="1">
      <alignment horizontal="left" vertical="top" wrapText="1"/>
      <protection hidden="1"/>
    </xf>
    <xf numFmtId="0" fontId="93" fillId="5" borderId="0" xfId="0" applyFont="1" applyFill="1" applyBorder="1" applyAlignment="1" applyProtection="1">
      <alignment horizontal="left" vertical="top" wrapText="1"/>
      <protection hidden="1"/>
    </xf>
    <xf numFmtId="0" fontId="52" fillId="5" borderId="0" xfId="0" applyFont="1" applyFill="1" applyProtection="1">
      <protection hidden="1"/>
    </xf>
    <xf numFmtId="0" fontId="52" fillId="0" borderId="0" xfId="0" applyFont="1" applyProtection="1">
      <protection hidden="1"/>
    </xf>
    <xf numFmtId="0" fontId="91" fillId="5" borderId="0" xfId="0" applyFont="1" applyFill="1" applyBorder="1" applyProtection="1">
      <protection hidden="1"/>
    </xf>
    <xf numFmtId="0" fontId="91" fillId="5" borderId="0" xfId="0" applyFont="1" applyFill="1" applyBorder="1" applyAlignment="1" applyProtection="1">
      <alignment horizontal="center"/>
      <protection hidden="1"/>
    </xf>
    <xf numFmtId="0" fontId="91" fillId="0" borderId="0" xfId="0" applyFont="1" applyBorder="1" applyProtection="1">
      <protection hidden="1"/>
    </xf>
    <xf numFmtId="0" fontId="73" fillId="5" borderId="0" xfId="0" applyFont="1" applyFill="1" applyAlignment="1" applyProtection="1">
      <protection hidden="1"/>
    </xf>
    <xf numFmtId="0" fontId="108" fillId="5" borderId="0" xfId="0" applyFont="1" applyFill="1" applyBorder="1" applyAlignment="1" applyProtection="1">
      <alignment vertical="center" wrapText="1"/>
      <protection hidden="1"/>
    </xf>
    <xf numFmtId="0" fontId="109" fillId="5" borderId="0" xfId="0" applyFont="1" applyFill="1" applyBorder="1" applyAlignment="1" applyProtection="1">
      <alignment horizontal="center" vertical="center" wrapText="1"/>
      <protection hidden="1"/>
    </xf>
    <xf numFmtId="0" fontId="65" fillId="5" borderId="0" xfId="0" applyFont="1" applyFill="1" applyBorder="1" applyAlignment="1" applyProtection="1">
      <alignment horizontal="left" vertical="center"/>
      <protection hidden="1"/>
    </xf>
    <xf numFmtId="0" fontId="50" fillId="20" borderId="1" xfId="0" applyFont="1" applyFill="1" applyBorder="1" applyAlignment="1" applyProtection="1">
      <alignment vertical="center"/>
      <protection hidden="1"/>
    </xf>
    <xf numFmtId="0" fontId="91" fillId="20" borderId="1" xfId="0" applyFont="1" applyFill="1" applyBorder="1" applyAlignment="1" applyProtection="1">
      <alignment vertical="center"/>
      <protection hidden="1"/>
    </xf>
    <xf numFmtId="0" fontId="91" fillId="20" borderId="1" xfId="0" applyFont="1" applyFill="1" applyBorder="1" applyAlignment="1" applyProtection="1">
      <protection hidden="1"/>
    </xf>
    <xf numFmtId="0" fontId="91" fillId="0" borderId="1" xfId="0" applyFont="1" applyBorder="1" applyProtection="1">
      <protection locked="0" hidden="1"/>
    </xf>
    <xf numFmtId="0" fontId="110" fillId="5" borderId="1" xfId="0" applyFont="1" applyFill="1" applyBorder="1" applyAlignment="1" applyProtection="1">
      <alignment vertical="center"/>
      <protection locked="0" hidden="1"/>
    </xf>
    <xf numFmtId="0" fontId="82" fillId="5" borderId="0" xfId="0" applyFont="1" applyFill="1" applyAlignment="1" applyProtection="1">
      <alignment vertical="center"/>
      <protection hidden="1"/>
    </xf>
    <xf numFmtId="0" fontId="87" fillId="5" borderId="0" xfId="0" applyFont="1" applyFill="1" applyAlignment="1" applyProtection="1">
      <alignment vertical="center"/>
      <protection hidden="1"/>
    </xf>
    <xf numFmtId="0" fontId="82" fillId="5" borderId="0" xfId="0" applyFont="1" applyFill="1" applyBorder="1" applyAlignment="1" applyProtection="1">
      <alignment vertical="center"/>
      <protection hidden="1"/>
    </xf>
    <xf numFmtId="0" fontId="87" fillId="5" borderId="0" xfId="0" applyFont="1" applyFill="1" applyBorder="1" applyAlignment="1" applyProtection="1">
      <alignment vertical="center"/>
      <protection hidden="1"/>
    </xf>
    <xf numFmtId="0" fontId="71" fillId="5" borderId="0" xfId="0" applyFont="1" applyFill="1" applyAlignment="1" applyProtection="1">
      <alignment vertical="center"/>
      <protection hidden="1"/>
    </xf>
    <xf numFmtId="0" fontId="83" fillId="5" borderId="0" xfId="0" applyFont="1" applyFill="1" applyAlignment="1" applyProtection="1">
      <alignment vertical="center"/>
      <protection hidden="1"/>
    </xf>
    <xf numFmtId="4" fontId="4" fillId="2" borderId="16" xfId="0" applyNumberFormat="1" applyFont="1" applyFill="1" applyBorder="1" applyAlignment="1" applyProtection="1">
      <alignment horizontal="center" vertical="center"/>
      <protection hidden="1"/>
    </xf>
    <xf numFmtId="10" fontId="3" fillId="3" borderId="0" xfId="0" applyNumberFormat="1" applyFont="1" applyFill="1" applyBorder="1" applyAlignment="1" applyProtection="1">
      <alignment vertical="center"/>
      <protection hidden="1"/>
    </xf>
    <xf numFmtId="0" fontId="111" fillId="5" borderId="0" xfId="0" applyFont="1" applyFill="1" applyBorder="1" applyAlignment="1" applyProtection="1">
      <alignment vertical="center"/>
      <protection hidden="1"/>
    </xf>
    <xf numFmtId="0" fontId="112" fillId="5" borderId="0" xfId="0" applyFont="1" applyFill="1" applyBorder="1" applyAlignment="1" applyProtection="1">
      <alignment vertical="center"/>
      <protection hidden="1"/>
    </xf>
    <xf numFmtId="0" fontId="71" fillId="3" borderId="6" xfId="0" applyFont="1" applyFill="1" applyBorder="1" applyAlignment="1" applyProtection="1">
      <alignment vertical="center"/>
      <protection hidden="1"/>
    </xf>
    <xf numFmtId="0" fontId="71" fillId="3" borderId="12" xfId="0" applyFont="1" applyFill="1" applyBorder="1" applyAlignment="1" applyProtection="1">
      <alignment vertical="center"/>
      <protection hidden="1"/>
    </xf>
    <xf numFmtId="4" fontId="4" fillId="2" borderId="2" xfId="0" applyNumberFormat="1" applyFont="1" applyFill="1" applyBorder="1" applyAlignment="1" applyProtection="1">
      <alignment vertical="center"/>
      <protection hidden="1"/>
    </xf>
    <xf numFmtId="4" fontId="4" fillId="2" borderId="7" xfId="0" applyNumberFormat="1" applyFont="1" applyFill="1" applyBorder="1" applyAlignment="1" applyProtection="1">
      <alignment vertical="center"/>
      <protection hidden="1"/>
    </xf>
    <xf numFmtId="4" fontId="66" fillId="3" borderId="12" xfId="0" applyNumberFormat="1" applyFont="1" applyFill="1" applyBorder="1" applyAlignment="1" applyProtection="1">
      <alignment vertical="center"/>
      <protection hidden="1"/>
    </xf>
    <xf numFmtId="4" fontId="66" fillId="3" borderId="8" xfId="0" applyNumberFormat="1" applyFont="1" applyFill="1" applyBorder="1" applyAlignment="1" applyProtection="1">
      <alignment vertical="center"/>
      <protection hidden="1"/>
    </xf>
    <xf numFmtId="0" fontId="71" fillId="3" borderId="10" xfId="0" applyFont="1" applyFill="1" applyBorder="1" applyAlignment="1" applyProtection="1">
      <alignment vertical="center"/>
      <protection hidden="1"/>
    </xf>
    <xf numFmtId="4" fontId="3" fillId="0" borderId="15" xfId="0" applyNumberFormat="1" applyFont="1" applyFill="1" applyBorder="1" applyAlignment="1" applyProtection="1">
      <alignment horizontal="right" vertical="center"/>
      <protection locked="0"/>
    </xf>
    <xf numFmtId="0" fontId="3" fillId="0" borderId="14" xfId="0" applyFont="1" applyFill="1" applyBorder="1" applyAlignment="1" applyProtection="1">
      <alignment vertical="center"/>
      <protection hidden="1"/>
    </xf>
    <xf numFmtId="0" fontId="3" fillId="0" borderId="14" xfId="0" applyFont="1" applyFill="1" applyBorder="1" applyAlignment="1" applyProtection="1">
      <alignment vertical="center"/>
      <protection locked="0"/>
    </xf>
    <xf numFmtId="0" fontId="3" fillId="0" borderId="15" xfId="0" applyFont="1" applyFill="1" applyBorder="1" applyAlignment="1" applyProtection="1">
      <alignment vertical="center"/>
      <protection locked="0"/>
    </xf>
    <xf numFmtId="0" fontId="3" fillId="0" borderId="15" xfId="0" applyFont="1" applyFill="1" applyBorder="1" applyAlignment="1" applyProtection="1">
      <alignment horizontal="left" vertical="center"/>
      <protection locked="0"/>
    </xf>
    <xf numFmtId="0" fontId="3" fillId="0" borderId="14"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4" fontId="3" fillId="0" borderId="15" xfId="0" applyNumberFormat="1" applyFont="1" applyFill="1" applyBorder="1" applyAlignment="1" applyProtection="1">
      <alignment horizontal="right" vertical="center"/>
      <protection locked="0" hidden="1"/>
    </xf>
    <xf numFmtId="4" fontId="2" fillId="3" borderId="0" xfId="0" applyNumberFormat="1" applyFont="1" applyFill="1" applyBorder="1" applyAlignment="1" applyProtection="1">
      <alignment vertical="center"/>
      <protection hidden="1"/>
    </xf>
    <xf numFmtId="0" fontId="64" fillId="5" borderId="0" xfId="0" applyFont="1" applyFill="1" applyProtection="1">
      <protection hidden="1"/>
    </xf>
    <xf numFmtId="0" fontId="3" fillId="12" borderId="7" xfId="0" applyFont="1" applyFill="1" applyBorder="1" applyAlignment="1" applyProtection="1">
      <alignment vertical="center"/>
      <protection hidden="1"/>
    </xf>
    <xf numFmtId="0" fontId="3" fillId="12" borderId="3" xfId="0" applyFont="1" applyFill="1" applyBorder="1" applyAlignment="1" applyProtection="1">
      <alignment vertical="center"/>
      <protection hidden="1"/>
    </xf>
    <xf numFmtId="0" fontId="4" fillId="12" borderId="2" xfId="0" applyFont="1" applyFill="1" applyBorder="1" applyAlignment="1" applyProtection="1">
      <alignment vertical="center"/>
      <protection hidden="1"/>
    </xf>
    <xf numFmtId="2" fontId="0" fillId="5" borderId="18" xfId="0" applyNumberFormat="1" applyFont="1" applyFill="1" applyBorder="1" applyAlignment="1" applyProtection="1">
      <protection locked="0"/>
    </xf>
    <xf numFmtId="2" fontId="0" fillId="5" borderId="18" xfId="0" applyNumberFormat="1" applyFont="1" applyFill="1" applyBorder="1" applyAlignment="1" applyProtection="1">
      <alignment wrapText="1"/>
      <protection locked="0"/>
    </xf>
    <xf numFmtId="10" fontId="0" fillId="5" borderId="18" xfId="0" applyNumberFormat="1" applyFont="1" applyFill="1" applyBorder="1" applyAlignment="1" applyProtection="1">
      <alignment horizontal="right"/>
      <protection locked="0"/>
    </xf>
    <xf numFmtId="0" fontId="66" fillId="5" borderId="0" xfId="0" applyFont="1" applyFill="1" applyProtection="1">
      <protection hidden="1"/>
    </xf>
    <xf numFmtId="0" fontId="113" fillId="5" borderId="0" xfId="0" applyFont="1" applyFill="1" applyProtection="1">
      <protection hidden="1"/>
    </xf>
    <xf numFmtId="0" fontId="73" fillId="5" borderId="0" xfId="0" applyFont="1" applyFill="1" applyAlignment="1" applyProtection="1">
      <alignment vertical="center"/>
      <protection hidden="1"/>
    </xf>
    <xf numFmtId="0" fontId="73" fillId="5" borderId="0" xfId="0" applyFont="1" applyFill="1" applyAlignment="1" applyProtection="1">
      <alignment horizontal="left" vertical="center" indent="1"/>
      <protection hidden="1"/>
    </xf>
    <xf numFmtId="0" fontId="73" fillId="5" borderId="0" xfId="0" applyFont="1" applyFill="1" applyBorder="1" applyAlignment="1" applyProtection="1">
      <alignment horizontal="center"/>
      <protection hidden="1"/>
    </xf>
    <xf numFmtId="0" fontId="34" fillId="5" borderId="0" xfId="0" applyFont="1" applyFill="1" applyAlignment="1" applyProtection="1">
      <alignment vertical="center"/>
      <protection hidden="1"/>
    </xf>
    <xf numFmtId="0" fontId="114" fillId="5" borderId="0" xfId="0" applyFont="1" applyFill="1" applyAlignment="1" applyProtection="1">
      <alignment horizontal="left" vertical="center" indent="1"/>
      <protection hidden="1"/>
    </xf>
    <xf numFmtId="0" fontId="114" fillId="5" borderId="0" xfId="0" applyFont="1" applyFill="1" applyProtection="1">
      <protection hidden="1"/>
    </xf>
    <xf numFmtId="0" fontId="73" fillId="5" borderId="0" xfId="0" applyFont="1" applyFill="1" applyAlignment="1" applyProtection="1">
      <alignment horizontal="justify"/>
      <protection hidden="1"/>
    </xf>
    <xf numFmtId="0" fontId="73" fillId="5" borderId="0" xfId="0" applyFont="1" applyFill="1" applyAlignment="1" applyProtection="1">
      <alignment horizontal="justify" vertical="top"/>
      <protection hidden="1"/>
    </xf>
    <xf numFmtId="0" fontId="73" fillId="0" borderId="0" xfId="0" applyFont="1" applyAlignment="1" applyProtection="1">
      <alignment horizontal="justify"/>
      <protection hidden="1"/>
    </xf>
    <xf numFmtId="0" fontId="115" fillId="5" borderId="0" xfId="0" applyFont="1" applyFill="1" applyAlignment="1" applyProtection="1">
      <alignment horizontal="left" vertical="center" indent="15"/>
      <protection hidden="1"/>
    </xf>
    <xf numFmtId="0" fontId="73" fillId="5" borderId="0" xfId="0" applyFont="1" applyFill="1" applyAlignment="1" applyProtection="1">
      <alignment horizontal="center"/>
      <protection hidden="1"/>
    </xf>
    <xf numFmtId="0" fontId="116" fillId="5" borderId="0" xfId="1" applyFont="1" applyFill="1" applyAlignment="1" applyProtection="1">
      <alignment vertical="center"/>
      <protection hidden="1"/>
    </xf>
    <xf numFmtId="0" fontId="73" fillId="5" borderId="0" xfId="0" applyFont="1" applyFill="1" applyAlignment="1" applyProtection="1">
      <alignment vertical="center" wrapText="1"/>
      <protection hidden="1"/>
    </xf>
    <xf numFmtId="0" fontId="73" fillId="5" borderId="23" xfId="0" applyFont="1" applyFill="1" applyBorder="1" applyAlignment="1" applyProtection="1">
      <alignment horizontal="left"/>
      <protection hidden="1"/>
    </xf>
    <xf numFmtId="0" fontId="73" fillId="5" borderId="24" xfId="0" applyFont="1" applyFill="1" applyBorder="1" applyAlignment="1" applyProtection="1">
      <alignment horizontal="justify"/>
      <protection hidden="1"/>
    </xf>
    <xf numFmtId="0" fontId="73" fillId="5" borderId="25" xfId="0" applyFont="1" applyFill="1" applyBorder="1" applyAlignment="1" applyProtection="1">
      <alignment horizontal="justify"/>
      <protection hidden="1"/>
    </xf>
    <xf numFmtId="0" fontId="73" fillId="5" borderId="26" xfId="0" applyFont="1" applyFill="1" applyBorder="1" applyAlignment="1" applyProtection="1">
      <alignment horizontal="justify"/>
      <protection hidden="1"/>
    </xf>
    <xf numFmtId="0" fontId="73" fillId="5" borderId="0" xfId="0" applyFont="1" applyFill="1" applyBorder="1" applyAlignment="1" applyProtection="1">
      <alignment horizontal="justify"/>
      <protection hidden="1"/>
    </xf>
    <xf numFmtId="0" fontId="73" fillId="5" borderId="27" xfId="0" applyFont="1" applyFill="1" applyBorder="1" applyAlignment="1" applyProtection="1">
      <alignment horizontal="justify"/>
      <protection hidden="1"/>
    </xf>
    <xf numFmtId="0" fontId="73" fillId="5" borderId="26" xfId="0" applyFont="1" applyFill="1" applyBorder="1" applyAlignment="1" applyProtection="1">
      <alignment horizontal="left"/>
      <protection hidden="1"/>
    </xf>
    <xf numFmtId="0" fontId="116" fillId="5" borderId="0" xfId="1" applyFont="1" applyFill="1" applyBorder="1" applyAlignment="1" applyProtection="1">
      <alignment horizontal="left"/>
      <protection hidden="1"/>
    </xf>
    <xf numFmtId="0" fontId="116" fillId="5" borderId="28" xfId="1" applyFont="1" applyFill="1" applyBorder="1" applyAlignment="1" applyProtection="1">
      <alignment horizontal="justify" vertical="center"/>
      <protection hidden="1"/>
    </xf>
    <xf numFmtId="0" fontId="116" fillId="5" borderId="29" xfId="1" applyFont="1" applyFill="1" applyBorder="1" applyAlignment="1" applyProtection="1">
      <alignment horizontal="justify" vertical="center"/>
      <protection hidden="1"/>
    </xf>
    <xf numFmtId="0" fontId="116" fillId="5" borderId="30" xfId="1" applyFont="1" applyFill="1" applyBorder="1" applyAlignment="1" applyProtection="1">
      <alignment horizontal="justify" vertical="center"/>
      <protection hidden="1"/>
    </xf>
    <xf numFmtId="0" fontId="116" fillId="5" borderId="24" xfId="1" applyFont="1" applyFill="1" applyBorder="1" applyAlignment="1" applyProtection="1">
      <alignment horizontal="justify" vertical="center"/>
      <protection hidden="1"/>
    </xf>
    <xf numFmtId="0" fontId="116" fillId="5" borderId="25" xfId="1" applyFont="1" applyFill="1" applyBorder="1" applyAlignment="1" applyProtection="1">
      <alignment horizontal="justify" vertical="center"/>
      <protection hidden="1"/>
    </xf>
    <xf numFmtId="0" fontId="116" fillId="5" borderId="28" xfId="1" applyFont="1" applyFill="1" applyBorder="1" applyAlignment="1" applyProtection="1">
      <alignment horizontal="left" vertical="center"/>
      <protection hidden="1"/>
    </xf>
    <xf numFmtId="0" fontId="116" fillId="5" borderId="29" xfId="1" applyFont="1" applyFill="1" applyBorder="1" applyAlignment="1" applyProtection="1">
      <alignment horizontal="justify" vertical="center" wrapText="1"/>
      <protection hidden="1"/>
    </xf>
    <xf numFmtId="0" fontId="116" fillId="5" borderId="30" xfId="1" applyFont="1" applyFill="1" applyBorder="1" applyAlignment="1" applyProtection="1">
      <alignment horizontal="justify" vertical="center" wrapText="1"/>
      <protection hidden="1"/>
    </xf>
    <xf numFmtId="0" fontId="116" fillId="5" borderId="28" xfId="1" applyFont="1" applyFill="1" applyBorder="1" applyAlignment="1" applyProtection="1">
      <alignment horizontal="left"/>
      <protection hidden="1"/>
    </xf>
    <xf numFmtId="0" fontId="73" fillId="5" borderId="29" xfId="0" applyFont="1" applyFill="1" applyBorder="1" applyAlignment="1" applyProtection="1">
      <alignment horizontal="justify"/>
      <protection hidden="1"/>
    </xf>
    <xf numFmtId="0" fontId="73" fillId="5" borderId="30" xfId="0" applyFont="1" applyFill="1" applyBorder="1" applyAlignment="1" applyProtection="1">
      <alignment horizontal="justify"/>
      <protection hidden="1"/>
    </xf>
    <xf numFmtId="3" fontId="73" fillId="0" borderId="1" xfId="0" applyNumberFormat="1" applyFont="1" applyBorder="1" applyAlignment="1" applyProtection="1">
      <alignment horizontal="center" vertical="center"/>
      <protection locked="0"/>
    </xf>
    <xf numFmtId="0" fontId="117" fillId="0" borderId="0" xfId="0" applyFont="1" applyAlignment="1" applyProtection="1">
      <alignment vertical="center"/>
      <protection hidden="1"/>
    </xf>
    <xf numFmtId="0" fontId="73" fillId="0" borderId="0" xfId="0" applyFont="1" applyAlignment="1" applyProtection="1">
      <alignment vertical="top" wrapText="1"/>
      <protection hidden="1"/>
    </xf>
    <xf numFmtId="0" fontId="91" fillId="0" borderId="0" xfId="0" applyFont="1" applyAlignment="1" applyProtection="1">
      <alignment horizontal="left" wrapText="1"/>
      <protection hidden="1"/>
    </xf>
    <xf numFmtId="10" fontId="73" fillId="17" borderId="1" xfId="0" applyNumberFormat="1" applyFont="1" applyFill="1" applyBorder="1" applyAlignment="1" applyProtection="1">
      <alignment horizontal="center" vertical="center"/>
      <protection hidden="1"/>
    </xf>
    <xf numFmtId="0" fontId="91" fillId="0" borderId="0" xfId="0" applyFont="1" applyAlignment="1" applyProtection="1">
      <alignment horizontal="left" vertical="top"/>
      <protection hidden="1"/>
    </xf>
    <xf numFmtId="0" fontId="91" fillId="0" borderId="0" xfId="0" applyFont="1" applyAlignment="1" applyProtection="1">
      <alignment horizontal="center"/>
      <protection hidden="1"/>
    </xf>
    <xf numFmtId="0" fontId="118" fillId="0" borderId="0" xfId="0" applyFont="1" applyAlignment="1" applyProtection="1">
      <alignment horizontal="center"/>
      <protection hidden="1"/>
    </xf>
    <xf numFmtId="0" fontId="34" fillId="0" borderId="0" xfId="0" applyFont="1" applyAlignment="1" applyProtection="1">
      <alignment horizontal="left" vertical="top" wrapText="1"/>
      <protection hidden="1"/>
    </xf>
    <xf numFmtId="0" fontId="119" fillId="0" borderId="0" xfId="0" applyFont="1" applyProtection="1">
      <protection hidden="1"/>
    </xf>
    <xf numFmtId="0" fontId="120" fillId="5" borderId="0" xfId="0" applyFont="1" applyFill="1" applyAlignment="1" applyProtection="1">
      <alignment horizontal="justify" wrapText="1"/>
      <protection hidden="1"/>
    </xf>
    <xf numFmtId="0" fontId="120" fillId="5" borderId="0" xfId="0" applyFont="1" applyFill="1" applyBorder="1" applyAlignment="1" applyProtection="1">
      <alignment horizontal="justify" wrapText="1"/>
      <protection hidden="1"/>
    </xf>
    <xf numFmtId="0" fontId="76" fillId="0" borderId="0" xfId="0" applyFont="1" applyAlignment="1" applyProtection="1">
      <alignment vertical="top" wrapText="1"/>
      <protection hidden="1"/>
    </xf>
    <xf numFmtId="3" fontId="73" fillId="0" borderId="1" xfId="0" applyNumberFormat="1" applyFont="1" applyBorder="1" applyAlignment="1" applyProtection="1">
      <alignment horizontal="right" vertical="center" wrapText="1"/>
      <protection locked="0"/>
    </xf>
    <xf numFmtId="3" fontId="91" fillId="0" borderId="1" xfId="0" applyNumberFormat="1" applyFont="1" applyBorder="1" applyAlignment="1" applyProtection="1">
      <alignment horizontal="right" vertical="center" wrapText="1"/>
      <protection locked="0"/>
    </xf>
    <xf numFmtId="3" fontId="76" fillId="0" borderId="1" xfId="0" applyNumberFormat="1" applyFont="1" applyBorder="1" applyAlignment="1" applyProtection="1">
      <alignment vertical="center" wrapText="1"/>
      <protection locked="0"/>
    </xf>
    <xf numFmtId="0" fontId="88" fillId="7" borderId="1" xfId="0" applyFont="1" applyFill="1" applyBorder="1" applyAlignment="1" applyProtection="1">
      <alignment horizontal="left"/>
      <protection hidden="1"/>
    </xf>
    <xf numFmtId="0" fontId="88" fillId="5" borderId="0" xfId="0" applyFont="1" applyFill="1" applyBorder="1" applyAlignment="1" applyProtection="1">
      <alignment horizontal="left" wrapText="1"/>
      <protection hidden="1"/>
    </xf>
    <xf numFmtId="0" fontId="0" fillId="5" borderId="0" xfId="0" applyFill="1" applyBorder="1" applyAlignment="1" applyProtection="1">
      <alignment horizontal="left" wrapText="1"/>
      <protection hidden="1"/>
    </xf>
    <xf numFmtId="0" fontId="124" fillId="5" borderId="0" xfId="0" applyFont="1" applyFill="1" applyBorder="1" applyAlignment="1">
      <alignment vertical="center"/>
    </xf>
    <xf numFmtId="0" fontId="6" fillId="3" borderId="44" xfId="0" applyFont="1" applyFill="1" applyBorder="1" applyAlignment="1" applyProtection="1">
      <alignment vertical="center"/>
      <protection hidden="1"/>
    </xf>
    <xf numFmtId="4" fontId="126" fillId="3" borderId="0" xfId="0" applyNumberFormat="1" applyFont="1" applyFill="1" applyBorder="1" applyAlignment="1" applyProtection="1">
      <alignment vertical="center"/>
      <protection hidden="1"/>
    </xf>
    <xf numFmtId="0" fontId="34" fillId="20" borderId="1" xfId="0" applyFont="1" applyFill="1" applyBorder="1" applyAlignment="1" applyProtection="1">
      <alignment horizontal="left" vertical="center"/>
      <protection hidden="1"/>
    </xf>
    <xf numFmtId="0" fontId="76" fillId="20" borderId="1" xfId="0" applyFont="1" applyFill="1" applyBorder="1" applyAlignment="1" applyProtection="1">
      <alignment vertical="center"/>
      <protection hidden="1"/>
    </xf>
    <xf numFmtId="0" fontId="107" fillId="5" borderId="1" xfId="0" applyFont="1" applyFill="1" applyBorder="1" applyAlignment="1" applyProtection="1">
      <alignment vertical="center"/>
      <protection locked="0"/>
    </xf>
    <xf numFmtId="0" fontId="107" fillId="5" borderId="1" xfId="0" applyFont="1" applyFill="1" applyBorder="1" applyAlignment="1" applyProtection="1">
      <alignment vertical="center"/>
      <protection hidden="1"/>
    </xf>
    <xf numFmtId="0" fontId="0" fillId="5" borderId="1" xfId="0" applyFill="1" applyBorder="1" applyProtection="1">
      <protection hidden="1"/>
    </xf>
    <xf numFmtId="0" fontId="130" fillId="3" borderId="0" xfId="0" applyFont="1" applyFill="1" applyBorder="1" applyAlignment="1" applyProtection="1">
      <alignment vertical="center"/>
      <protection hidden="1"/>
    </xf>
    <xf numFmtId="0" fontId="131" fillId="13" borderId="70" xfId="0" applyFont="1" applyFill="1" applyBorder="1" applyAlignment="1" applyProtection="1">
      <alignment horizontal="center" vertical="center"/>
      <protection hidden="1"/>
    </xf>
    <xf numFmtId="0" fontId="15" fillId="5" borderId="0" xfId="0" applyFont="1" applyFill="1" applyBorder="1" applyAlignment="1" applyProtection="1">
      <alignment horizontal="right" vertical="center"/>
      <protection hidden="1"/>
    </xf>
    <xf numFmtId="0" fontId="6" fillId="5" borderId="1" xfId="0" applyFont="1" applyFill="1" applyBorder="1" applyAlignment="1" applyProtection="1">
      <alignment vertical="center"/>
      <protection locked="0"/>
    </xf>
    <xf numFmtId="0" fontId="5" fillId="5" borderId="1" xfId="0" applyFont="1" applyFill="1" applyBorder="1" applyAlignment="1" applyProtection="1">
      <alignment vertical="center"/>
      <protection locked="0"/>
    </xf>
    <xf numFmtId="10" fontId="3" fillId="0" borderId="16" xfId="0" applyNumberFormat="1" applyFont="1" applyFill="1" applyBorder="1" applyAlignment="1" applyProtection="1">
      <alignment horizontal="center" vertical="center"/>
      <protection locked="0"/>
    </xf>
    <xf numFmtId="10" fontId="3" fillId="5" borderId="16" xfId="0" applyNumberFormat="1" applyFont="1" applyFill="1" applyBorder="1" applyAlignment="1" applyProtection="1">
      <alignment horizontal="center" vertical="center"/>
      <protection locked="0"/>
    </xf>
    <xf numFmtId="4" fontId="3" fillId="0" borderId="1" xfId="0" applyNumberFormat="1" applyFont="1" applyFill="1" applyBorder="1" applyAlignment="1" applyProtection="1">
      <alignment horizontal="right" vertical="center"/>
      <protection locked="0"/>
    </xf>
    <xf numFmtId="0" fontId="66" fillId="3" borderId="12" xfId="0" applyFont="1" applyFill="1" applyBorder="1" applyAlignment="1" applyProtection="1">
      <alignment vertical="center"/>
      <protection hidden="1"/>
    </xf>
    <xf numFmtId="0" fontId="86" fillId="3" borderId="0" xfId="0" applyFont="1" applyFill="1" applyBorder="1" applyAlignment="1" applyProtection="1">
      <alignment vertical="center"/>
      <protection hidden="1"/>
    </xf>
    <xf numFmtId="0" fontId="126" fillId="3" borderId="12" xfId="0" applyFont="1" applyFill="1" applyBorder="1" applyAlignment="1" applyProtection="1">
      <alignment vertical="center"/>
      <protection hidden="1"/>
    </xf>
    <xf numFmtId="0" fontId="132" fillId="5" borderId="0" xfId="0" applyFont="1" applyFill="1" applyProtection="1">
      <protection hidden="1"/>
    </xf>
    <xf numFmtId="0" fontId="66" fillId="3" borderId="11" xfId="0" applyFont="1" applyFill="1" applyBorder="1" applyAlignment="1" applyProtection="1">
      <alignment vertical="center"/>
      <protection hidden="1"/>
    </xf>
    <xf numFmtId="2" fontId="3" fillId="5" borderId="18" xfId="0" applyNumberFormat="1" applyFont="1" applyFill="1" applyBorder="1" applyAlignment="1" applyProtection="1">
      <protection locked="0"/>
    </xf>
    <xf numFmtId="2" fontId="3" fillId="5" borderId="18" xfId="0" applyNumberFormat="1" applyFont="1" applyFill="1" applyBorder="1" applyAlignment="1" applyProtection="1">
      <alignment wrapText="1"/>
      <protection locked="0"/>
    </xf>
    <xf numFmtId="0" fontId="133" fillId="0" borderId="0" xfId="0" applyFont="1" applyBorder="1" applyAlignment="1" applyProtection="1">
      <alignment horizontal="justify" vertical="center"/>
      <protection hidden="1"/>
    </xf>
    <xf numFmtId="0" fontId="3" fillId="12" borderId="1" xfId="0" applyFont="1" applyFill="1" applyBorder="1" applyAlignment="1" applyProtection="1">
      <alignment horizontal="left" vertical="center"/>
      <protection hidden="1"/>
    </xf>
    <xf numFmtId="0" fontId="152" fillId="10" borderId="0" xfId="1" applyFont="1" applyFill="1" applyBorder="1" applyAlignment="1" applyProtection="1">
      <alignment horizontal="left" vertical="center" wrapText="1"/>
    </xf>
    <xf numFmtId="0" fontId="3" fillId="7" borderId="15" xfId="0" applyFont="1" applyFill="1" applyBorder="1" applyAlignment="1" applyProtection="1">
      <alignment horizontal="left" vertical="center"/>
      <protection hidden="1"/>
    </xf>
    <xf numFmtId="4" fontId="3" fillId="5" borderId="15" xfId="0" applyNumberFormat="1" applyFont="1" applyFill="1" applyBorder="1" applyAlignment="1" applyProtection="1">
      <alignment horizontal="right" vertical="center"/>
      <protection locked="0"/>
    </xf>
    <xf numFmtId="0" fontId="75" fillId="5" borderId="0" xfId="0" applyFont="1" applyFill="1" applyBorder="1" applyAlignment="1" applyProtection="1">
      <protection locked="0" hidden="1"/>
    </xf>
    <xf numFmtId="0" fontId="69" fillId="3" borderId="1" xfId="0" applyFont="1" applyFill="1" applyBorder="1" applyAlignment="1" applyProtection="1">
      <alignment horizontal="center" vertical="center"/>
      <protection hidden="1"/>
    </xf>
    <xf numFmtId="0" fontId="6" fillId="3" borderId="8" xfId="0" applyFont="1" applyFill="1" applyBorder="1" applyAlignment="1" applyProtection="1">
      <alignment vertical="center"/>
      <protection hidden="1"/>
    </xf>
    <xf numFmtId="0" fontId="68" fillId="5" borderId="0" xfId="0" applyFont="1" applyFill="1" applyBorder="1" applyAlignment="1" applyProtection="1">
      <alignment horizontal="right" vertical="center"/>
      <protection hidden="1"/>
    </xf>
    <xf numFmtId="0" fontId="68" fillId="5" borderId="0" xfId="0" applyFont="1" applyFill="1" applyBorder="1" applyAlignment="1" applyProtection="1">
      <alignment vertical="center"/>
      <protection hidden="1"/>
    </xf>
    <xf numFmtId="0" fontId="68" fillId="5" borderId="59" xfId="0" applyFont="1" applyFill="1" applyBorder="1" applyAlignment="1" applyProtection="1">
      <alignment vertical="center"/>
      <protection hidden="1"/>
    </xf>
    <xf numFmtId="4" fontId="4" fillId="5" borderId="0" xfId="0" applyNumberFormat="1" applyFont="1" applyFill="1" applyBorder="1" applyAlignment="1" applyProtection="1">
      <alignment horizontal="right" vertical="center"/>
      <protection hidden="1"/>
    </xf>
    <xf numFmtId="0" fontId="78" fillId="5" borderId="0" xfId="0" applyFont="1" applyFill="1" applyBorder="1" applyAlignment="1" applyProtection="1">
      <alignment horizontal="center" vertical="center"/>
      <protection hidden="1"/>
    </xf>
    <xf numFmtId="4" fontId="3" fillId="5" borderId="0" xfId="0" applyNumberFormat="1" applyFont="1" applyFill="1" applyBorder="1" applyAlignment="1" applyProtection="1">
      <alignment horizontal="right" vertical="center"/>
      <protection locked="0"/>
    </xf>
    <xf numFmtId="4" fontId="3" fillId="5" borderId="0" xfId="0" applyNumberFormat="1" applyFont="1" applyFill="1" applyBorder="1" applyAlignment="1" applyProtection="1">
      <alignment horizontal="right" vertical="center"/>
      <protection hidden="1"/>
    </xf>
    <xf numFmtId="4" fontId="66" fillId="5" borderId="0" xfId="0" applyNumberFormat="1" applyFont="1" applyFill="1" applyBorder="1" applyAlignment="1" applyProtection="1">
      <alignment vertical="center"/>
      <protection hidden="1"/>
    </xf>
    <xf numFmtId="0" fontId="79" fillId="5" borderId="0" xfId="0" applyFont="1" applyFill="1" applyBorder="1" applyAlignment="1" applyProtection="1">
      <alignment vertical="center"/>
      <protection hidden="1"/>
    </xf>
    <xf numFmtId="0" fontId="6" fillId="5" borderId="0" xfId="0" applyFont="1" applyFill="1" applyBorder="1" applyAlignment="1" applyProtection="1">
      <alignment horizontal="right" vertical="center"/>
      <protection hidden="1"/>
    </xf>
    <xf numFmtId="4" fontId="11" fillId="5" borderId="0" xfId="0" applyNumberFormat="1" applyFont="1" applyFill="1" applyBorder="1" applyAlignment="1" applyProtection="1">
      <alignment horizontal="right" vertical="center"/>
      <protection hidden="1"/>
    </xf>
    <xf numFmtId="0" fontId="6" fillId="3" borderId="57" xfId="0" applyFont="1" applyFill="1" applyBorder="1" applyAlignment="1" applyProtection="1">
      <alignment vertical="center"/>
      <protection hidden="1"/>
    </xf>
    <xf numFmtId="0" fontId="17" fillId="3" borderId="59" xfId="0" applyFont="1" applyFill="1" applyBorder="1" applyAlignment="1" applyProtection="1">
      <alignment horizontal="right" vertical="center"/>
      <protection hidden="1"/>
    </xf>
    <xf numFmtId="0" fontId="77" fillId="3" borderId="59" xfId="0" applyFont="1" applyFill="1" applyBorder="1" applyAlignment="1" applyProtection="1">
      <alignment horizontal="right" vertical="center"/>
      <protection hidden="1"/>
    </xf>
    <xf numFmtId="0" fontId="3" fillId="3" borderId="59" xfId="0" applyFont="1" applyFill="1" applyBorder="1" applyAlignment="1" applyProtection="1">
      <alignment horizontal="right" vertical="center"/>
      <protection hidden="1"/>
    </xf>
    <xf numFmtId="0" fontId="5" fillId="3" borderId="59" xfId="0" applyFont="1" applyFill="1" applyBorder="1" applyAlignment="1" applyProtection="1">
      <alignment horizontal="right" vertical="center"/>
      <protection hidden="1"/>
    </xf>
    <xf numFmtId="4" fontId="3" fillId="3" borderId="59" xfId="0" applyNumberFormat="1" applyFont="1" applyFill="1" applyBorder="1" applyAlignment="1" applyProtection="1">
      <alignment horizontal="right" vertical="center"/>
      <protection hidden="1"/>
    </xf>
    <xf numFmtId="0" fontId="3" fillId="3" borderId="63" xfId="0" applyFont="1" applyFill="1" applyBorder="1" applyAlignment="1" applyProtection="1">
      <alignment horizontal="right" vertical="center"/>
      <protection hidden="1"/>
    </xf>
    <xf numFmtId="0" fontId="97" fillId="5" borderId="0" xfId="0" applyFont="1" applyFill="1" applyBorder="1" applyAlignment="1" applyProtection="1">
      <alignment vertical="center" wrapText="1"/>
      <protection hidden="1"/>
    </xf>
    <xf numFmtId="0" fontId="4" fillId="5" borderId="0" xfId="0" applyFont="1" applyFill="1" applyBorder="1" applyAlignment="1" applyProtection="1">
      <alignment horizontal="left" vertical="center"/>
      <protection hidden="1"/>
    </xf>
    <xf numFmtId="0" fontId="34" fillId="5" borderId="0" xfId="0" applyFont="1" applyFill="1" applyBorder="1" applyAlignment="1" applyProtection="1">
      <alignment vertical="center"/>
      <protection hidden="1"/>
    </xf>
    <xf numFmtId="0" fontId="4" fillId="3" borderId="12" xfId="0" applyFont="1" applyFill="1" applyBorder="1" applyAlignment="1" applyProtection="1">
      <alignment horizontal="left" vertical="center"/>
      <protection hidden="1"/>
    </xf>
    <xf numFmtId="0" fontId="17" fillId="3" borderId="12" xfId="0" applyFont="1" applyFill="1" applyBorder="1" applyAlignment="1" applyProtection="1">
      <alignment horizontal="right" vertical="center"/>
      <protection hidden="1"/>
    </xf>
    <xf numFmtId="0" fontId="17" fillId="3" borderId="10" xfId="0" applyFont="1" applyFill="1" applyBorder="1" applyAlignment="1" applyProtection="1">
      <alignment horizontal="right" vertical="center"/>
      <protection hidden="1"/>
    </xf>
    <xf numFmtId="0" fontId="73" fillId="5" borderId="8" xfId="0" applyFont="1" applyFill="1" applyBorder="1" applyAlignment="1" applyProtection="1">
      <alignment horizontal="center"/>
      <protection locked="0"/>
    </xf>
    <xf numFmtId="0" fontId="73" fillId="0" borderId="0" xfId="0" applyFont="1" applyAlignment="1" applyProtection="1">
      <alignment horizontal="right" vertical="top"/>
      <protection hidden="1"/>
    </xf>
    <xf numFmtId="0" fontId="73" fillId="0" borderId="0" xfId="0" applyFont="1" applyAlignment="1" applyProtection="1">
      <alignment horizontal="center" vertical="top"/>
      <protection hidden="1"/>
    </xf>
    <xf numFmtId="0" fontId="73" fillId="5" borderId="0" xfId="0" applyFont="1" applyFill="1" applyBorder="1" applyAlignment="1" applyProtection="1">
      <protection locked="0"/>
    </xf>
    <xf numFmtId="0" fontId="76" fillId="24" borderId="0" xfId="0" applyFont="1" applyFill="1" applyBorder="1" applyAlignment="1">
      <alignment horizontal="justify"/>
    </xf>
    <xf numFmtId="0" fontId="76" fillId="24" borderId="0" xfId="0" applyFont="1" applyFill="1" applyBorder="1" applyAlignment="1">
      <alignment horizontal="justify" wrapText="1"/>
    </xf>
    <xf numFmtId="0" fontId="76" fillId="24" borderId="0" xfId="0" applyFont="1" applyFill="1" applyBorder="1" applyAlignment="1">
      <alignment horizontal="justify" vertical="top"/>
    </xf>
    <xf numFmtId="0" fontId="76" fillId="24" borderId="0" xfId="0" applyFont="1" applyFill="1" applyBorder="1" applyAlignment="1">
      <alignment horizontal="justify" vertical="top" wrapText="1"/>
    </xf>
    <xf numFmtId="0" fontId="76" fillId="24" borderId="0" xfId="0" applyFont="1" applyFill="1" applyBorder="1" applyAlignment="1">
      <alignment horizontal="justify" vertical="center"/>
    </xf>
    <xf numFmtId="0" fontId="76" fillId="24" borderId="0" xfId="0" applyFont="1" applyFill="1" applyBorder="1" applyAlignment="1">
      <alignment vertical="top" wrapText="1"/>
    </xf>
    <xf numFmtId="0" fontId="34" fillId="24" borderId="0" xfId="0" applyFont="1" applyFill="1" applyBorder="1" applyAlignment="1">
      <alignment horizontal="justify"/>
    </xf>
    <xf numFmtId="0" fontId="73" fillId="0" borderId="0" xfId="0" applyFont="1" applyBorder="1" applyAlignment="1" applyProtection="1">
      <alignment horizontal="justify"/>
      <protection hidden="1"/>
    </xf>
    <xf numFmtId="0" fontId="76" fillId="0" borderId="0" xfId="0" applyFont="1" applyFill="1" applyBorder="1" applyAlignment="1">
      <alignment horizontal="justify"/>
    </xf>
    <xf numFmtId="0" fontId="76" fillId="0" borderId="0" xfId="0" applyFont="1" applyFill="1" applyBorder="1" applyAlignment="1">
      <alignment horizontal="justify" vertical="top"/>
    </xf>
    <xf numFmtId="0" fontId="76" fillId="24" borderId="0" xfId="0" applyFont="1" applyFill="1" applyBorder="1" applyAlignment="1">
      <alignment vertical="top"/>
    </xf>
    <xf numFmtId="0" fontId="76" fillId="24" borderId="0" xfId="0" applyFont="1" applyFill="1" applyBorder="1" applyAlignment="1">
      <alignment horizontal="left" vertical="top"/>
    </xf>
    <xf numFmtId="0" fontId="73" fillId="5" borderId="2" xfId="0" applyFont="1" applyFill="1" applyBorder="1" applyAlignment="1" applyProtection="1">
      <protection hidden="1"/>
    </xf>
    <xf numFmtId="0" fontId="76" fillId="21" borderId="0" xfId="0" applyFont="1" applyFill="1" applyBorder="1" applyAlignment="1">
      <alignment horizontal="justify"/>
    </xf>
    <xf numFmtId="0" fontId="103" fillId="15" borderId="1" xfId="0" applyFont="1" applyFill="1" applyBorder="1" applyAlignment="1" applyProtection="1">
      <alignment horizontal="center" vertical="center" wrapText="1"/>
      <protection hidden="1"/>
    </xf>
    <xf numFmtId="0" fontId="76" fillId="0" borderId="0" xfId="0" applyFont="1" applyAlignment="1" applyProtection="1">
      <alignment horizontal="left" vertical="top" wrapText="1"/>
      <protection hidden="1"/>
    </xf>
    <xf numFmtId="0" fontId="140" fillId="0" borderId="0" xfId="0" applyFont="1" applyAlignment="1" applyProtection="1">
      <alignment horizontal="left" vertical="top"/>
      <protection hidden="1"/>
    </xf>
    <xf numFmtId="0" fontId="36" fillId="0" borderId="0" xfId="0" applyFont="1" applyAlignment="1" applyProtection="1">
      <alignment horizontal="left" vertical="top"/>
      <protection hidden="1"/>
    </xf>
    <xf numFmtId="0" fontId="93" fillId="0" borderId="0" xfId="0" applyFont="1" applyProtection="1">
      <protection hidden="1"/>
    </xf>
    <xf numFmtId="3" fontId="91" fillId="0" borderId="0" xfId="0" applyNumberFormat="1" applyFont="1" applyBorder="1" applyAlignment="1" applyProtection="1">
      <alignment horizontal="right" vertical="center" wrapText="1"/>
      <protection locked="0"/>
    </xf>
    <xf numFmtId="0" fontId="91" fillId="0" borderId="0" xfId="0" applyFont="1" applyBorder="1" applyAlignment="1" applyProtection="1">
      <alignment vertical="center" wrapText="1"/>
      <protection locked="0"/>
    </xf>
    <xf numFmtId="0" fontId="91" fillId="5" borderId="0" xfId="0" applyFont="1" applyFill="1" applyBorder="1" applyAlignment="1" applyProtection="1">
      <alignment horizontal="left" vertical="center" wrapText="1"/>
      <protection hidden="1"/>
    </xf>
    <xf numFmtId="0" fontId="88" fillId="7" borderId="1" xfId="0" applyFont="1" applyFill="1" applyBorder="1" applyAlignment="1" applyProtection="1">
      <alignment horizontal="center"/>
      <protection hidden="1"/>
    </xf>
    <xf numFmtId="0" fontId="15" fillId="5" borderId="0" xfId="0" applyFont="1" applyFill="1" applyBorder="1" applyAlignment="1" applyProtection="1">
      <alignment horizontal="right" vertical="center"/>
      <protection hidden="1"/>
    </xf>
    <xf numFmtId="0" fontId="6"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left" vertical="center"/>
      <protection hidden="1"/>
    </xf>
    <xf numFmtId="0" fontId="68" fillId="3" borderId="53" xfId="0" applyFont="1" applyFill="1" applyBorder="1" applyAlignment="1" applyProtection="1">
      <alignment horizontal="left" vertical="center"/>
      <protection hidden="1"/>
    </xf>
    <xf numFmtId="0" fontId="6" fillId="3" borderId="48" xfId="0" applyFont="1" applyFill="1" applyBorder="1" applyAlignment="1" applyProtection="1">
      <alignment horizontal="left" vertical="center"/>
      <protection hidden="1"/>
    </xf>
    <xf numFmtId="0" fontId="34" fillId="0" borderId="0" xfId="0" applyFont="1" applyAlignment="1" applyProtection="1">
      <alignment vertical="top"/>
      <protection hidden="1"/>
    </xf>
    <xf numFmtId="0" fontId="120" fillId="26" borderId="0" xfId="0" applyFont="1" applyFill="1" applyBorder="1" applyAlignment="1">
      <alignment vertical="center" wrapText="1"/>
    </xf>
    <xf numFmtId="0" fontId="163" fillId="0" borderId="0" xfId="0" applyFont="1" applyBorder="1" applyAlignment="1">
      <alignment horizontal="left" vertical="center" wrapText="1" indent="5"/>
    </xf>
    <xf numFmtId="0" fontId="0" fillId="0" borderId="0" xfId="0" applyBorder="1" applyProtection="1">
      <protection hidden="1"/>
    </xf>
    <xf numFmtId="0" fontId="51" fillId="5" borderId="0" xfId="0" applyFont="1" applyFill="1" applyBorder="1" applyAlignment="1" applyProtection="1">
      <alignment horizontal="center" vertical="center" wrapText="1"/>
      <protection hidden="1"/>
    </xf>
    <xf numFmtId="9" fontId="158" fillId="5" borderId="0" xfId="3" applyFont="1" applyFill="1" applyBorder="1" applyAlignment="1" applyProtection="1">
      <alignment vertical="center" wrapText="1"/>
      <protection locked="0"/>
    </xf>
    <xf numFmtId="0" fontId="1" fillId="3" borderId="49" xfId="0" applyFont="1" applyFill="1" applyBorder="1" applyAlignment="1" applyProtection="1">
      <alignment horizontal="left" vertical="center"/>
      <protection hidden="1"/>
    </xf>
    <xf numFmtId="0" fontId="69" fillId="3" borderId="1" xfId="0" applyFont="1" applyFill="1" applyBorder="1" applyAlignment="1" applyProtection="1">
      <alignment horizontal="center" vertical="center" wrapText="1"/>
      <protection hidden="1"/>
    </xf>
    <xf numFmtId="0" fontId="123" fillId="5" borderId="0" xfId="0" applyFont="1" applyFill="1" applyAlignment="1" applyProtection="1">
      <alignment horizontal="left" vertical="center" wrapText="1"/>
      <protection hidden="1"/>
    </xf>
    <xf numFmtId="10" fontId="3" fillId="0" borderId="1" xfId="0" applyNumberFormat="1" applyFont="1" applyFill="1" applyBorder="1" applyAlignment="1" applyProtection="1">
      <alignment horizontal="center" vertical="center"/>
      <protection hidden="1"/>
    </xf>
    <xf numFmtId="0" fontId="6" fillId="3" borderId="48" xfId="0" applyFont="1" applyFill="1" applyBorder="1" applyAlignment="1" applyProtection="1">
      <alignment horizontal="left" vertical="center"/>
      <protection hidden="1"/>
    </xf>
    <xf numFmtId="0" fontId="36" fillId="5" borderId="0" xfId="0" applyFont="1" applyFill="1" applyBorder="1" applyAlignment="1" applyProtection="1">
      <alignment horizontal="left"/>
      <protection hidden="1"/>
    </xf>
    <xf numFmtId="0" fontId="141" fillId="5" borderId="0" xfId="0" applyFont="1" applyFill="1" applyBorder="1" applyAlignment="1" applyProtection="1">
      <alignment horizontal="left"/>
      <protection hidden="1"/>
    </xf>
    <xf numFmtId="0" fontId="91" fillId="5" borderId="0" xfId="0" applyFont="1" applyFill="1" applyBorder="1" applyAlignment="1" applyProtection="1">
      <alignment horizontal="left" vertical="top" wrapText="1"/>
      <protection hidden="1"/>
    </xf>
    <xf numFmtId="0" fontId="76" fillId="21" borderId="0" xfId="0" applyFont="1" applyFill="1" applyBorder="1" applyAlignment="1">
      <alignment horizontal="justify" vertical="top" wrapText="1"/>
    </xf>
    <xf numFmtId="0" fontId="76" fillId="21" borderId="0" xfId="0" applyFont="1" applyFill="1" applyBorder="1" applyAlignment="1">
      <alignment horizontal="justify" wrapText="1"/>
    </xf>
    <xf numFmtId="0" fontId="133" fillId="5" borderId="0" xfId="0" applyFont="1" applyFill="1" applyBorder="1" applyAlignment="1" applyProtection="1">
      <alignment vertical="top"/>
      <protection hidden="1"/>
    </xf>
    <xf numFmtId="0" fontId="92" fillId="5" borderId="0" xfId="0" applyFont="1" applyFill="1" applyBorder="1" applyAlignment="1" applyProtection="1">
      <protection hidden="1"/>
    </xf>
    <xf numFmtId="0" fontId="113" fillId="5" borderId="0" xfId="0" applyFont="1" applyFill="1" applyBorder="1" applyAlignment="1" applyProtection="1">
      <alignment vertical="top"/>
      <protection hidden="1"/>
    </xf>
    <xf numFmtId="0" fontId="50" fillId="5" borderId="0" xfId="0" applyFont="1" applyFill="1" applyBorder="1" applyProtection="1">
      <protection hidden="1"/>
    </xf>
    <xf numFmtId="0" fontId="52" fillId="5" borderId="0" xfId="0" applyFont="1" applyFill="1" applyBorder="1" applyProtection="1">
      <protection hidden="1"/>
    </xf>
    <xf numFmtId="0" fontId="50" fillId="5" borderId="0" xfId="0" applyFont="1" applyFill="1" applyBorder="1" applyAlignment="1" applyProtection="1">
      <alignment horizontal="right" vertical="top" wrapText="1"/>
      <protection hidden="1"/>
    </xf>
    <xf numFmtId="0" fontId="106" fillId="5" borderId="0" xfId="0" applyFont="1" applyFill="1" applyBorder="1" applyAlignment="1" applyProtection="1">
      <alignment vertical="top"/>
      <protection hidden="1"/>
    </xf>
    <xf numFmtId="0" fontId="92" fillId="5" borderId="0" xfId="0" applyFont="1" applyFill="1" applyBorder="1" applyProtection="1">
      <protection hidden="1"/>
    </xf>
    <xf numFmtId="0" fontId="34" fillId="5" borderId="0" xfId="0" applyFont="1" applyFill="1" applyBorder="1" applyAlignment="1" applyProtection="1">
      <alignment horizontal="left" vertical="center"/>
      <protection hidden="1"/>
    </xf>
    <xf numFmtId="3" fontId="34" fillId="5" borderId="0" xfId="0" applyNumberFormat="1" applyFont="1" applyFill="1" applyBorder="1" applyAlignment="1" applyProtection="1">
      <alignment horizontal="right" vertical="center"/>
      <protection hidden="1"/>
    </xf>
    <xf numFmtId="0" fontId="99" fillId="5" borderId="0" xfId="0" applyFont="1" applyFill="1" applyBorder="1" applyAlignment="1" applyProtection="1">
      <alignment horizontal="left" vertical="center"/>
      <protection hidden="1"/>
    </xf>
    <xf numFmtId="0" fontId="99" fillId="5" borderId="0" xfId="0" applyFont="1" applyFill="1" applyBorder="1" applyAlignment="1" applyProtection="1">
      <alignment horizontal="left" vertical="top" wrapText="1"/>
      <protection hidden="1"/>
    </xf>
    <xf numFmtId="0" fontId="99" fillId="5" borderId="0" xfId="0" applyFont="1" applyFill="1" applyBorder="1" applyAlignment="1" applyProtection="1">
      <alignment horizontal="left" vertical="top"/>
      <protection hidden="1"/>
    </xf>
    <xf numFmtId="0" fontId="126" fillId="3" borderId="0" xfId="0" applyFont="1" applyFill="1" applyBorder="1" applyAlignment="1" applyProtection="1">
      <alignment vertical="center"/>
      <protection hidden="1"/>
    </xf>
    <xf numFmtId="0" fontId="6" fillId="3" borderId="5" xfId="0" applyFont="1" applyFill="1" applyBorder="1" applyAlignment="1" applyProtection="1">
      <alignment horizontal="center" vertical="center"/>
      <protection hidden="1"/>
    </xf>
    <xf numFmtId="4" fontId="165" fillId="27" borderId="44" xfId="0" applyNumberFormat="1" applyFont="1" applyFill="1" applyBorder="1" applyAlignment="1" applyProtection="1">
      <alignment vertical="center"/>
      <protection hidden="1"/>
    </xf>
    <xf numFmtId="0" fontId="1" fillId="5" borderId="0" xfId="0" applyFont="1" applyFill="1" applyAlignment="1" applyProtection="1">
      <alignment vertical="center"/>
      <protection hidden="1"/>
    </xf>
    <xf numFmtId="10" fontId="39" fillId="5" borderId="1" xfId="0" applyNumberFormat="1" applyFont="1" applyFill="1" applyBorder="1" applyAlignment="1" applyProtection="1">
      <alignment vertical="center"/>
      <protection locked="0"/>
    </xf>
    <xf numFmtId="0" fontId="6" fillId="0" borderId="0" xfId="0" applyFont="1" applyFill="1" applyBorder="1" applyAlignment="1" applyProtection="1">
      <alignment horizontal="center" vertical="center"/>
      <protection hidden="1"/>
    </xf>
    <xf numFmtId="4" fontId="6" fillId="0" borderId="1" xfId="0" applyNumberFormat="1" applyFont="1" applyBorder="1" applyAlignment="1" applyProtection="1">
      <alignment vertical="center"/>
      <protection hidden="1"/>
    </xf>
    <xf numFmtId="0" fontId="3" fillId="20" borderId="1" xfId="0" applyFont="1" applyFill="1" applyBorder="1" applyAlignment="1" applyProtection="1">
      <alignment vertical="center"/>
      <protection hidden="1"/>
    </xf>
    <xf numFmtId="0" fontId="0" fillId="5" borderId="0" xfId="0" applyFill="1" applyAlignment="1" applyProtection="1">
      <protection hidden="1"/>
    </xf>
    <xf numFmtId="0" fontId="90" fillId="5" borderId="0" xfId="0" applyFont="1" applyFill="1" applyAlignment="1" applyProtection="1">
      <alignment vertical="center"/>
      <protection hidden="1"/>
    </xf>
    <xf numFmtId="0" fontId="0" fillId="5" borderId="0" xfId="0" applyFill="1" applyBorder="1" applyAlignment="1" applyProtection="1">
      <protection hidden="1"/>
    </xf>
    <xf numFmtId="0" fontId="90" fillId="5" borderId="0" xfId="0" applyFont="1" applyFill="1" applyBorder="1" applyAlignment="1" applyProtection="1">
      <alignment vertical="center"/>
      <protection hidden="1"/>
    </xf>
    <xf numFmtId="0" fontId="0" fillId="5" borderId="0" xfId="0" applyFill="1" applyBorder="1" applyProtection="1">
      <protection hidden="1"/>
    </xf>
    <xf numFmtId="0" fontId="89" fillId="5" borderId="0" xfId="0" applyFont="1" applyFill="1" applyAlignment="1" applyProtection="1">
      <alignment horizontal="left" vertical="center" wrapText="1"/>
      <protection hidden="1"/>
    </xf>
    <xf numFmtId="0" fontId="0" fillId="5" borderId="0" xfId="0" applyFill="1" applyAlignment="1" applyProtection="1">
      <alignment horizontal="left" wrapText="1"/>
      <protection hidden="1"/>
    </xf>
    <xf numFmtId="0" fontId="4" fillId="7" borderId="3" xfId="0" applyFont="1" applyFill="1" applyBorder="1" applyAlignment="1" applyProtection="1">
      <protection locked="0"/>
    </xf>
    <xf numFmtId="0" fontId="34" fillId="5" borderId="0" xfId="0" applyFont="1" applyFill="1" applyAlignment="1" applyProtection="1">
      <alignment vertical="top"/>
      <protection hidden="1"/>
    </xf>
    <xf numFmtId="0" fontId="34" fillId="5" borderId="1" xfId="0" applyFont="1" applyFill="1" applyBorder="1" applyAlignment="1" applyProtection="1">
      <alignment vertical="top"/>
      <protection hidden="1"/>
    </xf>
    <xf numFmtId="0" fontId="127" fillId="5" borderId="0" xfId="0" applyFont="1" applyFill="1" applyBorder="1" applyAlignment="1" applyProtection="1">
      <alignment horizontal="center"/>
      <protection hidden="1"/>
    </xf>
    <xf numFmtId="0" fontId="34" fillId="5" borderId="0" xfId="0" applyFont="1" applyFill="1" applyBorder="1" applyAlignment="1" applyProtection="1">
      <alignment vertical="center" wrapText="1"/>
      <protection hidden="1"/>
    </xf>
    <xf numFmtId="0" fontId="34" fillId="5" borderId="0" xfId="0" applyFont="1" applyFill="1" applyBorder="1" applyAlignment="1" applyProtection="1">
      <alignment horizontal="center" vertical="center" wrapText="1"/>
      <protection hidden="1"/>
    </xf>
    <xf numFmtId="0" fontId="91" fillId="0" borderId="8" xfId="0" applyFont="1" applyBorder="1" applyAlignment="1" applyProtection="1">
      <protection hidden="1"/>
    </xf>
    <xf numFmtId="0" fontId="91" fillId="0" borderId="18" xfId="0" applyFont="1" applyBorder="1" applyAlignment="1" applyProtection="1">
      <protection hidden="1"/>
    </xf>
    <xf numFmtId="0" fontId="91" fillId="20" borderId="18" xfId="0" applyFont="1" applyFill="1" applyBorder="1" applyAlignment="1" applyProtection="1">
      <protection hidden="1"/>
    </xf>
    <xf numFmtId="0" fontId="91" fillId="20" borderId="1" xfId="0" applyFont="1" applyFill="1" applyBorder="1" applyProtection="1">
      <protection hidden="1"/>
    </xf>
    <xf numFmtId="0" fontId="92" fillId="5" borderId="0" xfId="0" applyFont="1" applyFill="1" applyProtection="1">
      <protection hidden="1"/>
    </xf>
    <xf numFmtId="0" fontId="95" fillId="5" borderId="0" xfId="0" applyFont="1" applyFill="1" applyProtection="1">
      <protection hidden="1"/>
    </xf>
    <xf numFmtId="0" fontId="73" fillId="5" borderId="0" xfId="0" applyFont="1" applyFill="1" applyAlignment="1">
      <alignment horizontal="justify"/>
    </xf>
    <xf numFmtId="0" fontId="76" fillId="21" borderId="0" xfId="0" applyFont="1" applyFill="1" applyBorder="1" applyAlignment="1">
      <alignment horizontal="left" vertical="top" wrapText="1"/>
    </xf>
    <xf numFmtId="0" fontId="76" fillId="21" borderId="0" xfId="0" applyFont="1" applyFill="1" applyBorder="1" applyAlignment="1">
      <alignment horizontal="justify" vertical="top"/>
    </xf>
    <xf numFmtId="0" fontId="73" fillId="0" borderId="0" xfId="0" applyFont="1" applyBorder="1" applyProtection="1">
      <protection hidden="1"/>
    </xf>
    <xf numFmtId="0" fontId="1" fillId="3" borderId="65" xfId="0" applyFont="1" applyFill="1" applyBorder="1" applyAlignment="1" applyProtection="1">
      <alignment horizontal="center" vertical="center" wrapText="1"/>
      <protection hidden="1"/>
    </xf>
    <xf numFmtId="0" fontId="76" fillId="24" borderId="0" xfId="0" applyFont="1" applyFill="1" applyBorder="1" applyAlignment="1">
      <alignment horizontal="justify"/>
    </xf>
    <xf numFmtId="0" fontId="140" fillId="0" borderId="0" xfId="0" applyFont="1" applyAlignment="1" applyProtection="1">
      <alignment vertical="top"/>
      <protection hidden="1"/>
    </xf>
    <xf numFmtId="0" fontId="145" fillId="7" borderId="1" xfId="0" applyFont="1" applyFill="1" applyBorder="1" applyAlignment="1" applyProtection="1">
      <alignment horizontal="center" vertical="center"/>
      <protection hidden="1"/>
    </xf>
    <xf numFmtId="0" fontId="40" fillId="0" borderId="1" xfId="0" applyFont="1" applyBorder="1" applyProtection="1">
      <protection locked="0"/>
    </xf>
    <xf numFmtId="0" fontId="40" fillId="5" borderId="0" xfId="0" applyFont="1" applyFill="1" applyProtection="1">
      <protection hidden="1"/>
    </xf>
    <xf numFmtId="0" fontId="40" fillId="5" borderId="3" xfId="0" applyFont="1" applyFill="1" applyBorder="1" applyAlignment="1" applyProtection="1">
      <alignment horizontal="center"/>
      <protection locked="0"/>
    </xf>
    <xf numFmtId="0" fontId="40" fillId="5" borderId="2" xfId="0" applyFont="1" applyFill="1" applyBorder="1" applyAlignment="1" applyProtection="1">
      <protection locked="0"/>
    </xf>
    <xf numFmtId="0" fontId="40" fillId="5" borderId="0" xfId="0" applyFont="1" applyFill="1" applyBorder="1" applyProtection="1">
      <protection hidden="1"/>
    </xf>
    <xf numFmtId="0" fontId="69" fillId="5" borderId="0" xfId="0" applyFont="1" applyFill="1" applyBorder="1" applyAlignment="1" applyProtection="1">
      <alignment horizontal="center" vertical="center"/>
      <protection hidden="1"/>
    </xf>
    <xf numFmtId="0" fontId="103" fillId="15" borderId="1" xfId="0" applyFont="1" applyFill="1" applyBorder="1" applyAlignment="1" applyProtection="1">
      <alignment horizontal="center" vertical="center" wrapText="1"/>
      <protection hidden="1"/>
    </xf>
    <xf numFmtId="0" fontId="73" fillId="0" borderId="0" xfId="0" applyFont="1" applyAlignment="1" applyProtection="1">
      <alignment horizontal="left" vertical="top" wrapText="1"/>
      <protection hidden="1"/>
    </xf>
    <xf numFmtId="0" fontId="103" fillId="5" borderId="0" xfId="0" applyFont="1" applyFill="1" applyBorder="1" applyAlignment="1" applyProtection="1">
      <alignment horizontal="center" vertical="center" wrapText="1"/>
      <protection hidden="1"/>
    </xf>
    <xf numFmtId="0" fontId="154" fillId="0" borderId="0" xfId="0" applyFont="1" applyAlignment="1" applyProtection="1">
      <alignment vertical="top" wrapText="1"/>
      <protection hidden="1"/>
    </xf>
    <xf numFmtId="0" fontId="68" fillId="3" borderId="0" xfId="0" applyFont="1" applyFill="1" applyBorder="1" applyAlignment="1" applyProtection="1">
      <alignment vertical="center"/>
      <protection locked="0"/>
    </xf>
    <xf numFmtId="0" fontId="82" fillId="3" borderId="40" xfId="0" applyFont="1" applyFill="1" applyBorder="1" applyAlignment="1" applyProtection="1">
      <alignment vertical="center"/>
      <protection hidden="1"/>
    </xf>
    <xf numFmtId="4" fontId="5" fillId="7" borderId="1" xfId="0" applyNumberFormat="1" applyFont="1" applyFill="1" applyBorder="1" applyAlignment="1" applyProtection="1">
      <alignment vertical="center"/>
      <protection hidden="1"/>
    </xf>
    <xf numFmtId="4" fontId="3" fillId="7" borderId="1" xfId="0" applyNumberFormat="1" applyFont="1" applyFill="1" applyBorder="1" applyAlignment="1" applyProtection="1">
      <alignment vertical="center"/>
      <protection hidden="1"/>
    </xf>
    <xf numFmtId="0" fontId="98" fillId="5" borderId="0" xfId="0" applyFont="1" applyFill="1" applyBorder="1" applyAlignment="1" applyProtection="1">
      <alignment horizontal="left" vertical="center"/>
      <protection hidden="1"/>
    </xf>
    <xf numFmtId="4" fontId="28" fillId="5" borderId="0" xfId="0" applyNumberFormat="1" applyFont="1" applyFill="1" applyBorder="1" applyAlignment="1" applyProtection="1">
      <alignment vertical="center"/>
      <protection hidden="1"/>
    </xf>
    <xf numFmtId="4" fontId="29" fillId="5" borderId="0" xfId="0" applyNumberFormat="1" applyFont="1" applyFill="1" applyBorder="1" applyAlignment="1" applyProtection="1">
      <alignment vertical="center"/>
      <protection hidden="1"/>
    </xf>
    <xf numFmtId="4" fontId="165" fillId="5" borderId="0" xfId="0" applyNumberFormat="1" applyFont="1" applyFill="1" applyBorder="1" applyAlignment="1" applyProtection="1">
      <alignment vertical="center"/>
      <protection hidden="1"/>
    </xf>
    <xf numFmtId="0" fontId="103" fillId="0" borderId="0" xfId="0" applyFont="1" applyFill="1" applyBorder="1" applyAlignment="1" applyProtection="1">
      <alignment vertical="center"/>
      <protection hidden="1"/>
    </xf>
    <xf numFmtId="0" fontId="103" fillId="0" borderId="1" xfId="0" applyFont="1" applyFill="1" applyBorder="1" applyAlignment="1" applyProtection="1">
      <alignment vertical="center"/>
      <protection locked="0"/>
    </xf>
    <xf numFmtId="0" fontId="129" fillId="3" borderId="5" xfId="0" applyFont="1" applyFill="1" applyBorder="1" applyAlignment="1" applyProtection="1">
      <alignment vertical="center"/>
      <protection hidden="1"/>
    </xf>
    <xf numFmtId="0" fontId="128" fillId="5" borderId="0" xfId="0" applyFont="1" applyFill="1" applyBorder="1" applyAlignment="1" applyProtection="1">
      <alignment horizontal="left" vertical="center"/>
      <protection hidden="1"/>
    </xf>
    <xf numFmtId="0" fontId="129" fillId="3" borderId="56" xfId="0" applyFont="1" applyFill="1" applyBorder="1" applyAlignment="1" applyProtection="1">
      <alignment horizontal="right" vertical="center"/>
      <protection hidden="1"/>
    </xf>
    <xf numFmtId="0" fontId="3" fillId="3" borderId="78" xfId="0" applyFont="1" applyFill="1" applyBorder="1" applyAlignment="1" applyProtection="1">
      <alignment horizontal="center" vertical="center" wrapText="1"/>
      <protection hidden="1"/>
    </xf>
    <xf numFmtId="0" fontId="131" fillId="13" borderId="79" xfId="0" applyFont="1" applyFill="1" applyBorder="1" applyAlignment="1" applyProtection="1">
      <alignment horizontal="center" vertical="center"/>
      <protection hidden="1"/>
    </xf>
    <xf numFmtId="0" fontId="76" fillId="24" borderId="80" xfId="0" applyFont="1" applyFill="1" applyBorder="1" applyAlignment="1">
      <alignment horizontal="justify"/>
    </xf>
    <xf numFmtId="0" fontId="34" fillId="24" borderId="80" xfId="0" applyFont="1" applyFill="1" applyBorder="1" applyAlignment="1">
      <alignment horizontal="justify"/>
    </xf>
    <xf numFmtId="0" fontId="73" fillId="0" borderId="80" xfId="0" applyFont="1" applyBorder="1" applyProtection="1">
      <protection hidden="1"/>
    </xf>
    <xf numFmtId="0" fontId="93" fillId="0" borderId="80" xfId="0" applyFont="1" applyBorder="1" applyAlignment="1" applyProtection="1">
      <alignment horizontal="left" vertical="top" wrapText="1"/>
      <protection hidden="1"/>
    </xf>
    <xf numFmtId="0" fontId="129" fillId="3" borderId="5" xfId="0" applyFont="1" applyFill="1" applyBorder="1" applyAlignment="1" applyProtection="1">
      <alignment horizontal="right" vertical="center"/>
      <protection hidden="1"/>
    </xf>
    <xf numFmtId="0" fontId="172" fillId="5" borderId="0" xfId="0" applyFont="1" applyFill="1" applyBorder="1" applyProtection="1">
      <protection hidden="1"/>
    </xf>
    <xf numFmtId="0" fontId="34" fillId="0" borderId="1" xfId="0" applyFont="1" applyBorder="1" applyAlignment="1" applyProtection="1">
      <alignment vertical="top"/>
      <protection locked="0"/>
    </xf>
    <xf numFmtId="0" fontId="181" fillId="25" borderId="82" xfId="0" applyFont="1" applyFill="1" applyBorder="1" applyAlignment="1">
      <alignment horizontal="center" vertical="center" wrapText="1"/>
    </xf>
    <xf numFmtId="0" fontId="181" fillId="25" borderId="83" xfId="0" applyFont="1" applyFill="1" applyBorder="1" applyAlignment="1">
      <alignment horizontal="center" vertical="center" wrapText="1"/>
    </xf>
    <xf numFmtId="0" fontId="24" fillId="5" borderId="93" xfId="0" applyFont="1" applyFill="1" applyBorder="1" applyProtection="1"/>
    <xf numFmtId="0" fontId="24" fillId="5" borderId="94" xfId="0" applyFont="1" applyFill="1" applyBorder="1" applyProtection="1"/>
    <xf numFmtId="0" fontId="0" fillId="14" borderId="93" xfId="0" applyFill="1" applyBorder="1" applyAlignment="1">
      <alignment vertical="center"/>
    </xf>
    <xf numFmtId="0" fontId="0" fillId="5" borderId="95" xfId="0" applyFill="1" applyBorder="1"/>
    <xf numFmtId="0" fontId="44" fillId="5" borderId="96" xfId="0" applyFont="1" applyFill="1" applyBorder="1"/>
    <xf numFmtId="0" fontId="44" fillId="5" borderId="96" xfId="0" applyFont="1" applyFill="1" applyBorder="1" applyAlignment="1">
      <alignment horizontal="center"/>
    </xf>
    <xf numFmtId="0" fontId="0" fillId="5" borderId="97" xfId="0" applyFill="1" applyBorder="1"/>
    <xf numFmtId="0" fontId="73" fillId="0" borderId="1" xfId="0" applyNumberFormat="1" applyFont="1" applyBorder="1" applyAlignment="1" applyProtection="1">
      <alignment horizontal="center" vertical="center" wrapText="1"/>
      <protection locked="0"/>
    </xf>
    <xf numFmtId="0" fontId="76" fillId="5" borderId="0" xfId="0" applyFont="1" applyFill="1" applyAlignment="1" applyProtection="1">
      <alignment vertical="top"/>
      <protection hidden="1"/>
    </xf>
    <xf numFmtId="0" fontId="186" fillId="30" borderId="0" xfId="0" applyFont="1" applyFill="1" applyAlignment="1">
      <alignment horizontal="center"/>
    </xf>
    <xf numFmtId="0" fontId="0" fillId="30" borderId="0" xfId="0" applyFill="1" applyProtection="1">
      <protection hidden="1"/>
    </xf>
    <xf numFmtId="0" fontId="187" fillId="30" borderId="0" xfId="0" applyFont="1" applyFill="1" applyAlignment="1">
      <alignment horizontal="center" vertical="center" wrapText="1"/>
    </xf>
    <xf numFmtId="0" fontId="188" fillId="25" borderId="105" xfId="0" applyFont="1" applyFill="1" applyBorder="1" applyAlignment="1">
      <alignment horizontal="center" vertical="center" wrapText="1"/>
    </xf>
    <xf numFmtId="0" fontId="188" fillId="25" borderId="81" xfId="0" applyFont="1" applyFill="1" applyBorder="1" applyAlignment="1">
      <alignment horizontal="center" vertical="center" wrapText="1"/>
    </xf>
    <xf numFmtId="0" fontId="188" fillId="25" borderId="0" xfId="0" applyFont="1" applyFill="1" applyBorder="1" applyAlignment="1" applyProtection="1">
      <alignment horizontal="center" vertical="center" wrapText="1"/>
      <protection hidden="1"/>
    </xf>
    <xf numFmtId="0" fontId="181" fillId="25" borderId="106" xfId="0" applyFont="1" applyFill="1" applyBorder="1" applyAlignment="1" applyProtection="1">
      <alignment horizontal="center" vertical="center" wrapText="1"/>
      <protection hidden="1"/>
    </xf>
    <xf numFmtId="0" fontId="67" fillId="10" borderId="0" xfId="0" applyFont="1" applyFill="1" applyBorder="1" applyAlignment="1">
      <alignment horizontal="left" vertical="center" wrapText="1"/>
    </xf>
    <xf numFmtId="0" fontId="27" fillId="10" borderId="0" xfId="0" applyFont="1" applyFill="1" applyBorder="1" applyAlignment="1">
      <alignment horizontal="left" vertical="center" wrapText="1"/>
    </xf>
    <xf numFmtId="0" fontId="24" fillId="10" borderId="0" xfId="0" applyFont="1" applyFill="1" applyBorder="1" applyAlignment="1">
      <alignment horizontal="left" vertical="center" wrapText="1"/>
    </xf>
    <xf numFmtId="0" fontId="24" fillId="5" borderId="93" xfId="0" applyFont="1" applyFill="1" applyBorder="1" applyAlignment="1" applyProtection="1">
      <alignment vertical="center"/>
    </xf>
    <xf numFmtId="0" fontId="125" fillId="21" borderId="0" xfId="0" applyFont="1" applyFill="1" applyBorder="1" applyAlignment="1" applyProtection="1">
      <alignment horizontal="left" vertical="center"/>
    </xf>
    <xf numFmtId="0" fontId="24" fillId="5" borderId="94" xfId="0" applyFont="1" applyFill="1" applyBorder="1" applyAlignment="1" applyProtection="1">
      <alignment vertical="center"/>
    </xf>
    <xf numFmtId="0" fontId="24" fillId="5" borderId="0" xfId="0" applyFont="1" applyFill="1" applyBorder="1" applyAlignment="1">
      <alignment vertical="center" wrapText="1"/>
    </xf>
    <xf numFmtId="0" fontId="24" fillId="28" borderId="94" xfId="0" applyFont="1" applyFill="1" applyBorder="1" applyAlignment="1" applyProtection="1">
      <alignment vertical="center"/>
    </xf>
    <xf numFmtId="0" fontId="0" fillId="9" borderId="93" xfId="0" applyFill="1" applyBorder="1" applyAlignment="1">
      <alignment vertical="center"/>
    </xf>
    <xf numFmtId="0" fontId="24" fillId="29" borderId="94" xfId="0" applyFont="1" applyFill="1" applyBorder="1" applyAlignment="1" applyProtection="1">
      <alignment vertical="center"/>
    </xf>
    <xf numFmtId="0" fontId="0" fillId="10" borderId="93" xfId="0" applyFill="1" applyBorder="1" applyAlignment="1">
      <alignment vertical="center"/>
    </xf>
    <xf numFmtId="0" fontId="24" fillId="10" borderId="94" xfId="0" applyFont="1" applyFill="1" applyBorder="1" applyAlignment="1" applyProtection="1">
      <alignment vertical="center"/>
    </xf>
    <xf numFmtId="3" fontId="94" fillId="15" borderId="1" xfId="0" applyNumberFormat="1" applyFont="1" applyFill="1" applyBorder="1" applyAlignment="1" applyProtection="1">
      <alignment horizontal="center" vertical="center" wrapText="1"/>
      <protection hidden="1"/>
    </xf>
    <xf numFmtId="0" fontId="69" fillId="31" borderId="44" xfId="0" applyFont="1" applyFill="1" applyBorder="1" applyAlignment="1" applyProtection="1">
      <alignment horizontal="center" vertical="center"/>
      <protection hidden="1"/>
    </xf>
    <xf numFmtId="4" fontId="129" fillId="32" borderId="44" xfId="0" applyNumberFormat="1" applyFont="1" applyFill="1" applyBorder="1" applyAlignment="1" applyProtection="1">
      <alignment vertical="center"/>
      <protection hidden="1"/>
    </xf>
    <xf numFmtId="4" fontId="191" fillId="32" borderId="47" xfId="0" applyNumberFormat="1" applyFont="1" applyFill="1" applyBorder="1" applyAlignment="1" applyProtection="1">
      <alignment vertical="center"/>
      <protection hidden="1"/>
    </xf>
    <xf numFmtId="4" fontId="28" fillId="33" borderId="44" xfId="0" applyNumberFormat="1" applyFont="1" applyFill="1" applyBorder="1" applyAlignment="1" applyProtection="1">
      <alignment vertical="center"/>
      <protection hidden="1"/>
    </xf>
    <xf numFmtId="4" fontId="28" fillId="33" borderId="45" xfId="0" applyNumberFormat="1" applyFont="1" applyFill="1" applyBorder="1" applyAlignment="1" applyProtection="1">
      <alignment vertical="center"/>
      <protection hidden="1"/>
    </xf>
    <xf numFmtId="4" fontId="28" fillId="33" borderId="51" xfId="0" applyNumberFormat="1" applyFont="1" applyFill="1" applyBorder="1" applyAlignment="1" applyProtection="1">
      <alignment vertical="center"/>
      <protection hidden="1"/>
    </xf>
    <xf numFmtId="0" fontId="70" fillId="8" borderId="76" xfId="0" applyFont="1" applyFill="1" applyBorder="1" applyAlignment="1" applyProtection="1">
      <alignment horizontal="left" vertical="center"/>
      <protection hidden="1"/>
    </xf>
    <xf numFmtId="0" fontId="70" fillId="8" borderId="108" xfId="0" applyFont="1" applyFill="1" applyBorder="1" applyAlignment="1" applyProtection="1">
      <alignment horizontal="left" vertical="center"/>
      <protection hidden="1"/>
    </xf>
    <xf numFmtId="0" fontId="6" fillId="3" borderId="61" xfId="0" applyFont="1" applyFill="1" applyBorder="1" applyAlignment="1" applyProtection="1">
      <alignment horizontal="left" vertical="center"/>
      <protection hidden="1"/>
    </xf>
    <xf numFmtId="0" fontId="1" fillId="3" borderId="62" xfId="0" applyFont="1" applyFill="1" applyBorder="1" applyAlignment="1" applyProtection="1">
      <alignment horizontal="left" vertical="center"/>
      <protection hidden="1"/>
    </xf>
    <xf numFmtId="0" fontId="71" fillId="3" borderId="62" xfId="0" applyFont="1" applyFill="1" applyBorder="1" applyAlignment="1" applyProtection="1">
      <alignment horizontal="left" vertical="center"/>
      <protection hidden="1"/>
    </xf>
    <xf numFmtId="0" fontId="5" fillId="3" borderId="62" xfId="0" applyFont="1" applyFill="1" applyBorder="1" applyAlignment="1" applyProtection="1">
      <alignment horizontal="left" vertical="center"/>
      <protection hidden="1"/>
    </xf>
    <xf numFmtId="0" fontId="68" fillId="3" borderId="63" xfId="0" applyFont="1" applyFill="1" applyBorder="1" applyAlignment="1" applyProtection="1">
      <alignment horizontal="left" vertical="center"/>
      <protection hidden="1"/>
    </xf>
    <xf numFmtId="4" fontId="3" fillId="33" borderId="1" xfId="0" applyNumberFormat="1" applyFont="1" applyFill="1" applyBorder="1" applyAlignment="1" applyProtection="1">
      <alignment vertical="center"/>
      <protection locked="0"/>
    </xf>
    <xf numFmtId="4" fontId="128" fillId="31" borderId="3" xfId="0" applyNumberFormat="1" applyFont="1" applyFill="1" applyBorder="1" applyAlignment="1" applyProtection="1">
      <alignment vertical="center"/>
      <protection hidden="1"/>
    </xf>
    <xf numFmtId="4" fontId="128" fillId="31" borderId="1" xfId="0" applyNumberFormat="1" applyFont="1" applyFill="1" applyBorder="1" applyAlignment="1" applyProtection="1">
      <alignment vertical="center"/>
      <protection hidden="1"/>
    </xf>
    <xf numFmtId="4" fontId="129" fillId="31" borderId="1" xfId="0" applyNumberFormat="1" applyFont="1" applyFill="1" applyBorder="1" applyAlignment="1" applyProtection="1">
      <alignment vertical="center"/>
      <protection hidden="1"/>
    </xf>
    <xf numFmtId="4" fontId="3" fillId="33" borderId="15" xfId="0" applyNumberFormat="1" applyFont="1" applyFill="1" applyBorder="1" applyAlignment="1" applyProtection="1">
      <alignment horizontal="right" vertical="center"/>
      <protection locked="0"/>
    </xf>
    <xf numFmtId="0" fontId="69" fillId="33" borderId="1" xfId="0" applyFont="1" applyFill="1" applyBorder="1" applyAlignment="1" applyProtection="1">
      <alignment horizontal="center" vertical="center" wrapText="1"/>
      <protection hidden="1"/>
    </xf>
    <xf numFmtId="4" fontId="128" fillId="31" borderId="20" xfId="0" applyNumberFormat="1" applyFont="1" applyFill="1" applyBorder="1" applyAlignment="1" applyProtection="1">
      <alignment horizontal="right" vertical="center"/>
      <protection hidden="1"/>
    </xf>
    <xf numFmtId="4" fontId="128" fillId="31" borderId="15" xfId="0" applyNumberFormat="1" applyFont="1" applyFill="1" applyBorder="1" applyAlignment="1" applyProtection="1">
      <alignment horizontal="right" vertical="center"/>
      <protection hidden="1"/>
    </xf>
    <xf numFmtId="4" fontId="128" fillId="31" borderId="15" xfId="0" applyNumberFormat="1" applyFont="1" applyFill="1" applyBorder="1" applyAlignment="1" applyProtection="1">
      <alignment vertical="center"/>
      <protection hidden="1"/>
    </xf>
    <xf numFmtId="4" fontId="192" fillId="31" borderId="44" xfId="0" applyNumberFormat="1" applyFont="1" applyFill="1" applyBorder="1" applyAlignment="1" applyProtection="1">
      <alignment horizontal="right" vertical="center"/>
      <protection hidden="1"/>
    </xf>
    <xf numFmtId="4" fontId="0" fillId="33" borderId="18" xfId="0" applyNumberFormat="1" applyFont="1" applyFill="1" applyBorder="1" applyAlignment="1" applyProtection="1">
      <alignment horizontal="right"/>
      <protection locked="0"/>
    </xf>
    <xf numFmtId="4" fontId="0" fillId="33" borderId="1" xfId="0" applyNumberFormat="1" applyFont="1" applyFill="1" applyBorder="1" applyAlignment="1" applyProtection="1">
      <alignment horizontal="right"/>
      <protection locked="0"/>
    </xf>
    <xf numFmtId="4" fontId="193" fillId="31" borderId="1" xfId="0" applyNumberFormat="1" applyFont="1" applyFill="1" applyBorder="1" applyAlignment="1" applyProtection="1">
      <alignment horizontal="right"/>
      <protection hidden="1"/>
    </xf>
    <xf numFmtId="0" fontId="1" fillId="31" borderId="66" xfId="0" applyFont="1" applyFill="1" applyBorder="1" applyAlignment="1" applyProtection="1">
      <alignment horizontal="center" vertical="center" wrapText="1"/>
      <protection hidden="1"/>
    </xf>
    <xf numFmtId="0" fontId="42" fillId="5" borderId="0" xfId="0" applyFont="1" applyFill="1" applyAlignment="1" applyProtection="1">
      <alignment vertical="center"/>
      <protection hidden="1"/>
    </xf>
    <xf numFmtId="0" fontId="0" fillId="7" borderId="8" xfId="0" applyFill="1" applyBorder="1" applyAlignment="1" applyProtection="1">
      <alignment vertical="center"/>
      <protection hidden="1"/>
    </xf>
    <xf numFmtId="0" fontId="75" fillId="5" borderId="0" xfId="0" applyFont="1" applyFill="1" applyBorder="1" applyAlignment="1" applyProtection="1">
      <alignment vertical="center"/>
      <protection hidden="1"/>
    </xf>
    <xf numFmtId="10" fontId="75" fillId="7" borderId="13" xfId="0" applyNumberFormat="1" applyFont="1" applyFill="1" applyBorder="1" applyAlignment="1" applyProtection="1">
      <alignment vertical="center"/>
      <protection hidden="1"/>
    </xf>
    <xf numFmtId="0" fontId="75" fillId="5" borderId="0" xfId="0" applyFont="1" applyFill="1" applyBorder="1" applyAlignment="1" applyProtection="1">
      <alignment horizontal="left" vertical="center"/>
      <protection hidden="1"/>
    </xf>
    <xf numFmtId="0" fontId="69" fillId="33" borderId="1" xfId="0" applyFont="1" applyFill="1" applyBorder="1" applyAlignment="1" applyProtection="1">
      <alignment horizontal="center" vertical="center"/>
      <protection hidden="1"/>
    </xf>
    <xf numFmtId="4" fontId="191" fillId="31" borderId="44" xfId="0" applyNumberFormat="1" applyFont="1" applyFill="1" applyBorder="1" applyAlignment="1" applyProtection="1">
      <alignment vertical="center"/>
      <protection hidden="1"/>
    </xf>
    <xf numFmtId="0" fontId="69" fillId="31" borderId="60" xfId="0" applyFont="1" applyFill="1" applyBorder="1" applyAlignment="1" applyProtection="1">
      <alignment horizontal="center" vertical="center"/>
      <protection hidden="1"/>
    </xf>
    <xf numFmtId="0" fontId="70" fillId="8" borderId="110" xfId="0" applyFont="1" applyFill="1" applyBorder="1" applyAlignment="1" applyProtection="1">
      <alignment horizontal="left" vertical="center"/>
      <protection hidden="1"/>
    </xf>
    <xf numFmtId="0" fontId="70" fillId="8" borderId="111" xfId="0" applyFont="1" applyFill="1" applyBorder="1" applyAlignment="1" applyProtection="1">
      <alignment horizontal="left" vertical="center"/>
      <protection hidden="1"/>
    </xf>
    <xf numFmtId="0" fontId="70" fillId="8" borderId="10" xfId="0" applyFont="1" applyFill="1" applyBorder="1" applyAlignment="1" applyProtection="1">
      <alignment horizontal="left" vertical="center"/>
      <protection hidden="1"/>
    </xf>
    <xf numFmtId="0" fontId="5" fillId="3" borderId="9" xfId="0" applyFont="1" applyFill="1" applyBorder="1" applyAlignment="1" applyProtection="1">
      <alignment vertical="center"/>
      <protection hidden="1"/>
    </xf>
    <xf numFmtId="0" fontId="98" fillId="8" borderId="8" xfId="0" applyFont="1" applyFill="1" applyBorder="1" applyAlignment="1" applyProtection="1">
      <alignment horizontal="left" vertical="center"/>
      <protection hidden="1"/>
    </xf>
    <xf numFmtId="166" fontId="5" fillId="5" borderId="18" xfId="2" applyNumberFormat="1" applyFont="1" applyFill="1" applyBorder="1" applyAlignment="1" applyProtection="1">
      <alignment vertical="center"/>
      <protection hidden="1"/>
    </xf>
    <xf numFmtId="10" fontId="1" fillId="5" borderId="18" xfId="3" applyNumberFormat="1" applyFont="1" applyFill="1" applyBorder="1" applyAlignment="1" applyProtection="1">
      <alignment vertical="center"/>
      <protection hidden="1"/>
    </xf>
    <xf numFmtId="10" fontId="64" fillId="8" borderId="10" xfId="0" applyNumberFormat="1" applyFont="1" applyFill="1" applyBorder="1" applyAlignment="1" applyProtection="1">
      <alignment vertical="center"/>
      <protection hidden="1"/>
    </xf>
    <xf numFmtId="4" fontId="191" fillId="31" borderId="113" xfId="0" applyNumberFormat="1" applyFont="1" applyFill="1" applyBorder="1" applyAlignment="1" applyProtection="1">
      <alignment vertical="center"/>
      <protection hidden="1"/>
    </xf>
    <xf numFmtId="0" fontId="70" fillId="8" borderId="114" xfId="0" applyFont="1" applyFill="1" applyBorder="1" applyAlignment="1" applyProtection="1">
      <alignment horizontal="left" vertical="center"/>
      <protection hidden="1"/>
    </xf>
    <xf numFmtId="0" fontId="195" fillId="26" borderId="86" xfId="0" applyFont="1" applyFill="1" applyBorder="1" applyAlignment="1">
      <alignment horizontal="center" vertical="center" wrapText="1"/>
    </xf>
    <xf numFmtId="0" fontId="195" fillId="26" borderId="88" xfId="0" applyFont="1" applyFill="1" applyBorder="1" applyAlignment="1">
      <alignment horizontal="center" vertical="center" wrapText="1"/>
    </xf>
    <xf numFmtId="0" fontId="198" fillId="0" borderId="102" xfId="0" applyFont="1" applyBorder="1" applyProtection="1">
      <protection hidden="1"/>
    </xf>
    <xf numFmtId="0" fontId="198" fillId="0" borderId="103" xfId="0" applyFont="1" applyBorder="1" applyProtection="1">
      <protection hidden="1"/>
    </xf>
    <xf numFmtId="0" fontId="198" fillId="0" borderId="104" xfId="0" applyFont="1" applyBorder="1" applyProtection="1">
      <protection hidden="1"/>
    </xf>
    <xf numFmtId="0" fontId="195" fillId="0" borderId="84" xfId="0" applyFont="1" applyBorder="1" applyAlignment="1">
      <alignment vertical="center" wrapText="1"/>
    </xf>
    <xf numFmtId="0" fontId="195" fillId="0" borderId="84" xfId="0" applyFont="1" applyBorder="1" applyAlignment="1">
      <alignment horizontal="left" vertical="center" wrapText="1"/>
    </xf>
    <xf numFmtId="0" fontId="195" fillId="0" borderId="84" xfId="0" applyFont="1" applyBorder="1" applyProtection="1">
      <protection hidden="1"/>
    </xf>
    <xf numFmtId="0" fontId="195" fillId="0" borderId="101" xfId="0" applyFont="1" applyBorder="1" applyProtection="1">
      <protection hidden="1"/>
    </xf>
    <xf numFmtId="0" fontId="76" fillId="24" borderId="0" xfId="0" applyFont="1" applyFill="1" applyBorder="1" applyAlignment="1">
      <alignment horizontal="justify" vertical="top" wrapText="1"/>
    </xf>
    <xf numFmtId="0" fontId="76" fillId="24" borderId="0" xfId="0" applyFont="1" applyFill="1" applyBorder="1" applyAlignment="1">
      <alignment horizontal="justify"/>
    </xf>
    <xf numFmtId="0" fontId="103" fillId="15" borderId="1" xfId="0" applyFont="1" applyFill="1" applyBorder="1" applyAlignment="1" applyProtection="1">
      <alignment horizontal="center" vertical="center" wrapText="1"/>
      <protection hidden="1"/>
    </xf>
    <xf numFmtId="0" fontId="73" fillId="0" borderId="0" xfId="0" applyFont="1" applyAlignment="1" applyProtection="1">
      <alignment horizontal="left" vertical="top" wrapText="1"/>
      <protection hidden="1"/>
    </xf>
    <xf numFmtId="0" fontId="103" fillId="5" borderId="0" xfId="0" applyFont="1" applyFill="1" applyBorder="1" applyAlignment="1" applyProtection="1">
      <alignment horizontal="center" vertical="center" wrapText="1"/>
      <protection hidden="1"/>
    </xf>
    <xf numFmtId="0" fontId="73" fillId="5" borderId="0" xfId="0" applyFont="1" applyFill="1" applyBorder="1" applyAlignment="1">
      <alignment vertical="top" wrapText="1"/>
    </xf>
    <xf numFmtId="0" fontId="73" fillId="5" borderId="0" xfId="0" applyFont="1" applyFill="1" applyBorder="1" applyAlignment="1">
      <alignment vertical="center"/>
    </xf>
    <xf numFmtId="0" fontId="76" fillId="24" borderId="0" xfId="0" applyFont="1" applyFill="1" applyBorder="1" applyAlignment="1">
      <alignment horizontal="justify"/>
    </xf>
    <xf numFmtId="0" fontId="188" fillId="25" borderId="89" xfId="0" applyFont="1" applyFill="1" applyBorder="1" applyAlignment="1">
      <alignment horizontal="center" vertical="center" wrapText="1"/>
    </xf>
    <xf numFmtId="0" fontId="181" fillId="25" borderId="120" xfId="0" applyFont="1" applyFill="1" applyBorder="1" applyAlignment="1">
      <alignment horizontal="center" vertical="center" wrapText="1"/>
    </xf>
    <xf numFmtId="0" fontId="181" fillId="25" borderId="121" xfId="0" applyFont="1" applyFill="1" applyBorder="1" applyAlignment="1">
      <alignment horizontal="center" vertical="center" wrapText="1"/>
    </xf>
    <xf numFmtId="0" fontId="194" fillId="5" borderId="84" xfId="0" applyFont="1" applyFill="1" applyBorder="1" applyAlignment="1">
      <alignment horizontal="left" vertical="center" wrapText="1" indent="1"/>
    </xf>
    <xf numFmtId="0" fontId="195" fillId="5" borderId="117" xfId="0" applyFont="1" applyFill="1" applyBorder="1" applyAlignment="1">
      <alignment horizontal="center" vertical="center" wrapText="1"/>
    </xf>
    <xf numFmtId="0" fontId="195" fillId="5" borderId="118" xfId="0" applyFont="1" applyFill="1" applyBorder="1" applyAlignment="1">
      <alignment horizontal="center" vertical="center" wrapText="1"/>
    </xf>
    <xf numFmtId="0" fontId="195" fillId="5" borderId="85" xfId="0" applyFont="1" applyFill="1" applyBorder="1" applyAlignment="1">
      <alignment horizontal="center" vertical="center" wrapText="1"/>
    </xf>
    <xf numFmtId="0" fontId="195" fillId="5" borderId="86" xfId="0" applyFont="1" applyFill="1" applyBorder="1" applyAlignment="1">
      <alignment horizontal="center" vertical="center" wrapText="1"/>
    </xf>
    <xf numFmtId="0" fontId="196" fillId="5" borderId="85" xfId="0" applyFont="1" applyFill="1" applyBorder="1" applyAlignment="1">
      <alignment horizontal="center" vertical="center" wrapText="1"/>
    </xf>
    <xf numFmtId="0" fontId="194" fillId="5" borderId="101" xfId="0" applyFont="1" applyFill="1" applyBorder="1" applyAlignment="1">
      <alignment horizontal="left" vertical="center" wrapText="1" indent="1"/>
    </xf>
    <xf numFmtId="0" fontId="195" fillId="5" borderId="87" xfId="0" applyFont="1" applyFill="1" applyBorder="1" applyAlignment="1">
      <alignment horizontal="center" vertical="center" wrapText="1"/>
    </xf>
    <xf numFmtId="0" fontId="195" fillId="5" borderId="88" xfId="0" applyFont="1" applyFill="1" applyBorder="1" applyAlignment="1">
      <alignment horizontal="center" vertical="center" wrapText="1"/>
    </xf>
    <xf numFmtId="0" fontId="194" fillId="5" borderId="116" xfId="0" applyFont="1" applyFill="1" applyBorder="1" applyAlignment="1">
      <alignment horizontal="left" vertical="center" wrapText="1" indent="1"/>
    </xf>
    <xf numFmtId="0" fontId="196" fillId="5" borderId="118" xfId="0" applyFont="1" applyFill="1" applyBorder="1" applyAlignment="1">
      <alignment horizontal="center" vertical="center" wrapText="1"/>
    </xf>
    <xf numFmtId="0" fontId="196" fillId="5" borderId="86" xfId="0" applyFont="1" applyFill="1" applyBorder="1" applyAlignment="1">
      <alignment horizontal="center" vertical="center" wrapText="1"/>
    </xf>
    <xf numFmtId="0" fontId="194" fillId="5" borderId="122" xfId="0" applyFont="1" applyFill="1" applyBorder="1" applyAlignment="1">
      <alignment horizontal="left" vertical="center" wrapText="1" indent="1"/>
    </xf>
    <xf numFmtId="0" fontId="195" fillId="5" borderId="123" xfId="0" applyFont="1" applyFill="1" applyBorder="1" applyAlignment="1">
      <alignment horizontal="center" vertical="center" wrapText="1"/>
    </xf>
    <xf numFmtId="0" fontId="196" fillId="5" borderId="124" xfId="0" applyFont="1" applyFill="1" applyBorder="1" applyAlignment="1">
      <alignment horizontal="center" vertical="center" wrapText="1"/>
    </xf>
    <xf numFmtId="0" fontId="196" fillId="5" borderId="88" xfId="0" applyFont="1" applyFill="1" applyBorder="1" applyAlignment="1">
      <alignment horizontal="center" vertical="center" wrapText="1"/>
    </xf>
    <xf numFmtId="0" fontId="195" fillId="5" borderId="84" xfId="0" applyFont="1" applyFill="1" applyBorder="1" applyAlignment="1">
      <alignment vertical="center" wrapText="1"/>
    </xf>
    <xf numFmtId="0" fontId="195" fillId="5" borderId="84" xfId="0" applyFont="1" applyFill="1" applyBorder="1" applyAlignment="1">
      <alignment horizontal="left" vertical="center" wrapText="1"/>
    </xf>
    <xf numFmtId="0" fontId="195" fillId="5" borderId="116" xfId="0" applyFont="1" applyFill="1" applyBorder="1" applyAlignment="1">
      <alignment vertical="center" wrapText="1"/>
    </xf>
    <xf numFmtId="0" fontId="195" fillId="5" borderId="101" xfId="0" applyFont="1" applyFill="1" applyBorder="1" applyAlignment="1">
      <alignment vertical="center" wrapText="1"/>
    </xf>
    <xf numFmtId="0" fontId="197" fillId="5" borderId="87" xfId="0" applyFont="1" applyFill="1" applyBorder="1" applyAlignment="1">
      <alignment horizontal="center" vertical="center" wrapText="1"/>
    </xf>
    <xf numFmtId="0" fontId="197" fillId="5" borderId="88" xfId="0" applyFont="1" applyFill="1" applyBorder="1" applyAlignment="1">
      <alignment horizontal="center" vertical="center" wrapText="1"/>
    </xf>
    <xf numFmtId="0" fontId="194" fillId="5" borderId="98" xfId="0" applyFont="1" applyFill="1" applyBorder="1" applyAlignment="1">
      <alignment vertical="center" wrapText="1"/>
    </xf>
    <xf numFmtId="0" fontId="195" fillId="5" borderId="99" xfId="0" applyFont="1" applyFill="1" applyBorder="1" applyAlignment="1">
      <alignment horizontal="center" vertical="center" wrapText="1"/>
    </xf>
    <xf numFmtId="0" fontId="195" fillId="5" borderId="100" xfId="0" applyFont="1" applyFill="1" applyBorder="1" applyAlignment="1">
      <alignment horizontal="center" vertical="center" wrapText="1"/>
    </xf>
    <xf numFmtId="0" fontId="194" fillId="5" borderId="84" xfId="0" applyFont="1" applyFill="1" applyBorder="1" applyAlignment="1">
      <alignment vertical="center" wrapText="1"/>
    </xf>
    <xf numFmtId="0" fontId="194" fillId="5" borderId="116" xfId="0" applyFont="1" applyFill="1" applyBorder="1" applyAlignment="1">
      <alignment vertical="center" wrapText="1"/>
    </xf>
    <xf numFmtId="0" fontId="194" fillId="5" borderId="119" xfId="0" applyFont="1" applyFill="1" applyBorder="1" applyAlignment="1">
      <alignment vertical="center" wrapText="1"/>
    </xf>
    <xf numFmtId="0" fontId="194" fillId="5" borderId="101" xfId="0" applyFont="1" applyFill="1" applyBorder="1" applyAlignment="1">
      <alignment vertical="center" wrapText="1"/>
    </xf>
    <xf numFmtId="0" fontId="119" fillId="0" borderId="0" xfId="0" applyFont="1" applyBorder="1" applyProtection="1">
      <protection hidden="1"/>
    </xf>
    <xf numFmtId="0" fontId="104" fillId="0" borderId="0" xfId="0" applyFont="1" applyBorder="1" applyProtection="1">
      <protection hidden="1"/>
    </xf>
    <xf numFmtId="0" fontId="50" fillId="0" borderId="0" xfId="0" applyFont="1" applyBorder="1" applyProtection="1">
      <protection hidden="1"/>
    </xf>
    <xf numFmtId="0" fontId="52" fillId="0" borderId="0" xfId="0" applyFont="1" applyBorder="1" applyProtection="1">
      <protection hidden="1"/>
    </xf>
    <xf numFmtId="0" fontId="103" fillId="0" borderId="0" xfId="0" applyFont="1" applyFill="1" applyBorder="1" applyAlignment="1" applyProtection="1">
      <alignment vertical="center"/>
      <protection locked="0"/>
    </xf>
    <xf numFmtId="0" fontId="103" fillId="5" borderId="0" xfId="0" applyFont="1" applyFill="1" applyBorder="1" applyAlignment="1" applyProtection="1">
      <alignment horizontal="left" vertical="center"/>
      <protection locked="0"/>
    </xf>
    <xf numFmtId="0" fontId="103" fillId="0" borderId="0" xfId="0" applyFont="1" applyFill="1" applyBorder="1" applyAlignment="1" applyProtection="1">
      <alignment horizontal="left" vertical="center"/>
      <protection locked="0"/>
    </xf>
    <xf numFmtId="0" fontId="73" fillId="0" borderId="5" xfId="0" applyFont="1" applyBorder="1" applyAlignment="1" applyProtection="1">
      <alignment horizontal="left" vertical="top" wrapText="1"/>
      <protection hidden="1"/>
    </xf>
    <xf numFmtId="0" fontId="103" fillId="7" borderId="1" xfId="0" applyFont="1" applyFill="1" applyBorder="1" applyAlignment="1" applyProtection="1">
      <alignment vertical="center" wrapText="1"/>
      <protection hidden="1"/>
    </xf>
    <xf numFmtId="0" fontId="22" fillId="17" borderId="1" xfId="0" applyFont="1" applyFill="1" applyBorder="1" applyAlignment="1" applyProtection="1">
      <alignment horizontal="center" vertical="center"/>
      <protection hidden="1"/>
    </xf>
    <xf numFmtId="14" fontId="34" fillId="0" borderId="18" xfId="0" applyNumberFormat="1" applyFont="1" applyBorder="1" applyAlignment="1" applyProtection="1">
      <alignment horizontal="right" vertical="center" indent="1"/>
      <protection locked="0"/>
    </xf>
    <xf numFmtId="14" fontId="34" fillId="0" borderId="1" xfId="0" applyNumberFormat="1" applyFont="1" applyBorder="1" applyAlignment="1" applyProtection="1">
      <alignment horizontal="right" vertical="center" indent="1"/>
      <protection locked="0"/>
    </xf>
    <xf numFmtId="14" fontId="34" fillId="5" borderId="1" xfId="0" applyNumberFormat="1" applyFont="1" applyFill="1" applyBorder="1" applyAlignment="1" applyProtection="1">
      <alignment horizontal="right" vertical="center"/>
      <protection hidden="1"/>
    </xf>
    <xf numFmtId="0" fontId="22" fillId="17" borderId="19" xfId="0" applyFont="1" applyFill="1" applyBorder="1" applyAlignment="1" applyProtection="1">
      <alignment horizontal="center" vertical="center"/>
      <protection hidden="1"/>
    </xf>
    <xf numFmtId="0" fontId="95" fillId="7" borderId="1" xfId="0" applyFont="1" applyFill="1" applyBorder="1" applyProtection="1">
      <protection hidden="1"/>
    </xf>
    <xf numFmtId="4" fontId="95" fillId="7" borderId="1" xfId="0" applyNumberFormat="1" applyFont="1" applyFill="1" applyBorder="1" applyProtection="1">
      <protection hidden="1"/>
    </xf>
    <xf numFmtId="0" fontId="200" fillId="7" borderId="1" xfId="0" applyFont="1" applyFill="1" applyBorder="1" applyAlignment="1" applyProtection="1">
      <alignment horizontal="center" wrapText="1"/>
      <protection hidden="1"/>
    </xf>
    <xf numFmtId="0" fontId="27" fillId="10" borderId="0" xfId="0" applyFont="1" applyFill="1" applyBorder="1" applyAlignment="1">
      <alignment horizontal="justify" vertical="center" wrapText="1"/>
    </xf>
    <xf numFmtId="0" fontId="136" fillId="21" borderId="0" xfId="0" applyFont="1" applyFill="1" applyBorder="1" applyAlignment="1">
      <alignment horizontal="justify" vertical="center" wrapText="1"/>
    </xf>
    <xf numFmtId="0" fontId="67" fillId="10" borderId="0" xfId="0" applyFont="1" applyFill="1" applyBorder="1" applyAlignment="1">
      <alignment horizontal="justify" vertical="center" wrapText="1"/>
    </xf>
    <xf numFmtId="0" fontId="24" fillId="29" borderId="0" xfId="0" applyFont="1" applyFill="1" applyBorder="1" applyAlignment="1">
      <alignment horizontal="justify" vertical="center" wrapText="1"/>
    </xf>
    <xf numFmtId="0" fontId="24" fillId="5" borderId="0" xfId="0" applyFont="1" applyFill="1" applyBorder="1" applyAlignment="1">
      <alignment horizontal="justify" vertical="center" wrapText="1"/>
    </xf>
    <xf numFmtId="0" fontId="24" fillId="28" borderId="0" xfId="0" applyFont="1" applyFill="1" applyBorder="1" applyAlignment="1">
      <alignment horizontal="justify" vertical="center" wrapText="1"/>
    </xf>
    <xf numFmtId="0" fontId="24" fillId="14" borderId="0" xfId="0" applyFont="1" applyFill="1" applyBorder="1" applyAlignment="1">
      <alignment horizontal="justify" vertical="center" wrapText="1"/>
    </xf>
    <xf numFmtId="0" fontId="23" fillId="5" borderId="0" xfId="0" applyFont="1" applyFill="1" applyBorder="1" applyAlignment="1" applyProtection="1">
      <alignment horizontal="left" vertical="center"/>
    </xf>
    <xf numFmtId="0" fontId="135" fillId="6" borderId="90" xfId="0" applyFont="1" applyFill="1" applyBorder="1" applyAlignment="1" applyProtection="1">
      <alignment horizontal="center" vertical="center" wrapText="1"/>
    </xf>
    <xf numFmtId="0" fontId="135" fillId="6" borderId="91" xfId="0" applyFont="1" applyFill="1" applyBorder="1" applyAlignment="1" applyProtection="1">
      <alignment horizontal="center" vertical="center" wrapText="1"/>
    </xf>
    <xf numFmtId="0" fontId="135" fillId="6" borderId="92" xfId="0" applyFont="1" applyFill="1" applyBorder="1" applyAlignment="1" applyProtection="1">
      <alignment horizontal="center" vertical="center" wrapText="1"/>
    </xf>
    <xf numFmtId="0" fontId="134" fillId="22" borderId="93" xfId="0" applyFont="1" applyFill="1" applyBorder="1" applyAlignment="1">
      <alignment horizontal="left" vertical="center"/>
    </xf>
    <xf numFmtId="0" fontId="134" fillId="22" borderId="0" xfId="0" applyFont="1" applyFill="1" applyBorder="1" applyAlignment="1">
      <alignment horizontal="left" vertical="center"/>
    </xf>
    <xf numFmtId="0" fontId="134" fillId="22" borderId="94" xfId="0" applyFont="1" applyFill="1" applyBorder="1" applyAlignment="1">
      <alignment horizontal="left" vertical="center"/>
    </xf>
    <xf numFmtId="0" fontId="3" fillId="0"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hidden="1"/>
    </xf>
    <xf numFmtId="0" fontId="46" fillId="5" borderId="0" xfId="0" applyFont="1" applyFill="1" applyBorder="1" applyAlignment="1" applyProtection="1">
      <alignment horizontal="left" vertical="center"/>
      <protection hidden="1"/>
    </xf>
    <xf numFmtId="4" fontId="3" fillId="0" borderId="14" xfId="0" applyNumberFormat="1" applyFont="1" applyFill="1" applyBorder="1" applyAlignment="1" applyProtection="1">
      <alignment horizontal="right" vertical="center"/>
      <protection locked="0"/>
    </xf>
    <xf numFmtId="4" fontId="3" fillId="0" borderId="17" xfId="0" applyNumberFormat="1" applyFont="1" applyFill="1" applyBorder="1" applyAlignment="1" applyProtection="1">
      <alignment horizontal="right" vertical="center"/>
      <protection locked="0"/>
    </xf>
    <xf numFmtId="4" fontId="3" fillId="0" borderId="16" xfId="0" applyNumberFormat="1" applyFont="1" applyFill="1" applyBorder="1" applyAlignment="1" applyProtection="1">
      <alignment horizontal="right" vertical="center"/>
      <protection locked="0"/>
    </xf>
    <xf numFmtId="0" fontId="3" fillId="0" borderId="14" xfId="0" applyFont="1" applyFill="1" applyBorder="1" applyAlignment="1" applyProtection="1">
      <alignment horizontal="left" vertical="center" indent="1"/>
      <protection locked="0"/>
    </xf>
    <xf numFmtId="0" fontId="3" fillId="0" borderId="17" xfId="0" applyFont="1" applyFill="1" applyBorder="1" applyAlignment="1" applyProtection="1">
      <alignment horizontal="left" vertical="center" indent="1"/>
      <protection locked="0"/>
    </xf>
    <xf numFmtId="0" fontId="3" fillId="0" borderId="16" xfId="0" applyFont="1" applyFill="1" applyBorder="1" applyAlignment="1" applyProtection="1">
      <alignment horizontal="left" vertical="center" indent="1"/>
      <protection locked="0"/>
    </xf>
    <xf numFmtId="0" fontId="3" fillId="0" borderId="14" xfId="0" applyFont="1" applyFill="1" applyBorder="1" applyAlignment="1" applyProtection="1">
      <alignment horizontal="left" vertical="center"/>
      <protection locked="0"/>
    </xf>
    <xf numFmtId="0" fontId="3" fillId="0" borderId="17" xfId="0" applyFont="1" applyFill="1" applyBorder="1" applyAlignment="1" applyProtection="1">
      <alignment horizontal="left" vertical="center"/>
      <protection locked="0"/>
    </xf>
    <xf numFmtId="0" fontId="3" fillId="0" borderId="16" xfId="0" applyFont="1" applyFill="1" applyBorder="1" applyAlignment="1" applyProtection="1">
      <alignment horizontal="left" vertical="center"/>
      <protection locked="0"/>
    </xf>
    <xf numFmtId="0" fontId="69" fillId="3" borderId="1" xfId="0" applyFont="1" applyFill="1" applyBorder="1" applyAlignment="1" applyProtection="1">
      <alignment horizontal="center" vertical="center" wrapText="1"/>
      <protection hidden="1"/>
    </xf>
    <xf numFmtId="0" fontId="69" fillId="3" borderId="19" xfId="0" applyFont="1" applyFill="1" applyBorder="1" applyAlignment="1" applyProtection="1">
      <alignment horizontal="center" vertical="center" wrapText="1"/>
      <protection hidden="1"/>
    </xf>
    <xf numFmtId="0" fontId="69" fillId="11" borderId="19" xfId="0" applyFont="1" applyFill="1" applyBorder="1" applyAlignment="1" applyProtection="1">
      <alignment horizontal="center" vertical="center" wrapText="1"/>
      <protection hidden="1"/>
    </xf>
    <xf numFmtId="0" fontId="69" fillId="11" borderId="34" xfId="0" applyFont="1" applyFill="1" applyBorder="1" applyAlignment="1" applyProtection="1">
      <alignment horizontal="center" vertical="center" wrapText="1"/>
      <protection hidden="1"/>
    </xf>
    <xf numFmtId="4" fontId="4" fillId="2" borderId="2" xfId="0" applyNumberFormat="1" applyFont="1" applyFill="1" applyBorder="1" applyAlignment="1" applyProtection="1">
      <alignment horizontal="left" vertical="center"/>
      <protection hidden="1"/>
    </xf>
    <xf numFmtId="0" fontId="69" fillId="33" borderId="1" xfId="0" applyFont="1" applyFill="1" applyBorder="1" applyAlignment="1" applyProtection="1">
      <alignment horizontal="center" vertical="center" wrapText="1"/>
      <protection hidden="1"/>
    </xf>
    <xf numFmtId="0" fontId="69" fillId="33" borderId="19" xfId="0" applyFont="1" applyFill="1" applyBorder="1" applyAlignment="1" applyProtection="1">
      <alignment horizontal="center" vertical="center" wrapText="1"/>
      <protection hidden="1"/>
    </xf>
    <xf numFmtId="0" fontId="190" fillId="5" borderId="8" xfId="0" applyFont="1" applyFill="1" applyBorder="1" applyAlignment="1">
      <alignment horizontal="left" vertical="top" wrapText="1"/>
    </xf>
    <xf numFmtId="0" fontId="97" fillId="16" borderId="0" xfId="0" applyFont="1" applyFill="1" applyBorder="1" applyAlignment="1" applyProtection="1">
      <alignment horizontal="center" vertical="center" wrapText="1"/>
      <protection hidden="1"/>
    </xf>
    <xf numFmtId="0" fontId="137" fillId="16" borderId="0" xfId="0" applyFont="1" applyFill="1" applyBorder="1" applyAlignment="1" applyProtection="1">
      <alignment horizontal="center" vertical="center" wrapText="1"/>
      <protection hidden="1"/>
    </xf>
    <xf numFmtId="0" fontId="3" fillId="3" borderId="0" xfId="0" applyFont="1" applyFill="1" applyBorder="1" applyAlignment="1" applyProtection="1">
      <alignment horizontal="left" vertical="center"/>
      <protection hidden="1"/>
    </xf>
    <xf numFmtId="4" fontId="4" fillId="2" borderId="14" xfId="0" applyNumberFormat="1" applyFont="1" applyFill="1" applyBorder="1" applyAlignment="1" applyProtection="1">
      <alignment horizontal="left" vertical="center"/>
      <protection hidden="1"/>
    </xf>
    <xf numFmtId="4" fontId="4" fillId="2" borderId="17" xfId="0" applyNumberFormat="1" applyFont="1" applyFill="1" applyBorder="1" applyAlignment="1" applyProtection="1">
      <alignment horizontal="left" vertical="center"/>
      <protection hidden="1"/>
    </xf>
    <xf numFmtId="4" fontId="4" fillId="2" borderId="16" xfId="0" applyNumberFormat="1" applyFont="1" applyFill="1" applyBorder="1" applyAlignment="1" applyProtection="1">
      <alignment horizontal="left" vertical="center"/>
      <protection hidden="1"/>
    </xf>
    <xf numFmtId="4" fontId="4" fillId="2" borderId="14" xfId="0" applyNumberFormat="1" applyFont="1" applyFill="1" applyBorder="1" applyAlignment="1" applyProtection="1">
      <alignment horizontal="center" vertical="center"/>
      <protection hidden="1"/>
    </xf>
    <xf numFmtId="4" fontId="4" fillId="2" borderId="17" xfId="0" applyNumberFormat="1" applyFont="1" applyFill="1" applyBorder="1" applyAlignment="1" applyProtection="1">
      <alignment horizontal="center" vertical="center"/>
      <protection hidden="1"/>
    </xf>
    <xf numFmtId="4" fontId="4" fillId="2" borderId="16" xfId="0" applyNumberFormat="1" applyFont="1" applyFill="1" applyBorder="1" applyAlignment="1" applyProtection="1">
      <alignment horizontal="center" vertical="center"/>
      <protection hidden="1"/>
    </xf>
    <xf numFmtId="4" fontId="3" fillId="5" borderId="14" xfId="0" applyNumberFormat="1" applyFont="1" applyFill="1" applyBorder="1" applyAlignment="1" applyProtection="1">
      <alignment horizontal="right" vertical="center"/>
      <protection locked="0"/>
    </xf>
    <xf numFmtId="4" fontId="3" fillId="5" borderId="17" xfId="0" applyNumberFormat="1" applyFont="1" applyFill="1" applyBorder="1" applyAlignment="1" applyProtection="1">
      <alignment horizontal="right" vertical="center"/>
      <protection locked="0"/>
    </xf>
    <xf numFmtId="4" fontId="3" fillId="5" borderId="16" xfId="0" applyNumberFormat="1" applyFont="1" applyFill="1" applyBorder="1" applyAlignment="1" applyProtection="1">
      <alignment horizontal="right" vertical="center"/>
      <protection locked="0"/>
    </xf>
    <xf numFmtId="0" fontId="34" fillId="5" borderId="31" xfId="0" applyFont="1" applyFill="1" applyBorder="1" applyAlignment="1" applyProtection="1">
      <alignment horizontal="left" vertical="center"/>
      <protection locked="0"/>
    </xf>
    <xf numFmtId="0" fontId="34" fillId="5" borderId="32" xfId="0" applyFont="1" applyFill="1" applyBorder="1" applyAlignment="1" applyProtection="1">
      <alignment horizontal="left" vertical="center"/>
      <protection locked="0"/>
    </xf>
    <xf numFmtId="0" fontId="34" fillId="5" borderId="33" xfId="0" applyFont="1" applyFill="1" applyBorder="1" applyAlignment="1" applyProtection="1">
      <alignment horizontal="left" vertical="center"/>
      <protection locked="0"/>
    </xf>
    <xf numFmtId="0" fontId="34" fillId="5" borderId="2" xfId="0" applyFont="1" applyFill="1" applyBorder="1" applyAlignment="1" applyProtection="1">
      <alignment horizontal="left" vertical="center"/>
      <protection locked="0"/>
    </xf>
    <xf numFmtId="0" fontId="34" fillId="5" borderId="7" xfId="0" applyFont="1" applyFill="1" applyBorder="1" applyAlignment="1" applyProtection="1">
      <alignment horizontal="left" vertical="center"/>
      <protection locked="0"/>
    </xf>
    <xf numFmtId="0" fontId="34" fillId="5" borderId="3" xfId="0" applyFont="1" applyFill="1" applyBorder="1" applyAlignment="1" applyProtection="1">
      <alignment horizontal="left" vertical="center"/>
      <protection locked="0"/>
    </xf>
    <xf numFmtId="0" fontId="5" fillId="5" borderId="2" xfId="0" applyFont="1" applyFill="1" applyBorder="1" applyAlignment="1" applyProtection="1">
      <alignment horizontal="left" vertical="center"/>
      <protection locked="0"/>
    </xf>
    <xf numFmtId="0" fontId="5" fillId="5" borderId="3" xfId="0" applyFont="1" applyFill="1" applyBorder="1" applyAlignment="1" applyProtection="1">
      <alignment horizontal="left" vertical="center"/>
      <protection locked="0"/>
    </xf>
    <xf numFmtId="0" fontId="15" fillId="5" borderId="0" xfId="0" applyFont="1" applyFill="1" applyBorder="1" applyAlignment="1" applyProtection="1">
      <alignment horizontal="right" vertical="center"/>
      <protection hidden="1"/>
    </xf>
    <xf numFmtId="0" fontId="6" fillId="3" borderId="0" xfId="0" applyFont="1" applyFill="1" applyBorder="1" applyAlignment="1" applyProtection="1">
      <alignment horizontal="left" vertical="center"/>
      <protection hidden="1"/>
    </xf>
    <xf numFmtId="0" fontId="3" fillId="0" borderId="18" xfId="0" applyFont="1" applyFill="1" applyBorder="1" applyAlignment="1" applyProtection="1">
      <alignment horizontal="left" vertical="center"/>
      <protection locked="0"/>
    </xf>
    <xf numFmtId="0" fontId="6" fillId="3" borderId="35" xfId="0" applyFont="1" applyFill="1" applyBorder="1" applyAlignment="1" applyProtection="1">
      <alignment horizontal="left" vertical="center"/>
      <protection hidden="1"/>
    </xf>
    <xf numFmtId="0" fontId="4" fillId="3" borderId="44" xfId="0" applyFont="1" applyFill="1" applyBorder="1" applyAlignment="1" applyProtection="1">
      <alignment horizontal="left" vertical="center"/>
      <protection hidden="1"/>
    </xf>
    <xf numFmtId="0" fontId="19" fillId="5" borderId="0" xfId="0" applyFont="1" applyFill="1" applyBorder="1" applyAlignment="1" applyProtection="1">
      <alignment horizontal="left" vertical="center"/>
      <protection hidden="1"/>
    </xf>
    <xf numFmtId="4" fontId="3" fillId="3" borderId="44" xfId="0" applyNumberFormat="1" applyFont="1" applyFill="1" applyBorder="1" applyAlignment="1" applyProtection="1">
      <alignment horizontal="right" vertical="center"/>
      <protection hidden="1"/>
    </xf>
    <xf numFmtId="0" fontId="3" fillId="0" borderId="14"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 fillId="0" borderId="16" xfId="0" applyFont="1" applyFill="1" applyBorder="1" applyAlignment="1" applyProtection="1">
      <alignment horizontal="center" vertical="center"/>
      <protection locked="0"/>
    </xf>
    <xf numFmtId="0" fontId="3" fillId="7" borderId="14" xfId="0" applyFont="1" applyFill="1" applyBorder="1" applyAlignment="1" applyProtection="1">
      <alignment horizontal="left" vertical="center"/>
      <protection hidden="1"/>
    </xf>
    <xf numFmtId="0" fontId="3" fillId="7" borderId="17" xfId="0" applyFont="1" applyFill="1" applyBorder="1" applyAlignment="1" applyProtection="1">
      <alignment horizontal="left" vertical="center"/>
      <protection hidden="1"/>
    </xf>
    <xf numFmtId="0" fontId="3" fillId="7" borderId="16" xfId="0" applyFont="1" applyFill="1" applyBorder="1" applyAlignment="1" applyProtection="1">
      <alignment horizontal="left" vertical="center"/>
      <protection hidden="1"/>
    </xf>
    <xf numFmtId="0" fontId="68" fillId="5" borderId="0" xfId="0" applyFont="1" applyFill="1" applyBorder="1" applyAlignment="1" applyProtection="1">
      <alignment horizontal="right" vertical="center"/>
      <protection hidden="1"/>
    </xf>
    <xf numFmtId="0" fontId="69" fillId="5" borderId="0" xfId="0" applyFont="1" applyFill="1" applyBorder="1" applyAlignment="1" applyProtection="1">
      <alignment horizontal="center" vertical="center"/>
      <protection hidden="1"/>
    </xf>
    <xf numFmtId="0" fontId="97" fillId="5" borderId="0" xfId="0" applyFont="1" applyFill="1" applyBorder="1" applyAlignment="1" applyProtection="1">
      <alignment horizontal="center" vertical="center" wrapText="1"/>
      <protection hidden="1"/>
    </xf>
    <xf numFmtId="0" fontId="3" fillId="3" borderId="77" xfId="0" applyFont="1" applyFill="1" applyBorder="1" applyAlignment="1" applyProtection="1">
      <alignment horizontal="left" vertical="center"/>
      <protection hidden="1"/>
    </xf>
    <xf numFmtId="0" fontId="3" fillId="3" borderId="12" xfId="0" applyFont="1" applyFill="1" applyBorder="1" applyAlignment="1" applyProtection="1">
      <alignment horizontal="left" vertical="center"/>
      <protection hidden="1"/>
    </xf>
    <xf numFmtId="0" fontId="34" fillId="12" borderId="31" xfId="0" applyFont="1" applyFill="1" applyBorder="1" applyAlignment="1" applyProtection="1">
      <alignment horizontal="left" vertical="center"/>
      <protection hidden="1"/>
    </xf>
    <xf numFmtId="0" fontId="34" fillId="12" borderId="32" xfId="0" applyFont="1" applyFill="1" applyBorder="1" applyAlignment="1" applyProtection="1">
      <alignment horizontal="left" vertical="center"/>
      <protection hidden="1"/>
    </xf>
    <xf numFmtId="0" fontId="34" fillId="12" borderId="33" xfId="0" applyFont="1" applyFill="1" applyBorder="1" applyAlignment="1" applyProtection="1">
      <alignment horizontal="left" vertical="center"/>
      <protection hidden="1"/>
    </xf>
    <xf numFmtId="0" fontId="69" fillId="3" borderId="0" xfId="0" applyFont="1" applyFill="1" applyBorder="1" applyAlignment="1" applyProtection="1">
      <alignment horizontal="center" vertical="center" wrapText="1"/>
      <protection hidden="1"/>
    </xf>
    <xf numFmtId="0" fontId="1" fillId="7" borderId="2" xfId="0" applyFont="1" applyFill="1" applyBorder="1" applyAlignment="1" applyProtection="1">
      <alignment horizontal="left" vertical="center"/>
      <protection hidden="1"/>
    </xf>
    <xf numFmtId="0" fontId="1" fillId="7" borderId="3" xfId="0" applyFont="1" applyFill="1" applyBorder="1" applyAlignment="1" applyProtection="1">
      <alignment horizontal="left" vertical="center"/>
      <protection hidden="1"/>
    </xf>
    <xf numFmtId="0" fontId="182" fillId="16" borderId="0" xfId="0" applyFont="1" applyFill="1" applyBorder="1" applyAlignment="1" applyProtection="1">
      <alignment horizontal="center" vertical="center" wrapText="1"/>
      <protection hidden="1"/>
    </xf>
    <xf numFmtId="0" fontId="3" fillId="5" borderId="0" xfId="0" applyFont="1" applyFill="1" applyBorder="1" applyAlignment="1" applyProtection="1">
      <alignment horizontal="left" vertical="center"/>
      <protection hidden="1"/>
    </xf>
    <xf numFmtId="0" fontId="128" fillId="5" borderId="0" xfId="0" applyFont="1" applyFill="1" applyAlignment="1" applyProtection="1">
      <alignment horizontal="left" vertical="center" wrapText="1"/>
      <protection hidden="1"/>
    </xf>
    <xf numFmtId="0" fontId="128" fillId="5" borderId="0" xfId="0" applyFont="1" applyFill="1" applyAlignment="1" applyProtection="1">
      <alignment horizontal="left" vertical="center"/>
      <protection hidden="1"/>
    </xf>
    <xf numFmtId="0" fontId="6" fillId="12" borderId="2" xfId="0" applyFont="1" applyFill="1" applyBorder="1" applyAlignment="1" applyProtection="1">
      <alignment horizontal="right"/>
      <protection hidden="1"/>
    </xf>
    <xf numFmtId="0" fontId="6" fillId="12" borderId="7" xfId="0" applyFont="1" applyFill="1" applyBorder="1" applyAlignment="1" applyProtection="1">
      <alignment horizontal="right"/>
      <protection hidden="1"/>
    </xf>
    <xf numFmtId="0" fontId="6" fillId="12" borderId="3" xfId="0" applyFont="1" applyFill="1" applyBorder="1" applyAlignment="1" applyProtection="1">
      <alignment horizontal="right"/>
      <protection hidden="1"/>
    </xf>
    <xf numFmtId="0" fontId="1" fillId="11" borderId="1" xfId="0" applyFont="1" applyFill="1" applyBorder="1" applyAlignment="1" applyProtection="1">
      <alignment horizontal="center" vertical="center" wrapText="1"/>
      <protection hidden="1"/>
    </xf>
    <xf numFmtId="0" fontId="3" fillId="11" borderId="1" xfId="0" applyFont="1" applyFill="1" applyBorder="1" applyAlignment="1" applyProtection="1">
      <alignment horizontal="center" vertical="center" wrapText="1"/>
      <protection hidden="1"/>
    </xf>
    <xf numFmtId="0" fontId="40" fillId="11" borderId="2" xfId="0" applyFont="1" applyFill="1" applyBorder="1" applyAlignment="1" applyProtection="1">
      <alignment horizontal="center" wrapText="1"/>
      <protection hidden="1"/>
    </xf>
    <xf numFmtId="0" fontId="40" fillId="11" borderId="7" xfId="0" applyFont="1" applyFill="1" applyBorder="1" applyAlignment="1" applyProtection="1">
      <alignment horizontal="center" wrapText="1"/>
      <protection hidden="1"/>
    </xf>
    <xf numFmtId="0" fontId="40" fillId="11" borderId="3" xfId="0" applyFont="1" applyFill="1" applyBorder="1" applyAlignment="1" applyProtection="1">
      <alignment horizontal="center" wrapText="1"/>
      <protection hidden="1"/>
    </xf>
    <xf numFmtId="4" fontId="39" fillId="12" borderId="2" xfId="0" applyNumberFormat="1" applyFont="1" applyFill="1" applyBorder="1" applyAlignment="1" applyProtection="1">
      <alignment horizontal="center"/>
      <protection hidden="1"/>
    </xf>
    <xf numFmtId="4" fontId="39" fillId="12" borderId="3" xfId="0" applyNumberFormat="1" applyFont="1" applyFill="1" applyBorder="1" applyAlignment="1" applyProtection="1">
      <alignment horizontal="center"/>
      <protection hidden="1"/>
    </xf>
    <xf numFmtId="4" fontId="129" fillId="3" borderId="8" xfId="0" applyNumberFormat="1" applyFont="1" applyFill="1" applyBorder="1" applyAlignment="1" applyProtection="1">
      <alignment horizontal="left" vertical="center"/>
      <protection hidden="1"/>
    </xf>
    <xf numFmtId="0" fontId="48" fillId="16" borderId="2" xfId="0" applyFont="1" applyFill="1" applyBorder="1" applyAlignment="1" applyProtection="1">
      <alignment horizontal="center" vertical="center" wrapText="1"/>
      <protection hidden="1"/>
    </xf>
    <xf numFmtId="0" fontId="97" fillId="16" borderId="3" xfId="0" applyFont="1" applyFill="1" applyBorder="1" applyAlignment="1" applyProtection="1">
      <alignment horizontal="center" vertical="center" wrapText="1"/>
      <protection hidden="1"/>
    </xf>
    <xf numFmtId="0" fontId="96" fillId="8" borderId="115" xfId="0" applyFont="1" applyFill="1" applyBorder="1" applyAlignment="1" applyProtection="1">
      <alignment horizontal="right" vertical="center"/>
      <protection hidden="1"/>
    </xf>
    <xf numFmtId="0" fontId="6" fillId="3" borderId="44" xfId="0" applyFont="1" applyFill="1" applyBorder="1" applyAlignment="1" applyProtection="1">
      <alignment horizontal="left" vertical="center"/>
      <protection hidden="1"/>
    </xf>
    <xf numFmtId="0" fontId="6" fillId="3" borderId="45" xfId="0" applyFont="1" applyFill="1" applyBorder="1" applyAlignment="1" applyProtection="1">
      <alignment horizontal="left" vertical="center"/>
      <protection hidden="1"/>
    </xf>
    <xf numFmtId="0" fontId="69" fillId="3" borderId="48" xfId="0" applyFont="1" applyFill="1" applyBorder="1" applyAlignment="1" applyProtection="1">
      <alignment horizontal="center" vertical="center"/>
      <protection hidden="1"/>
    </xf>
    <xf numFmtId="0" fontId="69" fillId="3" borderId="50" xfId="0" applyFont="1" applyFill="1" applyBorder="1" applyAlignment="1" applyProtection="1">
      <alignment horizontal="center" vertical="center"/>
      <protection hidden="1"/>
    </xf>
    <xf numFmtId="0" fontId="96" fillId="8" borderId="109" xfId="0" applyFont="1" applyFill="1" applyBorder="1" applyAlignment="1" applyProtection="1">
      <alignment horizontal="right" vertical="center"/>
      <protection hidden="1"/>
    </xf>
    <xf numFmtId="0" fontId="96" fillId="8" borderId="8" xfId="0" applyFont="1" applyFill="1" applyBorder="1" applyAlignment="1" applyProtection="1">
      <alignment horizontal="right" vertical="center"/>
      <protection hidden="1"/>
    </xf>
    <xf numFmtId="0" fontId="68" fillId="3" borderId="53" xfId="0" applyFont="1" applyFill="1" applyBorder="1" applyAlignment="1" applyProtection="1">
      <alignment horizontal="left" vertical="center"/>
      <protection hidden="1"/>
    </xf>
    <xf numFmtId="4" fontId="73" fillId="5" borderId="1" xfId="0" applyNumberFormat="1" applyFont="1" applyFill="1" applyBorder="1" applyAlignment="1" applyProtection="1">
      <alignment horizontal="right"/>
      <protection locked="0"/>
    </xf>
    <xf numFmtId="10" fontId="73" fillId="17" borderId="2" xfId="0" applyNumberFormat="1" applyFont="1" applyFill="1" applyBorder="1" applyAlignment="1" applyProtection="1">
      <alignment horizontal="right"/>
      <protection hidden="1"/>
    </xf>
    <xf numFmtId="10" fontId="73" fillId="17" borderId="7" xfId="0" applyNumberFormat="1" applyFont="1" applyFill="1" applyBorder="1" applyAlignment="1" applyProtection="1">
      <alignment horizontal="right"/>
      <protection hidden="1"/>
    </xf>
    <xf numFmtId="10" fontId="73" fillId="17" borderId="3" xfId="0" applyNumberFormat="1" applyFont="1" applyFill="1" applyBorder="1" applyAlignment="1" applyProtection="1">
      <alignment horizontal="right"/>
      <protection hidden="1"/>
    </xf>
    <xf numFmtId="0" fontId="76" fillId="24" borderId="0" xfId="0" applyFont="1" applyFill="1" applyBorder="1" applyAlignment="1">
      <alignment horizontal="justify" vertical="top" wrapText="1"/>
    </xf>
    <xf numFmtId="0" fontId="76" fillId="24" borderId="0" xfId="0" applyFont="1" applyFill="1" applyBorder="1" applyAlignment="1">
      <alignment horizontal="left"/>
    </xf>
    <xf numFmtId="0" fontId="76" fillId="24" borderId="0" xfId="0" applyFont="1" applyFill="1" applyBorder="1" applyAlignment="1">
      <alignment horizontal="justify"/>
    </xf>
    <xf numFmtId="0" fontId="74" fillId="5" borderId="7" xfId="0" applyFont="1" applyFill="1" applyBorder="1" applyAlignment="1" applyProtection="1">
      <alignment horizontal="left"/>
      <protection hidden="1"/>
    </xf>
    <xf numFmtId="4" fontId="73" fillId="17" borderId="1" xfId="0" applyNumberFormat="1" applyFont="1" applyFill="1" applyBorder="1" applyAlignment="1" applyProtection="1">
      <alignment horizontal="right"/>
      <protection hidden="1"/>
    </xf>
    <xf numFmtId="4" fontId="73" fillId="17" borderId="2" xfId="0" applyNumberFormat="1" applyFont="1" applyFill="1" applyBorder="1" applyAlignment="1" applyProtection="1">
      <alignment horizontal="right"/>
      <protection hidden="1"/>
    </xf>
    <xf numFmtId="0" fontId="73" fillId="17" borderId="7" xfId="0" applyFont="1" applyFill="1" applyBorder="1" applyAlignment="1" applyProtection="1">
      <alignment horizontal="right"/>
      <protection hidden="1"/>
    </xf>
    <xf numFmtId="0" fontId="73" fillId="17" borderId="3" xfId="0" applyFont="1" applyFill="1" applyBorder="1" applyAlignment="1" applyProtection="1">
      <alignment horizontal="right"/>
      <protection hidden="1"/>
    </xf>
    <xf numFmtId="10" fontId="73" fillId="17" borderId="1" xfId="0" applyNumberFormat="1" applyFont="1" applyFill="1" applyBorder="1" applyAlignment="1" applyProtection="1">
      <alignment horizontal="right"/>
      <protection hidden="1"/>
    </xf>
    <xf numFmtId="0" fontId="124" fillId="5" borderId="0" xfId="0" applyFont="1" applyFill="1" applyBorder="1" applyAlignment="1">
      <alignment horizontal="right" vertical="center"/>
    </xf>
    <xf numFmtId="0" fontId="73" fillId="5" borderId="8" xfId="0" applyFont="1" applyFill="1" applyBorder="1" applyAlignment="1" applyProtection="1">
      <alignment horizontal="center" vertical="top"/>
      <protection locked="0"/>
    </xf>
    <xf numFmtId="0" fontId="74" fillId="5" borderId="36" xfId="0" applyFont="1" applyFill="1" applyBorder="1" applyAlignment="1" applyProtection="1">
      <alignment horizontal="center" vertical="center" wrapText="1"/>
      <protection hidden="1"/>
    </xf>
    <xf numFmtId="0" fontId="74" fillId="5" borderId="37" xfId="0" applyFont="1" applyFill="1" applyBorder="1" applyAlignment="1" applyProtection="1">
      <alignment horizontal="center" vertical="center" wrapText="1"/>
      <protection hidden="1"/>
    </xf>
    <xf numFmtId="0" fontId="74" fillId="5" borderId="38" xfId="0" applyFont="1" applyFill="1" applyBorder="1" applyAlignment="1" applyProtection="1">
      <alignment horizontal="center" vertical="center" wrapText="1"/>
      <protection hidden="1"/>
    </xf>
    <xf numFmtId="0" fontId="73" fillId="5" borderId="36" xfId="0" applyFont="1" applyFill="1" applyBorder="1" applyAlignment="1" applyProtection="1">
      <alignment horizontal="justify" vertical="center" wrapText="1"/>
      <protection hidden="1"/>
    </xf>
    <xf numFmtId="0" fontId="73" fillId="5" borderId="37" xfId="0" applyFont="1" applyFill="1" applyBorder="1" applyAlignment="1" applyProtection="1">
      <alignment horizontal="justify" vertical="center" wrapText="1"/>
      <protection hidden="1"/>
    </xf>
    <xf numFmtId="0" fontId="73" fillId="5" borderId="38" xfId="0" applyFont="1" applyFill="1" applyBorder="1" applyAlignment="1" applyProtection="1">
      <alignment horizontal="justify" vertical="center" wrapText="1"/>
      <protection hidden="1"/>
    </xf>
    <xf numFmtId="0" fontId="73" fillId="5" borderId="0" xfId="0" applyFont="1" applyFill="1" applyAlignment="1" applyProtection="1">
      <alignment horizontal="justify" vertical="center" wrapText="1"/>
      <protection hidden="1"/>
    </xf>
    <xf numFmtId="0" fontId="73" fillId="5" borderId="0" xfId="0" applyFont="1" applyFill="1" applyAlignment="1" applyProtection="1">
      <alignment horizontal="left" vertical="center" wrapText="1"/>
      <protection hidden="1"/>
    </xf>
    <xf numFmtId="0" fontId="74" fillId="5" borderId="23" xfId="0" applyFont="1" applyFill="1" applyBorder="1" applyAlignment="1" applyProtection="1">
      <alignment horizontal="center" vertical="center" wrapText="1"/>
      <protection hidden="1"/>
    </xf>
    <xf numFmtId="0" fontId="74" fillId="5" borderId="24" xfId="0" applyFont="1" applyFill="1" applyBorder="1" applyAlignment="1" applyProtection="1">
      <alignment horizontal="center" vertical="center" wrapText="1"/>
      <protection hidden="1"/>
    </xf>
    <xf numFmtId="0" fontId="74" fillId="5" borderId="25" xfId="0" applyFont="1" applyFill="1" applyBorder="1" applyAlignment="1" applyProtection="1">
      <alignment horizontal="center" vertical="center" wrapText="1"/>
      <protection hidden="1"/>
    </xf>
    <xf numFmtId="0" fontId="74" fillId="5" borderId="28" xfId="0" applyFont="1" applyFill="1" applyBorder="1" applyAlignment="1" applyProtection="1">
      <alignment horizontal="center" vertical="center" wrapText="1"/>
      <protection hidden="1"/>
    </xf>
    <xf numFmtId="0" fontId="74" fillId="5" borderId="29" xfId="0" applyFont="1" applyFill="1" applyBorder="1" applyAlignment="1" applyProtection="1">
      <alignment horizontal="center" vertical="center" wrapText="1"/>
      <protection hidden="1"/>
    </xf>
    <xf numFmtId="0" fontId="74" fillId="5" borderId="30" xfId="0" applyFont="1" applyFill="1" applyBorder="1" applyAlignment="1" applyProtection="1">
      <alignment horizontal="center" vertical="center" wrapText="1"/>
      <protection hidden="1"/>
    </xf>
    <xf numFmtId="0" fontId="73" fillId="5" borderId="23" xfId="0" applyFont="1" applyFill="1" applyBorder="1" applyAlignment="1" applyProtection="1">
      <alignment horizontal="justify" vertical="center" wrapText="1"/>
      <protection hidden="1"/>
    </xf>
    <xf numFmtId="0" fontId="73" fillId="5" borderId="24" xfId="0" applyFont="1" applyFill="1" applyBorder="1" applyAlignment="1" applyProtection="1">
      <alignment horizontal="justify" vertical="center" wrapText="1"/>
      <protection hidden="1"/>
    </xf>
    <xf numFmtId="0" fontId="73" fillId="5" borderId="25" xfId="0" applyFont="1" applyFill="1" applyBorder="1" applyAlignment="1" applyProtection="1">
      <alignment horizontal="justify" vertical="center" wrapText="1"/>
      <protection hidden="1"/>
    </xf>
    <xf numFmtId="0" fontId="73" fillId="5" borderId="28" xfId="0" applyFont="1" applyFill="1" applyBorder="1" applyAlignment="1" applyProtection="1">
      <alignment horizontal="justify" vertical="center" wrapText="1"/>
      <protection hidden="1"/>
    </xf>
    <xf numFmtId="0" fontId="73" fillId="5" borderId="29" xfId="0" applyFont="1" applyFill="1" applyBorder="1" applyAlignment="1" applyProtection="1">
      <alignment horizontal="justify" vertical="center" wrapText="1"/>
      <protection hidden="1"/>
    </xf>
    <xf numFmtId="0" fontId="73" fillId="5" borderId="30" xfId="0" applyFont="1" applyFill="1" applyBorder="1" applyAlignment="1" applyProtection="1">
      <alignment horizontal="justify" vertical="center" wrapText="1"/>
      <protection hidden="1"/>
    </xf>
    <xf numFmtId="3" fontId="73" fillId="5" borderId="8" xfId="0" applyNumberFormat="1" applyFont="1" applyFill="1" applyBorder="1" applyAlignment="1" applyProtection="1">
      <alignment horizontal="center" vertical="top"/>
      <protection locked="0"/>
    </xf>
    <xf numFmtId="0" fontId="74" fillId="5" borderId="26" xfId="0" applyFont="1" applyFill="1" applyBorder="1" applyAlignment="1" applyProtection="1">
      <alignment horizontal="center" vertical="center" wrapText="1"/>
      <protection hidden="1"/>
    </xf>
    <xf numFmtId="0" fontId="74" fillId="5" borderId="0" xfId="0" applyFont="1" applyFill="1" applyBorder="1" applyAlignment="1" applyProtection="1">
      <alignment horizontal="center" vertical="center" wrapText="1"/>
      <protection hidden="1"/>
    </xf>
    <xf numFmtId="0" fontId="74" fillId="5" borderId="27" xfId="0" applyFont="1" applyFill="1" applyBorder="1" applyAlignment="1" applyProtection="1">
      <alignment horizontal="center" vertical="center" wrapText="1"/>
      <protection hidden="1"/>
    </xf>
    <xf numFmtId="0" fontId="73" fillId="5" borderId="26" xfId="0" applyFont="1" applyFill="1" applyBorder="1" applyAlignment="1" applyProtection="1">
      <alignment horizontal="justify" vertical="center" wrapText="1"/>
      <protection hidden="1"/>
    </xf>
    <xf numFmtId="0" fontId="73" fillId="5" borderId="0" xfId="0" applyFont="1" applyFill="1" applyBorder="1" applyAlignment="1" applyProtection="1">
      <alignment horizontal="justify" vertical="center" wrapText="1"/>
      <protection hidden="1"/>
    </xf>
    <xf numFmtId="0" fontId="73" fillId="5" borderId="27" xfId="0" applyFont="1" applyFill="1" applyBorder="1" applyAlignment="1" applyProtection="1">
      <alignment horizontal="justify" vertical="center" wrapText="1"/>
      <protection hidden="1"/>
    </xf>
    <xf numFmtId="0" fontId="74" fillId="5" borderId="72" xfId="0" applyFont="1" applyFill="1" applyBorder="1" applyAlignment="1" applyProtection="1">
      <alignment horizontal="center" vertical="center" wrapText="1"/>
      <protection hidden="1"/>
    </xf>
    <xf numFmtId="0" fontId="107" fillId="7" borderId="0" xfId="0" applyFont="1" applyFill="1" applyBorder="1" applyAlignment="1" applyProtection="1">
      <alignment horizontal="left"/>
      <protection hidden="1"/>
    </xf>
    <xf numFmtId="0" fontId="74" fillId="5" borderId="0" xfId="0" applyFont="1" applyFill="1" applyAlignment="1" applyProtection="1">
      <alignment horizontal="center" vertical="center"/>
      <protection hidden="1"/>
    </xf>
    <xf numFmtId="0" fontId="115" fillId="5" borderId="0" xfId="0" applyFont="1" applyFill="1" applyAlignment="1" applyProtection="1">
      <alignment horizontal="center" vertical="center"/>
      <protection hidden="1"/>
    </xf>
    <xf numFmtId="0" fontId="76" fillId="21" borderId="0" xfId="0" applyFont="1" applyFill="1" applyBorder="1" applyAlignment="1">
      <alignment horizontal="justify" vertical="top" wrapText="1"/>
    </xf>
    <xf numFmtId="0" fontId="76" fillId="21" borderId="0" xfId="0" applyFont="1" applyFill="1" applyBorder="1" applyAlignment="1">
      <alignment horizontal="justify" wrapText="1"/>
    </xf>
    <xf numFmtId="0" fontId="73" fillId="5" borderId="0" xfId="0" applyFont="1" applyFill="1" applyAlignment="1">
      <alignment horizontal="justify" wrapText="1"/>
    </xf>
    <xf numFmtId="0" fontId="76" fillId="21" borderId="0" xfId="0" applyFont="1" applyFill="1" applyBorder="1" applyAlignment="1">
      <alignment horizontal="left" vertical="top" wrapText="1"/>
    </xf>
    <xf numFmtId="0" fontId="76" fillId="21" borderId="0" xfId="0" applyFont="1" applyFill="1" applyBorder="1" applyAlignment="1">
      <alignment horizontal="left" vertical="top"/>
    </xf>
    <xf numFmtId="0" fontId="34" fillId="21" borderId="0" xfId="0" applyFont="1" applyFill="1" applyBorder="1" applyAlignment="1">
      <alignment horizontal="justify" wrapText="1"/>
    </xf>
    <xf numFmtId="0" fontId="34" fillId="5" borderId="0" xfId="0" applyFont="1" applyFill="1" applyBorder="1" applyAlignment="1">
      <alignment horizontal="left"/>
    </xf>
    <xf numFmtId="0" fontId="34" fillId="5" borderId="0" xfId="0" applyFont="1" applyFill="1" applyAlignment="1">
      <alignment horizontal="left"/>
    </xf>
    <xf numFmtId="0" fontId="73" fillId="5" borderId="7" xfId="0" applyFont="1" applyFill="1" applyBorder="1" applyAlignment="1" applyProtection="1">
      <alignment horizontal="center"/>
      <protection locked="0"/>
    </xf>
    <xf numFmtId="0" fontId="73" fillId="5" borderId="8" xfId="0" applyFont="1" applyFill="1" applyBorder="1" applyAlignment="1" applyProtection="1">
      <alignment horizontal="center"/>
      <protection locked="0"/>
    </xf>
    <xf numFmtId="0" fontId="73" fillId="5" borderId="5" xfId="0" applyFont="1" applyFill="1" applyBorder="1" applyAlignment="1" applyProtection="1">
      <alignment horizontal="center"/>
      <protection hidden="1"/>
    </xf>
    <xf numFmtId="0" fontId="73" fillId="5" borderId="5" xfId="0" applyFont="1" applyFill="1" applyBorder="1" applyAlignment="1" applyProtection="1">
      <alignment horizontal="left"/>
      <protection hidden="1"/>
    </xf>
    <xf numFmtId="4" fontId="73" fillId="17" borderId="7" xfId="0" applyNumberFormat="1" applyFont="1" applyFill="1" applyBorder="1" applyAlignment="1" applyProtection="1">
      <alignment horizontal="right"/>
      <protection hidden="1"/>
    </xf>
    <xf numFmtId="4" fontId="73" fillId="17" borderId="3" xfId="0" applyNumberFormat="1" applyFont="1" applyFill="1" applyBorder="1" applyAlignment="1" applyProtection="1">
      <alignment horizontal="right"/>
      <protection hidden="1"/>
    </xf>
    <xf numFmtId="0" fontId="42" fillId="7" borderId="2" xfId="0" applyFont="1" applyFill="1" applyBorder="1" applyAlignment="1" applyProtection="1">
      <alignment horizontal="left" vertical="center"/>
      <protection hidden="1"/>
    </xf>
    <xf numFmtId="0" fontId="42" fillId="7" borderId="7" xfId="0" applyFont="1" applyFill="1" applyBorder="1" applyAlignment="1" applyProtection="1">
      <alignment horizontal="left" vertical="center"/>
      <protection hidden="1"/>
    </xf>
    <xf numFmtId="0" fontId="42" fillId="7" borderId="3" xfId="0" applyFont="1" applyFill="1" applyBorder="1" applyAlignment="1" applyProtection="1">
      <alignment horizontal="left" vertical="center"/>
      <protection hidden="1"/>
    </xf>
    <xf numFmtId="0" fontId="73" fillId="5" borderId="0" xfId="0" applyFont="1" applyFill="1" applyAlignment="1" applyProtection="1">
      <alignment horizontal="left"/>
      <protection hidden="1"/>
    </xf>
    <xf numFmtId="0" fontId="74" fillId="5" borderId="0" xfId="0" applyFont="1" applyFill="1" applyAlignment="1" applyProtection="1">
      <alignment horizontal="left"/>
      <protection hidden="1"/>
    </xf>
    <xf numFmtId="0" fontId="153" fillId="5" borderId="0" xfId="0" applyFont="1" applyFill="1" applyAlignment="1" applyProtection="1">
      <alignment horizontal="center"/>
      <protection hidden="1"/>
    </xf>
    <xf numFmtId="0" fontId="73" fillId="5" borderId="0" xfId="0" applyFont="1" applyFill="1" applyAlignment="1" applyProtection="1">
      <alignment horizontal="left" vertical="center"/>
      <protection hidden="1"/>
    </xf>
    <xf numFmtId="0" fontId="10" fillId="5" borderId="7" xfId="1" applyFill="1" applyBorder="1" applyAlignment="1" applyProtection="1">
      <alignment horizontal="center"/>
      <protection locked="0"/>
    </xf>
    <xf numFmtId="0" fontId="105" fillId="5" borderId="7" xfId="0" applyFont="1" applyFill="1" applyBorder="1" applyAlignment="1" applyProtection="1">
      <alignment horizontal="left" vertical="center" wrapText="1"/>
      <protection hidden="1"/>
    </xf>
    <xf numFmtId="0" fontId="105" fillId="5" borderId="7" xfId="0" applyFont="1" applyFill="1" applyBorder="1" applyAlignment="1" applyProtection="1">
      <alignment horizontal="left" vertical="center"/>
      <protection hidden="1"/>
    </xf>
    <xf numFmtId="0" fontId="105" fillId="5" borderId="3" xfId="0" applyFont="1" applyFill="1" applyBorder="1" applyAlignment="1" applyProtection="1">
      <alignment horizontal="left" vertical="center"/>
      <protection hidden="1"/>
    </xf>
    <xf numFmtId="0" fontId="135" fillId="30" borderId="0" xfId="0" applyFont="1" applyFill="1" applyAlignment="1" applyProtection="1">
      <alignment horizontal="center" vertical="center"/>
      <protection hidden="1"/>
    </xf>
    <xf numFmtId="0" fontId="137" fillId="30" borderId="0" xfId="0" applyFont="1" applyFill="1" applyAlignment="1" applyProtection="1">
      <alignment horizontal="center" vertical="center"/>
      <protection hidden="1"/>
    </xf>
    <xf numFmtId="0" fontId="76" fillId="24" borderId="0" xfId="0" applyFont="1" applyFill="1" applyBorder="1" applyAlignment="1">
      <alignment horizontal="left" vertical="top"/>
    </xf>
    <xf numFmtId="0" fontId="102" fillId="5" borderId="2" xfId="0" applyFont="1" applyFill="1" applyBorder="1" applyAlignment="1" applyProtection="1">
      <alignment horizontal="left" vertical="center" wrapText="1" indent="2"/>
      <protection locked="0"/>
    </xf>
    <xf numFmtId="0" fontId="102" fillId="5" borderId="7" xfId="0" applyFont="1" applyFill="1" applyBorder="1" applyAlignment="1" applyProtection="1">
      <alignment horizontal="left" vertical="center" wrapText="1" indent="2"/>
      <protection locked="0"/>
    </xf>
    <xf numFmtId="0" fontId="102" fillId="5" borderId="3" xfId="0" applyFont="1" applyFill="1" applyBorder="1" applyAlignment="1" applyProtection="1">
      <alignment horizontal="left" vertical="center" wrapText="1" indent="2"/>
      <protection locked="0"/>
    </xf>
    <xf numFmtId="0" fontId="76" fillId="21" borderId="0" xfId="0" applyFont="1" applyFill="1" applyBorder="1" applyAlignment="1">
      <alignment horizontal="left"/>
    </xf>
    <xf numFmtId="0" fontId="103" fillId="0" borderId="1" xfId="0" applyFont="1" applyFill="1" applyBorder="1" applyAlignment="1" applyProtection="1">
      <alignment horizontal="left" vertical="center"/>
      <protection locked="0"/>
    </xf>
    <xf numFmtId="0" fontId="103" fillId="0" borderId="2" xfId="0" applyFont="1" applyFill="1" applyBorder="1" applyAlignment="1" applyProtection="1">
      <alignment horizontal="left" vertical="center"/>
      <protection locked="0"/>
    </xf>
    <xf numFmtId="0" fontId="103" fillId="0" borderId="7" xfId="0" applyFont="1" applyFill="1" applyBorder="1" applyAlignment="1" applyProtection="1">
      <alignment horizontal="left" vertical="center"/>
      <protection locked="0"/>
    </xf>
    <xf numFmtId="0" fontId="103" fillId="0" borderId="3" xfId="0" applyFont="1" applyFill="1" applyBorder="1" applyAlignment="1" applyProtection="1">
      <alignment horizontal="left" vertical="center"/>
      <protection locked="0"/>
    </xf>
    <xf numFmtId="0" fontId="34" fillId="0" borderId="2" xfId="0" applyFont="1" applyBorder="1" applyAlignment="1" applyProtection="1">
      <alignment horizontal="left" vertical="center"/>
      <protection locked="0"/>
    </xf>
    <xf numFmtId="0" fontId="34" fillId="0" borderId="7" xfId="0" applyFont="1" applyBorder="1" applyAlignment="1" applyProtection="1">
      <alignment horizontal="left" vertical="center"/>
      <protection locked="0"/>
    </xf>
    <xf numFmtId="0" fontId="34" fillId="0" borderId="3" xfId="0" applyFont="1" applyBorder="1" applyAlignment="1" applyProtection="1">
      <alignment horizontal="left" vertical="center"/>
      <protection locked="0"/>
    </xf>
    <xf numFmtId="0" fontId="127" fillId="0" borderId="0" xfId="0" applyFont="1" applyAlignment="1" applyProtection="1">
      <alignment horizontal="left"/>
      <protection hidden="1"/>
    </xf>
    <xf numFmtId="0" fontId="154" fillId="0" borderId="0" xfId="0" applyFont="1" applyAlignment="1" applyProtection="1">
      <alignment horizontal="left" vertical="top" wrapText="1"/>
      <protection hidden="1"/>
    </xf>
    <xf numFmtId="0" fontId="34" fillId="0" borderId="1" xfId="0" applyFont="1" applyBorder="1" applyAlignment="1" applyProtection="1">
      <alignment horizontal="left" vertical="center" wrapText="1"/>
      <protection locked="0"/>
    </xf>
    <xf numFmtId="0" fontId="127" fillId="0" borderId="0" xfId="0" applyFont="1" applyBorder="1" applyAlignment="1" applyProtection="1">
      <alignment horizontal="left"/>
      <protection hidden="1"/>
    </xf>
    <xf numFmtId="0" fontId="73" fillId="0" borderId="1" xfId="0" applyFont="1" applyBorder="1" applyAlignment="1" applyProtection="1">
      <alignment horizontal="center" vertical="center" wrapText="1"/>
      <protection locked="0"/>
    </xf>
    <xf numFmtId="0" fontId="103" fillId="15" borderId="1" xfId="0" applyFont="1" applyFill="1" applyBorder="1" applyAlignment="1" applyProtection="1">
      <alignment horizontal="center" vertical="center" wrapText="1"/>
      <protection hidden="1"/>
    </xf>
    <xf numFmtId="0" fontId="103" fillId="5" borderId="2" xfId="0" applyFont="1" applyFill="1" applyBorder="1" applyAlignment="1" applyProtection="1">
      <alignment horizontal="left" vertical="center"/>
      <protection locked="0"/>
    </xf>
    <xf numFmtId="0" fontId="103" fillId="5" borderId="7" xfId="0" applyFont="1" applyFill="1" applyBorder="1" applyAlignment="1" applyProtection="1">
      <alignment horizontal="left" vertical="center"/>
      <protection locked="0"/>
    </xf>
    <xf numFmtId="0" fontId="103" fillId="5" borderId="3" xfId="0" applyFont="1" applyFill="1" applyBorder="1" applyAlignment="1" applyProtection="1">
      <alignment horizontal="left" vertical="center"/>
      <protection locked="0"/>
    </xf>
    <xf numFmtId="0" fontId="34" fillId="0" borderId="0" xfId="0" applyFont="1" applyAlignment="1" applyProtection="1">
      <alignment horizontal="left" vertical="top"/>
      <protection hidden="1"/>
    </xf>
    <xf numFmtId="0" fontId="34" fillId="0" borderId="12" xfId="0" applyFont="1" applyBorder="1" applyAlignment="1" applyProtection="1">
      <alignment horizontal="left" vertical="top"/>
      <protection hidden="1"/>
    </xf>
    <xf numFmtId="0" fontId="34" fillId="0" borderId="0" xfId="0" applyFont="1" applyAlignment="1" applyProtection="1">
      <alignment horizontal="left" vertical="top" wrapText="1"/>
      <protection hidden="1"/>
    </xf>
    <xf numFmtId="0" fontId="34" fillId="0" borderId="1" xfId="0" applyFont="1" applyBorder="1" applyAlignment="1" applyProtection="1">
      <alignment vertical="center" wrapText="1"/>
      <protection locked="0"/>
    </xf>
    <xf numFmtId="2" fontId="34" fillId="0" borderId="1" xfId="0" applyNumberFormat="1" applyFont="1" applyBorder="1" applyAlignment="1" applyProtection="1">
      <alignment horizontal="right" vertical="center" wrapText="1"/>
      <protection locked="0"/>
    </xf>
    <xf numFmtId="0" fontId="30" fillId="0" borderId="0" xfId="0" applyFont="1" applyAlignment="1" applyProtection="1">
      <alignment horizontal="left"/>
      <protection hidden="1"/>
    </xf>
    <xf numFmtId="0" fontId="76" fillId="0" borderId="0" xfId="0" applyFont="1" applyAlignment="1" applyProtection="1">
      <alignment horizontal="left"/>
      <protection hidden="1"/>
    </xf>
    <xf numFmtId="0" fontId="30" fillId="0" borderId="0" xfId="0" applyFont="1" applyAlignment="1" applyProtection="1">
      <alignment horizontal="left" vertical="top" wrapText="1"/>
      <protection hidden="1"/>
    </xf>
    <xf numFmtId="0" fontId="73" fillId="0" borderId="0" xfId="0" applyFont="1" applyAlignment="1" applyProtection="1">
      <alignment horizontal="left" vertical="top" wrapText="1"/>
      <protection hidden="1"/>
    </xf>
    <xf numFmtId="0" fontId="73" fillId="0" borderId="1" xfId="0" applyFont="1" applyBorder="1" applyAlignment="1" applyProtection="1">
      <alignment horizontal="left" vertical="center" wrapText="1"/>
      <protection locked="0"/>
    </xf>
    <xf numFmtId="0" fontId="138" fillId="0" borderId="0" xfId="0" applyFont="1" applyAlignment="1" applyProtection="1">
      <alignment horizontal="left" vertical="center"/>
      <protection hidden="1"/>
    </xf>
    <xf numFmtId="0" fontId="91" fillId="0" borderId="1" xfId="0" applyFont="1" applyBorder="1" applyAlignment="1" applyProtection="1">
      <alignment horizontal="left" vertical="center" wrapText="1"/>
      <protection locked="0"/>
    </xf>
    <xf numFmtId="0" fontId="91" fillId="0" borderId="1" xfId="0" applyFont="1" applyBorder="1" applyAlignment="1" applyProtection="1">
      <alignment horizontal="center" vertical="center" wrapText="1"/>
      <protection locked="0"/>
    </xf>
    <xf numFmtId="0" fontId="73" fillId="5" borderId="0" xfId="0" applyFont="1" applyFill="1" applyBorder="1" applyAlignment="1" applyProtection="1">
      <alignment horizontal="left" vertical="center" wrapText="1"/>
      <protection hidden="1"/>
    </xf>
    <xf numFmtId="0" fontId="103" fillId="15" borderId="2" xfId="0" applyFont="1" applyFill="1" applyBorder="1" applyAlignment="1" applyProtection="1">
      <alignment horizontal="center" vertical="center" wrapText="1"/>
      <protection hidden="1"/>
    </xf>
    <xf numFmtId="0" fontId="103" fillId="15" borderId="7" xfId="0" applyFont="1" applyFill="1" applyBorder="1" applyAlignment="1" applyProtection="1">
      <alignment horizontal="center" vertical="center" wrapText="1"/>
      <protection hidden="1"/>
    </xf>
    <xf numFmtId="2" fontId="34" fillId="0" borderId="0" xfId="0" applyNumberFormat="1" applyFont="1" applyBorder="1" applyAlignment="1" applyProtection="1">
      <alignment horizontal="right" vertical="center" wrapText="1"/>
      <protection hidden="1"/>
    </xf>
    <xf numFmtId="0" fontId="76" fillId="0" borderId="0" xfId="0" applyFont="1" applyAlignment="1" applyProtection="1">
      <alignment horizontal="left" vertical="top"/>
      <protection hidden="1"/>
    </xf>
    <xf numFmtId="0" fontId="36" fillId="0" borderId="0" xfId="0" applyFont="1" applyAlignment="1" applyProtection="1">
      <alignment horizontal="left"/>
      <protection hidden="1"/>
    </xf>
    <xf numFmtId="0" fontId="38" fillId="0" borderId="0" xfId="0" applyFont="1" applyAlignment="1" applyProtection="1">
      <alignment horizontal="left"/>
      <protection hidden="1"/>
    </xf>
    <xf numFmtId="0" fontId="139" fillId="0" borderId="0" xfId="0" applyFont="1" applyAlignment="1" applyProtection="1">
      <alignment horizontal="left"/>
      <protection hidden="1"/>
    </xf>
    <xf numFmtId="0" fontId="155" fillId="0" borderId="0" xfId="0" applyFont="1" applyBorder="1" applyAlignment="1" applyProtection="1">
      <alignment horizontal="left" vertical="top" wrapText="1" indent="3"/>
      <protection hidden="1"/>
    </xf>
    <xf numFmtId="0" fontId="110" fillId="0" borderId="73" xfId="0" applyFont="1" applyBorder="1" applyAlignment="1" applyProtection="1">
      <alignment horizontal="center" vertical="center"/>
      <protection hidden="1"/>
    </xf>
    <xf numFmtId="0" fontId="30" fillId="0" borderId="0" xfId="0" applyFont="1" applyAlignment="1" applyProtection="1">
      <alignment horizontal="left" vertical="top"/>
      <protection hidden="1"/>
    </xf>
    <xf numFmtId="0" fontId="154" fillId="0" borderId="0" xfId="0" applyFont="1" applyAlignment="1" applyProtection="1">
      <alignment horizontal="left" vertical="center" indent="3"/>
      <protection hidden="1"/>
    </xf>
    <xf numFmtId="0" fontId="154" fillId="0" borderId="0" xfId="0" applyFont="1" applyAlignment="1" applyProtection="1">
      <alignment horizontal="left" vertical="top" wrapText="1" indent="3"/>
      <protection hidden="1"/>
    </xf>
    <xf numFmtId="0" fontId="167" fillId="5" borderId="0" xfId="0" applyFont="1" applyFill="1" applyBorder="1" applyAlignment="1">
      <alignment horizontal="right" vertical="center"/>
    </xf>
    <xf numFmtId="0" fontId="51" fillId="17" borderId="2" xfId="0" applyFont="1" applyFill="1" applyBorder="1" applyAlignment="1" applyProtection="1">
      <alignment horizontal="center" vertical="center" wrapText="1"/>
      <protection hidden="1"/>
    </xf>
    <xf numFmtId="0" fontId="51" fillId="17" borderId="7" xfId="0" applyFont="1" applyFill="1" applyBorder="1" applyAlignment="1" applyProtection="1">
      <alignment horizontal="center" vertical="center" wrapText="1"/>
      <protection hidden="1"/>
    </xf>
    <xf numFmtId="0" fontId="51" fillId="17" borderId="3" xfId="0" applyFont="1" applyFill="1" applyBorder="1" applyAlignment="1" applyProtection="1">
      <alignment horizontal="center" vertical="center" wrapText="1"/>
      <protection hidden="1"/>
    </xf>
    <xf numFmtId="0" fontId="22" fillId="17" borderId="2" xfId="0" applyFont="1" applyFill="1" applyBorder="1" applyAlignment="1" applyProtection="1">
      <alignment horizontal="center" vertical="center" wrapText="1"/>
      <protection hidden="1"/>
    </xf>
    <xf numFmtId="0" fontId="22" fillId="17" borderId="3" xfId="0" applyFont="1" applyFill="1" applyBorder="1" applyAlignment="1" applyProtection="1">
      <alignment horizontal="center" vertical="center" wrapText="1"/>
      <protection hidden="1"/>
    </xf>
    <xf numFmtId="0" fontId="22" fillId="17" borderId="4" xfId="0" applyFont="1" applyFill="1" applyBorder="1" applyAlignment="1" applyProtection="1">
      <alignment horizontal="center" vertical="center"/>
      <protection hidden="1"/>
    </xf>
    <xf numFmtId="0" fontId="22" fillId="17" borderId="5" xfId="0" applyFont="1" applyFill="1" applyBorder="1" applyAlignment="1" applyProtection="1">
      <alignment horizontal="center" vertical="center"/>
      <protection hidden="1"/>
    </xf>
    <xf numFmtId="0" fontId="22" fillId="17" borderId="6" xfId="0" applyFont="1" applyFill="1" applyBorder="1" applyAlignment="1" applyProtection="1">
      <alignment horizontal="center" vertical="center"/>
      <protection hidden="1"/>
    </xf>
    <xf numFmtId="0" fontId="22" fillId="17" borderId="9" xfId="0" applyFont="1" applyFill="1" applyBorder="1" applyAlignment="1" applyProtection="1">
      <alignment horizontal="center" vertical="center"/>
      <protection hidden="1"/>
    </xf>
    <xf numFmtId="0" fontId="22" fillId="17" borderId="8" xfId="0" applyFont="1" applyFill="1" applyBorder="1" applyAlignment="1" applyProtection="1">
      <alignment horizontal="center" vertical="center"/>
      <protection hidden="1"/>
    </xf>
    <xf numFmtId="0" fontId="22" fillId="17" borderId="10" xfId="0" applyFont="1" applyFill="1" applyBorder="1" applyAlignment="1" applyProtection="1">
      <alignment horizontal="center" vertical="center"/>
      <protection hidden="1"/>
    </xf>
    <xf numFmtId="0" fontId="76" fillId="0" borderId="0" xfId="0" applyFont="1" applyAlignment="1" applyProtection="1">
      <alignment horizontal="left" vertical="top" wrapText="1"/>
      <protection hidden="1"/>
    </xf>
    <xf numFmtId="0" fontId="140" fillId="0" borderId="0" xfId="0" applyFont="1" applyAlignment="1" applyProtection="1">
      <alignment horizontal="left" vertical="top"/>
      <protection hidden="1"/>
    </xf>
    <xf numFmtId="0" fontId="36" fillId="0" borderId="5" xfId="0" applyFont="1" applyBorder="1" applyAlignment="1" applyProtection="1">
      <alignment horizontal="left" vertical="top" indent="3"/>
      <protection hidden="1"/>
    </xf>
    <xf numFmtId="0" fontId="124" fillId="0" borderId="8" xfId="0" applyFont="1" applyBorder="1" applyAlignment="1" applyProtection="1">
      <alignment horizontal="left" vertical="top" indent="3"/>
      <protection hidden="1"/>
    </xf>
    <xf numFmtId="0" fontId="105" fillId="7" borderId="1" xfId="0" applyFont="1" applyFill="1" applyBorder="1" applyAlignment="1" applyProtection="1">
      <alignment horizontal="left" vertical="center" wrapText="1"/>
      <protection hidden="1"/>
    </xf>
    <xf numFmtId="0" fontId="51" fillId="15" borderId="1" xfId="0" applyFont="1" applyFill="1" applyBorder="1" applyAlignment="1" applyProtection="1">
      <alignment horizontal="center" vertical="center" wrapText="1"/>
      <protection hidden="1"/>
    </xf>
    <xf numFmtId="0" fontId="73" fillId="0" borderId="1" xfId="0" applyFont="1" applyBorder="1" applyAlignment="1" applyProtection="1">
      <alignment vertical="center" wrapText="1"/>
      <protection locked="0"/>
    </xf>
    <xf numFmtId="0" fontId="73" fillId="0" borderId="0" xfId="0" applyFont="1" applyAlignment="1" applyProtection="1">
      <alignment horizontal="left" vertical="top"/>
      <protection hidden="1"/>
    </xf>
    <xf numFmtId="0" fontId="76" fillId="0" borderId="1" xfId="0" applyFont="1" applyBorder="1" applyAlignment="1" applyProtection="1">
      <alignment horizontal="left" vertical="center"/>
      <protection locked="0"/>
    </xf>
    <xf numFmtId="0" fontId="76" fillId="0" borderId="12" xfId="0" applyFont="1" applyBorder="1" applyAlignment="1" applyProtection="1">
      <alignment horizontal="left"/>
      <protection hidden="1"/>
    </xf>
    <xf numFmtId="4" fontId="73" fillId="0" borderId="1" xfId="0" applyNumberFormat="1" applyFont="1" applyBorder="1" applyAlignment="1" applyProtection="1">
      <alignment horizontal="center" vertical="center" wrapText="1"/>
      <protection locked="0"/>
    </xf>
    <xf numFmtId="0" fontId="138" fillId="0" borderId="5" xfId="0" applyFont="1" applyBorder="1" applyAlignment="1" applyProtection="1">
      <alignment horizontal="left" vertical="top"/>
      <protection hidden="1"/>
    </xf>
    <xf numFmtId="0" fontId="34" fillId="0" borderId="0" xfId="0" applyFont="1" applyAlignment="1" applyProtection="1">
      <alignment horizontal="justify" vertical="top" wrapText="1"/>
      <protection hidden="1"/>
    </xf>
    <xf numFmtId="0" fontId="101" fillId="30" borderId="74" xfId="0" applyFont="1" applyFill="1" applyBorder="1" applyAlignment="1" applyProtection="1">
      <alignment horizontal="center" vertical="center" wrapText="1"/>
      <protection hidden="1"/>
    </xf>
    <xf numFmtId="0" fontId="101" fillId="30" borderId="0" xfId="0" applyFont="1" applyFill="1" applyBorder="1" applyAlignment="1" applyProtection="1">
      <alignment horizontal="center" vertical="center" wrapText="1"/>
      <protection hidden="1"/>
    </xf>
    <xf numFmtId="0" fontId="76" fillId="23" borderId="0" xfId="0" applyFont="1" applyFill="1" applyAlignment="1" applyProtection="1">
      <alignment horizontal="left" vertical="top" wrapText="1"/>
      <protection hidden="1"/>
    </xf>
    <xf numFmtId="0" fontId="73" fillId="0" borderId="0" xfId="0" applyFont="1" applyAlignment="1" applyProtection="1">
      <alignment horizontal="left"/>
      <protection hidden="1"/>
    </xf>
    <xf numFmtId="0" fontId="94" fillId="15" borderId="2" xfId="0" applyFont="1" applyFill="1" applyBorder="1" applyAlignment="1" applyProtection="1">
      <alignment horizontal="right" vertical="center" wrapText="1"/>
      <protection hidden="1"/>
    </xf>
    <xf numFmtId="0" fontId="94" fillId="15" borderId="3" xfId="0" applyFont="1" applyFill="1" applyBorder="1" applyAlignment="1" applyProtection="1">
      <alignment horizontal="right" vertical="center" wrapText="1"/>
      <protection hidden="1"/>
    </xf>
    <xf numFmtId="0" fontId="143" fillId="7" borderId="2" xfId="0" applyFont="1" applyFill="1" applyBorder="1" applyAlignment="1" applyProtection="1">
      <alignment horizontal="center" vertical="center"/>
      <protection hidden="1"/>
    </xf>
    <xf numFmtId="0" fontId="143" fillId="7" borderId="3" xfId="0" applyFont="1" applyFill="1" applyBorder="1" applyAlignment="1" applyProtection="1">
      <alignment horizontal="center" vertical="center"/>
      <protection hidden="1"/>
    </xf>
    <xf numFmtId="0" fontId="91" fillId="7" borderId="2" xfId="0" applyFont="1" applyFill="1" applyBorder="1" applyAlignment="1" applyProtection="1">
      <alignment horizontal="left" vertical="center"/>
      <protection hidden="1"/>
    </xf>
    <xf numFmtId="0" fontId="91" fillId="7" borderId="7" xfId="0" applyFont="1" applyFill="1" applyBorder="1" applyAlignment="1" applyProtection="1">
      <alignment horizontal="left" vertical="center"/>
      <protection hidden="1"/>
    </xf>
    <xf numFmtId="0" fontId="91" fillId="7" borderId="3" xfId="0" applyFont="1" applyFill="1" applyBorder="1" applyAlignment="1" applyProtection="1">
      <alignment horizontal="left" vertical="center"/>
      <protection hidden="1"/>
    </xf>
    <xf numFmtId="0" fontId="141" fillId="0" borderId="0" xfId="0" applyFont="1" applyAlignment="1" applyProtection="1">
      <alignment horizontal="left" vertical="top"/>
      <protection hidden="1"/>
    </xf>
    <xf numFmtId="0" fontId="103" fillId="15" borderId="3" xfId="0" applyFont="1" applyFill="1" applyBorder="1" applyAlignment="1" applyProtection="1">
      <alignment horizontal="center" vertical="center" wrapText="1"/>
      <protection hidden="1"/>
    </xf>
    <xf numFmtId="0" fontId="144" fillId="15" borderId="1" xfId="0" applyFont="1" applyFill="1" applyBorder="1" applyAlignment="1" applyProtection="1">
      <alignment horizontal="left" vertical="center" wrapText="1"/>
      <protection hidden="1"/>
    </xf>
    <xf numFmtId="0" fontId="40" fillId="0" borderId="1" xfId="0" applyFont="1" applyBorder="1" applyAlignment="1" applyProtection="1">
      <alignment horizontal="center"/>
      <protection locked="0"/>
    </xf>
    <xf numFmtId="0" fontId="40" fillId="0" borderId="2" xfId="0" applyFont="1" applyBorder="1" applyAlignment="1" applyProtection="1">
      <alignment horizontal="center"/>
      <protection locked="0"/>
    </xf>
    <xf numFmtId="0" fontId="40" fillId="0" borderId="7" xfId="0" applyFont="1" applyBorder="1" applyAlignment="1" applyProtection="1">
      <alignment horizontal="center"/>
      <protection locked="0"/>
    </xf>
    <xf numFmtId="0" fontId="40" fillId="0" borderId="3" xfId="0" applyFont="1" applyBorder="1" applyAlignment="1" applyProtection="1">
      <alignment horizontal="center"/>
      <protection locked="0"/>
    </xf>
    <xf numFmtId="0" fontId="145" fillId="7" borderId="1" xfId="0" applyFont="1" applyFill="1" applyBorder="1" applyAlignment="1" applyProtection="1">
      <alignment horizontal="center" vertical="center"/>
      <protection hidden="1"/>
    </xf>
    <xf numFmtId="0" fontId="69" fillId="7" borderId="1" xfId="0" applyFont="1" applyFill="1" applyBorder="1" applyAlignment="1" applyProtection="1">
      <alignment horizontal="center" vertical="center"/>
      <protection hidden="1"/>
    </xf>
    <xf numFmtId="0" fontId="41" fillId="7" borderId="0" xfId="0" applyFont="1" applyFill="1" applyBorder="1" applyAlignment="1" applyProtection="1">
      <alignment horizontal="center" vertical="center"/>
      <protection hidden="1"/>
    </xf>
    <xf numFmtId="0" fontId="42" fillId="7" borderId="0" xfId="0" applyFont="1" applyFill="1" applyAlignment="1" applyProtection="1">
      <alignment horizontal="center" vertical="center"/>
      <protection hidden="1"/>
    </xf>
    <xf numFmtId="0" fontId="124" fillId="5" borderId="0" xfId="0" applyFont="1" applyFill="1" applyBorder="1" applyAlignment="1" applyProtection="1">
      <alignment horizontal="right" vertical="center"/>
      <protection hidden="1"/>
    </xf>
    <xf numFmtId="0" fontId="90" fillId="15" borderId="1" xfId="0" applyFont="1" applyFill="1" applyBorder="1" applyAlignment="1" applyProtection="1">
      <alignment horizontal="left" vertical="center" wrapText="1"/>
      <protection hidden="1"/>
    </xf>
    <xf numFmtId="0" fontId="41" fillId="7" borderId="0" xfId="0" applyFont="1" applyFill="1" applyAlignment="1" applyProtection="1">
      <alignment horizontal="center" vertical="center"/>
      <protection hidden="1"/>
    </xf>
    <xf numFmtId="0" fontId="145" fillId="15" borderId="1" xfId="0" applyFont="1" applyFill="1" applyBorder="1" applyAlignment="1" applyProtection="1">
      <alignment horizontal="center" vertical="center" wrapText="1"/>
      <protection hidden="1"/>
    </xf>
    <xf numFmtId="0" fontId="145" fillId="7" borderId="2" xfId="0" applyFont="1" applyFill="1" applyBorder="1" applyAlignment="1" applyProtection="1">
      <alignment horizontal="center" vertical="center"/>
      <protection hidden="1"/>
    </xf>
    <xf numFmtId="0" fontId="145" fillId="7" borderId="7" xfId="0" applyFont="1" applyFill="1" applyBorder="1" applyAlignment="1" applyProtection="1">
      <alignment horizontal="center" vertical="center"/>
      <protection hidden="1"/>
    </xf>
    <xf numFmtId="0" fontId="145" fillId="7" borderId="3" xfId="0" applyFont="1" applyFill="1" applyBorder="1" applyAlignment="1" applyProtection="1">
      <alignment horizontal="center" vertical="center"/>
      <protection hidden="1"/>
    </xf>
    <xf numFmtId="0" fontId="88" fillId="7" borderId="4" xfId="0" applyFont="1" applyFill="1" applyBorder="1" applyAlignment="1" applyProtection="1">
      <alignment horizontal="left" wrapText="1"/>
      <protection hidden="1"/>
    </xf>
    <xf numFmtId="0" fontId="88" fillId="7" borderId="5" xfId="0" applyFont="1" applyFill="1" applyBorder="1" applyAlignment="1" applyProtection="1">
      <alignment horizontal="left" wrapText="1"/>
      <protection hidden="1"/>
    </xf>
    <xf numFmtId="0" fontId="88" fillId="7" borderId="2" xfId="0" applyFont="1" applyFill="1" applyBorder="1" applyAlignment="1" applyProtection="1">
      <alignment horizontal="left" wrapText="1"/>
      <protection hidden="1"/>
    </xf>
    <xf numFmtId="0" fontId="88" fillId="7" borderId="7" xfId="0" applyFont="1" applyFill="1" applyBorder="1" applyAlignment="1" applyProtection="1">
      <alignment horizontal="left" wrapText="1"/>
      <protection hidden="1"/>
    </xf>
    <xf numFmtId="0" fontId="88" fillId="7" borderId="3" xfId="0" applyFont="1" applyFill="1" applyBorder="1" applyAlignment="1" applyProtection="1">
      <alignment horizontal="left" wrapText="1"/>
      <protection hidden="1"/>
    </xf>
    <xf numFmtId="0" fontId="40" fillId="5" borderId="2" xfId="0" applyFont="1" applyFill="1" applyBorder="1" applyAlignment="1" applyProtection="1">
      <alignment horizontal="center"/>
      <protection locked="0"/>
    </xf>
    <xf numFmtId="0" fontId="40" fillId="5" borderId="3" xfId="0" applyFont="1" applyFill="1" applyBorder="1" applyAlignment="1" applyProtection="1">
      <alignment horizontal="center"/>
      <protection locked="0"/>
    </xf>
    <xf numFmtId="0" fontId="47" fillId="10" borderId="0" xfId="0" applyFont="1" applyFill="1" applyAlignment="1" applyProtection="1">
      <alignment horizontal="center" vertical="center" wrapText="1"/>
      <protection hidden="1"/>
    </xf>
    <xf numFmtId="0" fontId="137" fillId="10" borderId="0" xfId="0" applyFont="1" applyFill="1" applyAlignment="1" applyProtection="1">
      <alignment horizontal="center" vertical="center" wrapText="1"/>
      <protection hidden="1"/>
    </xf>
    <xf numFmtId="0" fontId="40" fillId="5" borderId="2" xfId="0" applyFont="1" applyFill="1" applyBorder="1" applyAlignment="1" applyProtection="1">
      <alignment horizontal="left"/>
      <protection locked="0"/>
    </xf>
    <xf numFmtId="0" fontId="40" fillId="5" borderId="7" xfId="0" applyFont="1" applyFill="1" applyBorder="1" applyAlignment="1" applyProtection="1">
      <alignment horizontal="left"/>
      <protection locked="0"/>
    </xf>
    <xf numFmtId="0" fontId="40" fillId="5" borderId="3" xfId="0" applyFont="1" applyFill="1" applyBorder="1" applyAlignment="1" applyProtection="1">
      <alignment horizontal="left"/>
      <protection locked="0"/>
    </xf>
    <xf numFmtId="0" fontId="40" fillId="5" borderId="2" xfId="0" applyFont="1" applyFill="1" applyBorder="1" applyAlignment="1" applyProtection="1">
      <alignment horizontal="left" wrapText="1"/>
      <protection locked="0"/>
    </xf>
    <xf numFmtId="0" fontId="40" fillId="5" borderId="7" xfId="0" applyFont="1" applyFill="1" applyBorder="1" applyAlignment="1" applyProtection="1">
      <alignment horizontal="left" wrapText="1"/>
      <protection locked="0"/>
    </xf>
    <xf numFmtId="0" fontId="40" fillId="5" borderId="3" xfId="0" applyFont="1" applyFill="1" applyBorder="1" applyAlignment="1" applyProtection="1">
      <alignment horizontal="left" wrapText="1"/>
      <protection locked="0"/>
    </xf>
    <xf numFmtId="0" fontId="123" fillId="5" borderId="0" xfId="0" applyFont="1" applyFill="1" applyAlignment="1" applyProtection="1">
      <alignment horizontal="left" vertical="center" wrapText="1"/>
      <protection hidden="1"/>
    </xf>
    <xf numFmtId="0" fontId="122" fillId="5" borderId="0" xfId="0" applyFont="1" applyFill="1" applyAlignment="1" applyProtection="1">
      <alignment horizontal="left" vertical="center"/>
      <protection hidden="1"/>
    </xf>
    <xf numFmtId="0" fontId="160" fillId="15" borderId="1" xfId="0" applyFont="1" applyFill="1" applyBorder="1" applyAlignment="1" applyProtection="1">
      <alignment horizontal="left" vertical="center" wrapText="1"/>
      <protection hidden="1"/>
    </xf>
    <xf numFmtId="0" fontId="159" fillId="5" borderId="0" xfId="0" applyFont="1" applyFill="1" applyAlignment="1" applyProtection="1">
      <alignment horizontal="left" vertical="center" wrapText="1"/>
      <protection hidden="1"/>
    </xf>
    <xf numFmtId="0" fontId="40" fillId="7" borderId="2" xfId="0" applyFont="1" applyFill="1" applyBorder="1" applyAlignment="1" applyProtection="1">
      <alignment horizontal="center"/>
      <protection hidden="1"/>
    </xf>
    <xf numFmtId="0" fontId="40" fillId="7" borderId="3" xfId="0" applyFont="1" applyFill="1" applyBorder="1" applyAlignment="1" applyProtection="1">
      <alignment horizontal="center"/>
      <protection hidden="1"/>
    </xf>
    <xf numFmtId="0" fontId="76" fillId="5" borderId="0" xfId="0" applyFont="1" applyFill="1" applyBorder="1" applyAlignment="1" applyProtection="1">
      <alignment horizontal="left"/>
      <protection hidden="1"/>
    </xf>
    <xf numFmtId="0" fontId="75" fillId="7" borderId="8" xfId="0" applyFont="1" applyFill="1" applyBorder="1" applyAlignment="1" applyProtection="1">
      <alignment horizontal="left"/>
      <protection hidden="1"/>
    </xf>
    <xf numFmtId="0" fontId="146" fillId="10" borderId="0" xfId="0" applyFont="1" applyFill="1" applyBorder="1" applyAlignment="1" applyProtection="1">
      <alignment horizontal="center" vertical="center" wrapText="1"/>
      <protection hidden="1"/>
    </xf>
    <xf numFmtId="0" fontId="101" fillId="10" borderId="0" xfId="0" applyFont="1" applyFill="1" applyBorder="1" applyAlignment="1" applyProtection="1">
      <alignment horizontal="center" vertical="center" wrapText="1"/>
      <protection hidden="1"/>
    </xf>
    <xf numFmtId="0" fontId="94" fillId="5" borderId="0" xfId="0" applyFont="1" applyFill="1" applyBorder="1" applyAlignment="1" applyProtection="1">
      <alignment horizontal="left" wrapText="1"/>
      <protection hidden="1"/>
    </xf>
    <xf numFmtId="0" fontId="75" fillId="5" borderId="0" xfId="0" applyFont="1" applyFill="1" applyBorder="1" applyAlignment="1" applyProtection="1">
      <alignment horizontal="center"/>
      <protection hidden="1"/>
    </xf>
    <xf numFmtId="0" fontId="121" fillId="5" borderId="0" xfId="0" applyFont="1" applyFill="1" applyBorder="1" applyAlignment="1" applyProtection="1">
      <alignment horizontal="right"/>
      <protection hidden="1"/>
    </xf>
    <xf numFmtId="0" fontId="147" fillId="5" borderId="0" xfId="0" applyFont="1" applyFill="1" applyBorder="1" applyAlignment="1" applyProtection="1">
      <alignment horizontal="center"/>
      <protection hidden="1"/>
    </xf>
    <xf numFmtId="0" fontId="148" fillId="5" borderId="0" xfId="0" applyFont="1" applyFill="1" applyBorder="1" applyAlignment="1" applyProtection="1">
      <alignment horizontal="center"/>
      <protection hidden="1"/>
    </xf>
    <xf numFmtId="0" fontId="149" fillId="5" borderId="0" xfId="0" applyFont="1" applyFill="1" applyBorder="1" applyAlignment="1" applyProtection="1">
      <alignment horizontal="left"/>
      <protection hidden="1"/>
    </xf>
    <xf numFmtId="0" fontId="36" fillId="5" borderId="0" xfId="0" applyFont="1" applyFill="1" applyBorder="1" applyAlignment="1" applyProtection="1">
      <alignment horizontal="justify" wrapText="1"/>
      <protection hidden="1"/>
    </xf>
    <xf numFmtId="0" fontId="121" fillId="5" borderId="0" xfId="0" applyFont="1" applyFill="1" applyBorder="1" applyAlignment="1" applyProtection="1">
      <alignment horizontal="justify" wrapText="1"/>
      <protection hidden="1"/>
    </xf>
    <xf numFmtId="0" fontId="0" fillId="5" borderId="8" xfId="0" applyFill="1" applyBorder="1" applyAlignment="1" applyProtection="1">
      <alignment horizontal="center"/>
      <protection locked="0"/>
    </xf>
    <xf numFmtId="165" fontId="76" fillId="5" borderId="8" xfId="0" applyNumberFormat="1" applyFont="1" applyFill="1" applyBorder="1" applyAlignment="1" applyProtection="1">
      <alignment horizontal="center"/>
      <protection locked="0"/>
    </xf>
    <xf numFmtId="0" fontId="149" fillId="5" borderId="0" xfId="0" applyFont="1" applyFill="1" applyBorder="1" applyAlignment="1" applyProtection="1">
      <alignment horizontal="justify" vertical="center" wrapText="1"/>
      <protection hidden="1"/>
    </xf>
    <xf numFmtId="0" fontId="73" fillId="0" borderId="0" xfId="0" applyFont="1" applyAlignment="1" applyProtection="1">
      <alignment horizontal="right" indent="2"/>
      <protection hidden="1"/>
    </xf>
    <xf numFmtId="0" fontId="75" fillId="7" borderId="0" xfId="0" applyFont="1" applyFill="1" applyBorder="1" applyAlignment="1" applyProtection="1">
      <alignment horizontal="left"/>
      <protection hidden="1"/>
    </xf>
    <xf numFmtId="0" fontId="3" fillId="0" borderId="14" xfId="0" applyFont="1" applyFill="1" applyBorder="1" applyAlignment="1" applyProtection="1">
      <alignment horizontal="left" vertical="center"/>
      <protection hidden="1"/>
    </xf>
    <xf numFmtId="0" fontId="3" fillId="0" borderId="17" xfId="0" applyFont="1" applyFill="1" applyBorder="1" applyAlignment="1" applyProtection="1">
      <alignment horizontal="left" vertical="center"/>
      <protection hidden="1"/>
    </xf>
    <xf numFmtId="0" fontId="3" fillId="0" borderId="16" xfId="0" applyFont="1" applyFill="1" applyBorder="1" applyAlignment="1" applyProtection="1">
      <alignment horizontal="left" vertical="center"/>
      <protection hidden="1"/>
    </xf>
    <xf numFmtId="0" fontId="9" fillId="3" borderId="11" xfId="0" applyFont="1" applyFill="1" applyBorder="1" applyAlignment="1" applyProtection="1">
      <alignment horizontal="center" vertical="center"/>
      <protection hidden="1"/>
    </xf>
    <xf numFmtId="0" fontId="9" fillId="3" borderId="0" xfId="0" applyFont="1" applyFill="1" applyBorder="1" applyAlignment="1" applyProtection="1">
      <alignment horizontal="center" vertical="center"/>
      <protection hidden="1"/>
    </xf>
    <xf numFmtId="0" fontId="9" fillId="3" borderId="12" xfId="0" applyFont="1" applyFill="1" applyBorder="1" applyAlignment="1" applyProtection="1">
      <alignment horizontal="center" vertical="center"/>
      <protection hidden="1"/>
    </xf>
    <xf numFmtId="0" fontId="6" fillId="3" borderId="9" xfId="0" applyFont="1" applyFill="1" applyBorder="1" applyAlignment="1" applyProtection="1">
      <alignment horizontal="right" vertical="center"/>
      <protection hidden="1"/>
    </xf>
    <xf numFmtId="0" fontId="6" fillId="3" borderId="8" xfId="0" applyFont="1" applyFill="1" applyBorder="1" applyAlignment="1" applyProtection="1">
      <alignment horizontal="right" vertical="center"/>
      <protection hidden="1"/>
    </xf>
    <xf numFmtId="0" fontId="6" fillId="3" borderId="76" xfId="0" applyFont="1" applyFill="1" applyBorder="1" applyAlignment="1" applyProtection="1">
      <alignment horizontal="right" vertical="center"/>
      <protection hidden="1"/>
    </xf>
    <xf numFmtId="4" fontId="4" fillId="2" borderId="14" xfId="0" applyNumberFormat="1" applyFont="1" applyFill="1" applyBorder="1" applyAlignment="1" applyProtection="1">
      <alignment horizontal="right" vertical="center"/>
      <protection hidden="1"/>
    </xf>
    <xf numFmtId="4" fontId="4" fillId="2" borderId="17" xfId="0" applyNumberFormat="1" applyFont="1" applyFill="1" applyBorder="1" applyAlignment="1" applyProtection="1">
      <alignment horizontal="right" vertical="center"/>
      <protection hidden="1"/>
    </xf>
    <xf numFmtId="4" fontId="4" fillId="2" borderId="16" xfId="0" applyNumberFormat="1" applyFont="1" applyFill="1" applyBorder="1" applyAlignment="1" applyProtection="1">
      <alignment horizontal="right" vertical="center"/>
      <protection hidden="1"/>
    </xf>
    <xf numFmtId="0" fontId="69" fillId="3" borderId="75" xfId="0" applyFont="1" applyFill="1" applyBorder="1" applyAlignment="1" applyProtection="1">
      <alignment horizontal="center" vertical="center"/>
      <protection hidden="1"/>
    </xf>
    <xf numFmtId="0" fontId="69" fillId="3" borderId="71" xfId="0" applyFont="1" applyFill="1" applyBorder="1" applyAlignment="1" applyProtection="1">
      <alignment horizontal="center" vertical="center"/>
      <protection hidden="1"/>
    </xf>
    <xf numFmtId="0" fontId="98" fillId="8" borderId="8" xfId="0" applyFont="1" applyFill="1" applyBorder="1" applyAlignment="1" applyProtection="1">
      <alignment horizontal="left" vertical="center"/>
      <protection hidden="1"/>
    </xf>
    <xf numFmtId="0" fontId="98" fillId="8" borderId="10" xfId="0" applyFont="1" applyFill="1" applyBorder="1" applyAlignment="1" applyProtection="1">
      <alignment horizontal="left" vertical="center"/>
      <protection hidden="1"/>
    </xf>
    <xf numFmtId="4" fontId="4" fillId="2" borderId="2" xfId="0" applyNumberFormat="1" applyFont="1" applyFill="1" applyBorder="1" applyAlignment="1" applyProtection="1">
      <alignment horizontal="right" vertical="center"/>
      <protection hidden="1"/>
    </xf>
    <xf numFmtId="4" fontId="4" fillId="2" borderId="7" xfId="0" applyNumberFormat="1" applyFont="1" applyFill="1" applyBorder="1" applyAlignment="1" applyProtection="1">
      <alignment horizontal="right" vertical="center"/>
      <protection hidden="1"/>
    </xf>
    <xf numFmtId="4" fontId="4" fillId="2" borderId="3" xfId="0" applyNumberFormat="1" applyFont="1" applyFill="1" applyBorder="1" applyAlignment="1" applyProtection="1">
      <alignment horizontal="right" vertical="center"/>
      <protection hidden="1"/>
    </xf>
    <xf numFmtId="0" fontId="6" fillId="3" borderId="11" xfId="0" applyFont="1" applyFill="1" applyBorder="1" applyAlignment="1" applyProtection="1">
      <alignment horizontal="left" vertical="center"/>
      <protection hidden="1"/>
    </xf>
    <xf numFmtId="0" fontId="69" fillId="0" borderId="0" xfId="0" applyFont="1" applyFill="1" applyBorder="1" applyAlignment="1" applyProtection="1">
      <alignment horizontal="center" vertical="center"/>
      <protection hidden="1"/>
    </xf>
    <xf numFmtId="0" fontId="69" fillId="3" borderId="34" xfId="0" applyFont="1" applyFill="1" applyBorder="1" applyAlignment="1" applyProtection="1">
      <alignment horizontal="center" vertical="center" wrapText="1"/>
      <protection hidden="1"/>
    </xf>
    <xf numFmtId="0" fontId="3" fillId="12" borderId="1" xfId="0" applyFont="1" applyFill="1" applyBorder="1" applyAlignment="1" applyProtection="1">
      <alignment horizontal="left" vertical="center"/>
      <protection hidden="1"/>
    </xf>
    <xf numFmtId="0" fontId="64" fillId="8" borderId="8" xfId="0" applyFont="1" applyFill="1" applyBorder="1" applyAlignment="1" applyProtection="1">
      <alignment horizontal="left" vertical="center"/>
      <protection hidden="1"/>
    </xf>
    <xf numFmtId="4" fontId="3" fillId="5" borderId="1" xfId="0" applyNumberFormat="1" applyFont="1" applyFill="1" applyBorder="1" applyAlignment="1" applyProtection="1">
      <alignment horizontal="right" vertical="center"/>
      <protection hidden="1"/>
    </xf>
    <xf numFmtId="4" fontId="16" fillId="4" borderId="0" xfId="0" applyNumberFormat="1" applyFont="1" applyFill="1" applyBorder="1" applyAlignment="1" applyProtection="1">
      <alignment horizontal="center" vertical="center"/>
      <protection hidden="1"/>
    </xf>
    <xf numFmtId="0" fontId="184" fillId="30" borderId="112" xfId="0" applyFont="1" applyFill="1" applyBorder="1" applyAlignment="1" applyProtection="1">
      <alignment horizontal="center" vertical="center"/>
      <protection hidden="1"/>
    </xf>
    <xf numFmtId="0" fontId="3" fillId="0" borderId="1" xfId="0" applyFont="1" applyFill="1" applyBorder="1" applyAlignment="1" applyProtection="1">
      <alignment horizontal="left" vertical="center"/>
      <protection hidden="1"/>
    </xf>
    <xf numFmtId="0" fontId="61" fillId="17" borderId="2" xfId="0" applyFont="1" applyFill="1" applyBorder="1" applyAlignment="1" applyProtection="1">
      <alignment horizontal="center" vertical="center" wrapText="1"/>
      <protection hidden="1"/>
    </xf>
    <xf numFmtId="0" fontId="61" fillId="17" borderId="7" xfId="0" applyFont="1" applyFill="1" applyBorder="1" applyAlignment="1" applyProtection="1">
      <alignment horizontal="center" vertical="center" wrapText="1"/>
      <protection hidden="1"/>
    </xf>
    <xf numFmtId="0" fontId="61" fillId="17" borderId="3" xfId="0" applyFont="1" applyFill="1" applyBorder="1" applyAlignment="1" applyProtection="1">
      <alignment horizontal="center" vertical="center" wrapText="1"/>
      <protection hidden="1"/>
    </xf>
    <xf numFmtId="0" fontId="0" fillId="0" borderId="2" xfId="0" applyBorder="1" applyAlignment="1" applyProtection="1">
      <alignment horizontal="center" wrapText="1"/>
      <protection hidden="1"/>
    </xf>
    <xf numFmtId="0" fontId="0" fillId="0" borderId="7" xfId="0" applyBorder="1" applyAlignment="1" applyProtection="1">
      <alignment horizontal="center" wrapText="1"/>
      <protection hidden="1"/>
    </xf>
    <xf numFmtId="0" fontId="0" fillId="0" borderId="3" xfId="0" applyBorder="1" applyAlignment="1" applyProtection="1">
      <alignment horizontal="center" wrapText="1"/>
      <protection hidden="1"/>
    </xf>
    <xf numFmtId="4" fontId="4" fillId="2" borderId="7" xfId="0" applyNumberFormat="1" applyFont="1" applyFill="1" applyBorder="1" applyAlignment="1" applyProtection="1">
      <alignment horizontal="left" vertical="center"/>
      <protection hidden="1"/>
    </xf>
    <xf numFmtId="4" fontId="4" fillId="2" borderId="3" xfId="0" applyNumberFormat="1" applyFont="1" applyFill="1" applyBorder="1" applyAlignment="1" applyProtection="1">
      <alignment horizontal="left" vertical="center"/>
      <protection hidden="1"/>
    </xf>
    <xf numFmtId="0" fontId="0" fillId="0" borderId="1" xfId="0" applyBorder="1" applyAlignment="1" applyProtection="1">
      <alignment horizontal="center"/>
      <protection hidden="1"/>
    </xf>
    <xf numFmtId="0" fontId="61" fillId="17" borderId="1" xfId="0" applyFont="1" applyFill="1" applyBorder="1" applyAlignment="1" applyProtection="1">
      <alignment horizontal="center" vertical="center" wrapText="1"/>
      <protection hidden="1"/>
    </xf>
    <xf numFmtId="0" fontId="0" fillId="0" borderId="1" xfId="0" applyBorder="1" applyProtection="1">
      <protection hidden="1"/>
    </xf>
    <xf numFmtId="0" fontId="0" fillId="0" borderId="2" xfId="0" applyBorder="1" applyAlignment="1" applyProtection="1">
      <alignment horizontal="center"/>
      <protection hidden="1"/>
    </xf>
    <xf numFmtId="0" fontId="0" fillId="0" borderId="7" xfId="0" applyBorder="1" applyAlignment="1" applyProtection="1">
      <alignment horizontal="center"/>
      <protection hidden="1"/>
    </xf>
    <xf numFmtId="0" fontId="0" fillId="0" borderId="3" xfId="0" applyBorder="1" applyAlignment="1" applyProtection="1">
      <alignment horizontal="center"/>
      <protection hidden="1"/>
    </xf>
    <xf numFmtId="0" fontId="69" fillId="5" borderId="0" xfId="0" applyFont="1" applyFill="1" applyBorder="1" applyAlignment="1" applyProtection="1">
      <alignment horizontal="left" vertical="top" wrapText="1"/>
      <protection hidden="1"/>
    </xf>
    <xf numFmtId="0" fontId="98" fillId="8" borderId="0" xfId="0" applyFont="1" applyFill="1" applyBorder="1" applyAlignment="1" applyProtection="1">
      <alignment horizontal="left" vertical="center"/>
      <protection hidden="1"/>
    </xf>
    <xf numFmtId="4" fontId="62" fillId="2" borderId="1" xfId="0" applyNumberFormat="1" applyFont="1" applyFill="1" applyBorder="1" applyAlignment="1" applyProtection="1">
      <alignment horizontal="center" vertical="center"/>
      <protection hidden="1"/>
    </xf>
    <xf numFmtId="10" fontId="3" fillId="0" borderId="1" xfId="0" applyNumberFormat="1" applyFont="1" applyFill="1" applyBorder="1" applyAlignment="1" applyProtection="1">
      <alignment horizontal="center" vertical="center"/>
      <protection hidden="1"/>
    </xf>
    <xf numFmtId="0" fontId="3" fillId="0" borderId="1" xfId="0" applyFont="1" applyFill="1" applyBorder="1" applyAlignment="1" applyProtection="1">
      <alignment horizontal="center" vertical="center"/>
      <protection hidden="1"/>
    </xf>
    <xf numFmtId="4" fontId="4" fillId="2" borderId="1" xfId="0" applyNumberFormat="1" applyFont="1" applyFill="1" applyBorder="1" applyAlignment="1" applyProtection="1">
      <alignment horizontal="center" vertical="center"/>
      <protection hidden="1"/>
    </xf>
    <xf numFmtId="0" fontId="3" fillId="0" borderId="2" xfId="0" applyFont="1" applyBorder="1" applyAlignment="1" applyProtection="1">
      <alignment horizontal="left" vertical="center"/>
      <protection hidden="1"/>
    </xf>
    <xf numFmtId="0" fontId="3" fillId="0" borderId="7" xfId="0" applyFont="1" applyBorder="1" applyAlignment="1" applyProtection="1">
      <alignment horizontal="left" vertical="center"/>
      <protection hidden="1"/>
    </xf>
    <xf numFmtId="0" fontId="3" fillId="0" borderId="3" xfId="0" applyFont="1" applyBorder="1" applyAlignment="1" applyProtection="1">
      <alignment horizontal="left" vertical="center"/>
      <protection hidden="1"/>
    </xf>
    <xf numFmtId="0" fontId="76" fillId="5" borderId="0" xfId="0" applyFont="1" applyFill="1" applyAlignment="1" applyProtection="1">
      <alignment horizontal="left"/>
      <protection hidden="1"/>
    </xf>
    <xf numFmtId="0" fontId="76" fillId="5" borderId="0" xfId="0" applyFont="1" applyFill="1" applyAlignment="1" applyProtection="1">
      <alignment horizontal="left" vertical="top"/>
      <protection hidden="1"/>
    </xf>
    <xf numFmtId="0" fontId="150" fillId="5" borderId="1" xfId="0" applyFont="1" applyFill="1" applyBorder="1" applyAlignment="1" applyProtection="1">
      <alignment horizontal="left" vertical="center" wrapText="1"/>
      <protection hidden="1"/>
    </xf>
    <xf numFmtId="0" fontId="63" fillId="7" borderId="1" xfId="0" applyFont="1" applyFill="1" applyBorder="1" applyAlignment="1" applyProtection="1">
      <alignment horizontal="left" vertical="center"/>
      <protection hidden="1"/>
    </xf>
    <xf numFmtId="0" fontId="34" fillId="7" borderId="1" xfId="0" applyFont="1" applyFill="1" applyBorder="1" applyAlignment="1" applyProtection="1">
      <alignment horizontal="left" vertical="center" wrapText="1"/>
      <protection hidden="1"/>
    </xf>
    <xf numFmtId="0" fontId="0" fillId="5" borderId="2" xfId="0" applyFill="1" applyBorder="1" applyAlignment="1" applyProtection="1">
      <alignment horizontal="left"/>
      <protection hidden="1"/>
    </xf>
    <xf numFmtId="0" fontId="0" fillId="5" borderId="3" xfId="0" applyFill="1" applyBorder="1" applyAlignment="1" applyProtection="1">
      <alignment horizontal="left"/>
      <protection hidden="1"/>
    </xf>
    <xf numFmtId="0" fontId="3" fillId="0" borderId="1" xfId="0" applyFont="1" applyBorder="1" applyAlignment="1" applyProtection="1">
      <alignment horizontal="left" vertical="center"/>
      <protection hidden="1"/>
    </xf>
    <xf numFmtId="0" fontId="185" fillId="30" borderId="0" xfId="0" applyFont="1" applyFill="1" applyBorder="1" applyAlignment="1" applyProtection="1">
      <alignment horizontal="center" vertical="center"/>
      <protection hidden="1"/>
    </xf>
    <xf numFmtId="0" fontId="103" fillId="5" borderId="0" xfId="0" applyFont="1" applyFill="1" applyBorder="1" applyAlignment="1" applyProtection="1">
      <alignment horizontal="center" vertical="center" wrapText="1"/>
      <protection hidden="1"/>
    </xf>
    <xf numFmtId="0" fontId="73" fillId="5" borderId="0" xfId="0" applyFont="1" applyFill="1" applyBorder="1" applyAlignment="1" applyProtection="1">
      <alignment horizontal="center" vertical="center" wrapText="1"/>
      <protection hidden="1"/>
    </xf>
    <xf numFmtId="0" fontId="103" fillId="15" borderId="2" xfId="0" applyFont="1" applyFill="1" applyBorder="1" applyAlignment="1" applyProtection="1">
      <alignment horizontal="left" vertical="center" wrapText="1"/>
      <protection hidden="1"/>
    </xf>
    <xf numFmtId="0" fontId="103" fillId="15" borderId="7" xfId="0" applyFont="1" applyFill="1" applyBorder="1" applyAlignment="1" applyProtection="1">
      <alignment horizontal="left" vertical="center" wrapText="1"/>
      <protection hidden="1"/>
    </xf>
    <xf numFmtId="0" fontId="113" fillId="5" borderId="0" xfId="0" applyFont="1" applyFill="1" applyBorder="1" applyAlignment="1" applyProtection="1">
      <alignment horizontal="center" vertical="center"/>
      <protection hidden="1"/>
    </xf>
    <xf numFmtId="0" fontId="108" fillId="20" borderId="1" xfId="0" applyFont="1" applyFill="1" applyBorder="1" applyAlignment="1" applyProtection="1">
      <alignment horizontal="center" vertical="center" wrapText="1"/>
      <protection hidden="1"/>
    </xf>
    <xf numFmtId="0" fontId="73" fillId="0" borderId="12" xfId="0" applyFont="1" applyBorder="1" applyAlignment="1" applyProtection="1">
      <alignment horizontal="left"/>
      <protection hidden="1"/>
    </xf>
    <xf numFmtId="0" fontId="34" fillId="5" borderId="0" xfId="0" applyFont="1" applyFill="1" applyAlignment="1" applyProtection="1">
      <alignment horizontal="left" vertical="top"/>
      <protection hidden="1"/>
    </xf>
    <xf numFmtId="0" fontId="151" fillId="8" borderId="73" xfId="0" applyFont="1" applyFill="1" applyBorder="1" applyAlignment="1" applyProtection="1">
      <alignment horizontal="center" vertical="center"/>
      <protection hidden="1"/>
    </xf>
    <xf numFmtId="0" fontId="30" fillId="5" borderId="0" xfId="0" applyFont="1" applyFill="1" applyAlignment="1" applyProtection="1">
      <alignment horizontal="left" vertical="top"/>
      <protection hidden="1"/>
    </xf>
    <xf numFmtId="164" fontId="34" fillId="5" borderId="0" xfId="2" applyFont="1" applyFill="1" applyBorder="1" applyAlignment="1" applyProtection="1">
      <alignment horizontal="center" vertical="center" wrapText="1"/>
      <protection hidden="1"/>
    </xf>
    <xf numFmtId="0" fontId="164" fillId="0" borderId="2" xfId="0" applyFont="1" applyBorder="1" applyAlignment="1">
      <alignment horizontal="left" vertical="center" wrapText="1"/>
    </xf>
    <xf numFmtId="0" fontId="164" fillId="0" borderId="7" xfId="0" applyFont="1" applyBorder="1" applyAlignment="1">
      <alignment horizontal="left" vertical="center" wrapText="1"/>
    </xf>
    <xf numFmtId="0" fontId="164" fillId="0" borderId="3" xfId="0" applyFont="1" applyBorder="1" applyAlignment="1">
      <alignment horizontal="left" vertical="center" wrapText="1"/>
    </xf>
    <xf numFmtId="0" fontId="76" fillId="0" borderId="1" xfId="0" applyFont="1" applyBorder="1" applyAlignment="1" applyProtection="1">
      <alignment horizontal="left" vertical="center"/>
      <protection hidden="1"/>
    </xf>
    <xf numFmtId="0" fontId="73" fillId="5" borderId="0" xfId="0" applyFont="1" applyFill="1" applyAlignment="1" applyProtection="1">
      <alignment horizontal="left" vertical="top" wrapText="1"/>
      <protection hidden="1"/>
    </xf>
    <xf numFmtId="0" fontId="58" fillId="19" borderId="2" xfId="0" applyFont="1" applyFill="1" applyBorder="1" applyAlignment="1" applyProtection="1">
      <alignment horizontal="left" vertical="center"/>
      <protection hidden="1"/>
    </xf>
    <xf numFmtId="0" fontId="58" fillId="19" borderId="7" xfId="0" applyFont="1" applyFill="1" applyBorder="1" applyAlignment="1" applyProtection="1">
      <alignment horizontal="left" vertical="center"/>
      <protection hidden="1"/>
    </xf>
    <xf numFmtId="0" fontId="34" fillId="5" borderId="0" xfId="0" applyFont="1" applyFill="1" applyBorder="1" applyAlignment="1" applyProtection="1">
      <alignment horizontal="left" vertical="top"/>
      <protection hidden="1"/>
    </xf>
    <xf numFmtId="0" fontId="51" fillId="5" borderId="0" xfId="0" applyFont="1" applyFill="1" applyBorder="1" applyAlignment="1" applyProtection="1">
      <alignment horizontal="center" vertical="center" wrapText="1"/>
      <protection hidden="1"/>
    </xf>
    <xf numFmtId="0" fontId="34" fillId="5" borderId="0" xfId="0" applyFont="1" applyFill="1" applyBorder="1" applyAlignment="1" applyProtection="1">
      <alignment horizontal="left" vertical="center"/>
      <protection hidden="1"/>
    </xf>
    <xf numFmtId="0" fontId="59" fillId="5" borderId="0" xfId="0" applyFont="1" applyFill="1" applyBorder="1" applyAlignment="1" applyProtection="1">
      <alignment horizontal="right" vertical="center" wrapText="1"/>
      <protection hidden="1"/>
    </xf>
    <xf numFmtId="0" fontId="142" fillId="5" borderId="0" xfId="0" applyFont="1" applyFill="1" applyBorder="1" applyAlignment="1" applyProtection="1">
      <alignment horizontal="center" vertical="center"/>
      <protection hidden="1"/>
    </xf>
    <xf numFmtId="0" fontId="91" fillId="5" borderId="0" xfId="0" applyFont="1" applyFill="1" applyBorder="1" applyAlignment="1" applyProtection="1">
      <alignment horizontal="left" vertical="top" wrapText="1"/>
      <protection hidden="1"/>
    </xf>
    <xf numFmtId="0" fontId="183" fillId="30" borderId="0" xfId="0" applyFont="1" applyFill="1" applyAlignment="1" applyProtection="1">
      <alignment horizontal="center"/>
      <protection hidden="1"/>
    </xf>
    <xf numFmtId="0" fontId="103" fillId="5" borderId="1" xfId="0" applyFont="1" applyFill="1" applyBorder="1" applyAlignment="1" applyProtection="1">
      <alignment horizontal="center" vertical="center" wrapText="1"/>
      <protection hidden="1"/>
    </xf>
    <xf numFmtId="0" fontId="30" fillId="5" borderId="0" xfId="0" applyFont="1" applyFill="1" applyAlignment="1" applyProtection="1">
      <alignment horizontal="left" vertical="top" wrapText="1"/>
      <protection hidden="1"/>
    </xf>
    <xf numFmtId="0" fontId="91" fillId="5" borderId="1" xfId="0" applyFont="1" applyFill="1" applyBorder="1" applyAlignment="1" applyProtection="1">
      <alignment horizontal="right"/>
      <protection hidden="1"/>
    </xf>
    <xf numFmtId="0" fontId="91" fillId="5" borderId="2" xfId="0" applyFont="1" applyFill="1" applyBorder="1" applyAlignment="1" applyProtection="1">
      <alignment horizontal="right"/>
      <protection hidden="1"/>
    </xf>
    <xf numFmtId="0" fontId="91" fillId="5" borderId="7" xfId="0" applyFont="1" applyFill="1" applyBorder="1" applyAlignment="1" applyProtection="1">
      <alignment horizontal="right"/>
      <protection hidden="1"/>
    </xf>
    <xf numFmtId="0" fontId="91" fillId="5" borderId="3" xfId="0" applyFont="1" applyFill="1" applyBorder="1" applyAlignment="1" applyProtection="1">
      <alignment horizontal="right"/>
      <protection hidden="1"/>
    </xf>
    <xf numFmtId="0" fontId="36" fillId="5" borderId="0" xfId="0" applyFont="1" applyFill="1" applyAlignment="1" applyProtection="1">
      <alignment horizontal="left" vertical="top"/>
      <protection hidden="1"/>
    </xf>
    <xf numFmtId="0" fontId="140" fillId="5" borderId="0" xfId="0" applyFont="1" applyFill="1" applyAlignment="1" applyProtection="1">
      <alignment horizontal="left" vertical="top"/>
      <protection hidden="1"/>
    </xf>
    <xf numFmtId="0" fontId="0" fillId="30" borderId="107" xfId="0" applyFill="1" applyBorder="1" applyAlignment="1" applyProtection="1">
      <alignment horizontal="center"/>
      <protection hidden="1"/>
    </xf>
  </cellXfs>
  <cellStyles count="4">
    <cellStyle name="Hipervínculo" xfId="1" builtinId="8"/>
    <cellStyle name="Millares" xfId="2" builtinId="3"/>
    <cellStyle name="Normal" xfId="0" builtinId="0"/>
    <cellStyle name="Porcentaje"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E1E1E1"/>
      <rgbColor rgb="00D2D2FF"/>
      <rgbColor rgb="00E6E6FF"/>
      <rgbColor rgb="00993366"/>
      <rgbColor rgb="00333399"/>
      <rgbColor rgb="00333333"/>
    </indexedColors>
    <mruColors>
      <color rgb="FFFFB3B3"/>
      <color rgb="FFFFE1E1"/>
      <color rgb="FFFFB7B7"/>
      <color rgb="FF993300"/>
      <color rgb="FFFFBDBD"/>
      <color rgb="FFFFDDDD"/>
      <color rgb="FFE6AF00"/>
      <color rgb="FF002060"/>
      <color rgb="FFFABF8F"/>
      <color rgb="FFDCE6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76200</xdr:colOff>
          <xdr:row>19</xdr:row>
          <xdr:rowOff>104775</xdr:rowOff>
        </xdr:from>
        <xdr:to>
          <xdr:col>7</xdr:col>
          <xdr:colOff>228600</xdr:colOff>
          <xdr:row>20</xdr:row>
          <xdr:rowOff>190500</xdr:rowOff>
        </xdr:to>
        <xdr:sp macro="" textlink="">
          <xdr:nvSpPr>
            <xdr:cNvPr id="12470" name="Object 182" hidden="1">
              <a:extLst>
                <a:ext uri="{63B3BB69-23CF-44E3-9099-C40C66FF867C}">
                  <a14:compatExt spid="_x0000_s12470"/>
                </a:ext>
                <a:ext uri="{FF2B5EF4-FFF2-40B4-BE49-F238E27FC236}">
                  <a16:creationId xmlns:a16="http://schemas.microsoft.com/office/drawing/2014/main" id="{08F87930-3691-480E-92D4-89521BE3E77D}"/>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8</xdr:row>
          <xdr:rowOff>47625</xdr:rowOff>
        </xdr:from>
        <xdr:to>
          <xdr:col>2</xdr:col>
          <xdr:colOff>9525</xdr:colOff>
          <xdr:row>9</xdr:row>
          <xdr:rowOff>9525</xdr:rowOff>
        </xdr:to>
        <xdr:sp macro="" textlink="">
          <xdr:nvSpPr>
            <xdr:cNvPr id="14357" name="Check Box 21" hidden="1">
              <a:extLst>
                <a:ext uri="{63B3BB69-23CF-44E3-9099-C40C66FF867C}">
                  <a14:compatExt spid="_x0000_s14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447675</xdr:colOff>
          <xdr:row>8</xdr:row>
          <xdr:rowOff>47625</xdr:rowOff>
        </xdr:from>
        <xdr:to>
          <xdr:col>5</xdr:col>
          <xdr:colOff>28575</xdr:colOff>
          <xdr:row>9</xdr:row>
          <xdr:rowOff>9525</xdr:rowOff>
        </xdr:to>
        <xdr:sp macro="" textlink="">
          <xdr:nvSpPr>
            <xdr:cNvPr id="14358" name="Check Box 22" hidden="1">
              <a:extLst>
                <a:ext uri="{63B3BB69-23CF-44E3-9099-C40C66FF867C}">
                  <a14:compatExt spid="_x0000_s14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116</xdr:row>
          <xdr:rowOff>0</xdr:rowOff>
        </xdr:from>
        <xdr:to>
          <xdr:col>2</xdr:col>
          <xdr:colOff>47625</xdr:colOff>
          <xdr:row>117</xdr:row>
          <xdr:rowOff>28575</xdr:rowOff>
        </xdr:to>
        <xdr:sp macro="" textlink="">
          <xdr:nvSpPr>
            <xdr:cNvPr id="14361" name="Check Box 25" hidden="1">
              <a:extLst>
                <a:ext uri="{63B3BB69-23CF-44E3-9099-C40C66FF867C}">
                  <a14:compatExt spid="_x0000_s14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116</xdr:row>
          <xdr:rowOff>161925</xdr:rowOff>
        </xdr:from>
        <xdr:to>
          <xdr:col>2</xdr:col>
          <xdr:colOff>47625</xdr:colOff>
          <xdr:row>118</xdr:row>
          <xdr:rowOff>0</xdr:rowOff>
        </xdr:to>
        <xdr:sp macro="" textlink="">
          <xdr:nvSpPr>
            <xdr:cNvPr id="14362" name="Check Box 26" hidden="1">
              <a:extLst>
                <a:ext uri="{63B3BB69-23CF-44E3-9099-C40C66FF867C}">
                  <a14:compatExt spid="_x0000_s14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58</xdr:row>
          <xdr:rowOff>0</xdr:rowOff>
        </xdr:from>
        <xdr:to>
          <xdr:col>2</xdr:col>
          <xdr:colOff>962025</xdr:colOff>
          <xdr:row>59</xdr:row>
          <xdr:rowOff>66675</xdr:rowOff>
        </xdr:to>
        <xdr:sp macro="" textlink="">
          <xdr:nvSpPr>
            <xdr:cNvPr id="14364" name="Check Box 28" hidden="1">
              <a:extLst>
                <a:ext uri="{63B3BB69-23CF-44E3-9099-C40C66FF867C}">
                  <a14:compatExt spid="_x0000_s14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723900</xdr:colOff>
          <xdr:row>59</xdr:row>
          <xdr:rowOff>0</xdr:rowOff>
        </xdr:from>
        <xdr:to>
          <xdr:col>2</xdr:col>
          <xdr:colOff>962025</xdr:colOff>
          <xdr:row>60</xdr:row>
          <xdr:rowOff>66675</xdr:rowOff>
        </xdr:to>
        <xdr:sp macro="" textlink="">
          <xdr:nvSpPr>
            <xdr:cNvPr id="14365" name="Check Box 29" hidden="1">
              <a:extLst>
                <a:ext uri="{63B3BB69-23CF-44E3-9099-C40C66FF867C}">
                  <a14:compatExt spid="_x0000_s14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13</xdr:row>
          <xdr:rowOff>104775</xdr:rowOff>
        </xdr:from>
        <xdr:to>
          <xdr:col>2</xdr:col>
          <xdr:colOff>47625</xdr:colOff>
          <xdr:row>13</xdr:row>
          <xdr:rowOff>314325</xdr:rowOff>
        </xdr:to>
        <xdr:sp macro="" textlink="">
          <xdr:nvSpPr>
            <xdr:cNvPr id="14366" name="Check Box 30" hidden="1">
              <a:extLst>
                <a:ext uri="{63B3BB69-23CF-44E3-9099-C40C66FF867C}">
                  <a14:compatExt spid="_x0000_s14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111</xdr:row>
          <xdr:rowOff>0</xdr:rowOff>
        </xdr:from>
        <xdr:to>
          <xdr:col>2</xdr:col>
          <xdr:colOff>47625</xdr:colOff>
          <xdr:row>112</xdr:row>
          <xdr:rowOff>28575</xdr:rowOff>
        </xdr:to>
        <xdr:sp macro="" textlink="">
          <xdr:nvSpPr>
            <xdr:cNvPr id="14369" name="Check Box 33" hidden="1">
              <a:extLst>
                <a:ext uri="{63B3BB69-23CF-44E3-9099-C40C66FF867C}">
                  <a14:compatExt spid="_x0000_s14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111</xdr:row>
          <xdr:rowOff>161925</xdr:rowOff>
        </xdr:from>
        <xdr:to>
          <xdr:col>2</xdr:col>
          <xdr:colOff>47625</xdr:colOff>
          <xdr:row>113</xdr:row>
          <xdr:rowOff>0</xdr:rowOff>
        </xdr:to>
        <xdr:sp macro="" textlink="">
          <xdr:nvSpPr>
            <xdr:cNvPr id="14370" name="Check Box 34" hidden="1">
              <a:extLst>
                <a:ext uri="{63B3BB69-23CF-44E3-9099-C40C66FF867C}">
                  <a14:compatExt spid="_x0000_s14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28575</xdr:colOff>
          <xdr:row>13</xdr:row>
          <xdr:rowOff>19050</xdr:rowOff>
        </xdr:from>
        <xdr:to>
          <xdr:col>3</xdr:col>
          <xdr:colOff>66675</xdr:colOff>
          <xdr:row>14</xdr:row>
          <xdr:rowOff>47625</xdr:rowOff>
        </xdr:to>
        <xdr:sp macro="" textlink="">
          <xdr:nvSpPr>
            <xdr:cNvPr id="25601" name="Check Box 1" hidden="1">
              <a:extLst>
                <a:ext uri="{63B3BB69-23CF-44E3-9099-C40C66FF867C}">
                  <a14:compatExt spid="_x0000_s256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933450</xdr:colOff>
          <xdr:row>13</xdr:row>
          <xdr:rowOff>9525</xdr:rowOff>
        </xdr:from>
        <xdr:to>
          <xdr:col>6</xdr:col>
          <xdr:colOff>9525</xdr:colOff>
          <xdr:row>14</xdr:row>
          <xdr:rowOff>38100</xdr:rowOff>
        </xdr:to>
        <xdr:sp macro="" textlink="">
          <xdr:nvSpPr>
            <xdr:cNvPr id="25602" name="Check Box 2" hidden="1">
              <a:extLst>
                <a:ext uri="{63B3BB69-23CF-44E3-9099-C40C66FF867C}">
                  <a14:compatExt spid="_x0000_s256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youtu.be/Z_BfkA64Cmc"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12.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trlProp" Target="../ctrlProps/ctrlProp6.xml"/><Relationship Id="rId3" Type="http://schemas.openxmlformats.org/officeDocument/2006/relationships/hyperlink" Target="https://www.aepd.es/" TargetMode="External"/><Relationship Id="rId7" Type="http://schemas.openxmlformats.org/officeDocument/2006/relationships/vmlDrawing" Target="../drawings/vmlDrawing5.vml"/><Relationship Id="rId12" Type="http://schemas.openxmlformats.org/officeDocument/2006/relationships/ctrlProp" Target="../ctrlProps/ctrlProp5.xml"/><Relationship Id="rId17" Type="http://schemas.openxmlformats.org/officeDocument/2006/relationships/comments" Target="../comments4.xml"/><Relationship Id="rId2" Type="http://schemas.openxmlformats.org/officeDocument/2006/relationships/hyperlink" Target="mailto:culturaydeporte@navarra.es" TargetMode="External"/><Relationship Id="rId16" Type="http://schemas.openxmlformats.org/officeDocument/2006/relationships/ctrlProp" Target="../ctrlProps/ctrlProp9.xml"/><Relationship Id="rId1" Type="http://schemas.openxmlformats.org/officeDocument/2006/relationships/hyperlink" Target="https://www.boe.es/buscar/doc.php?id=BOE-A-2018-16673" TargetMode="External"/><Relationship Id="rId6" Type="http://schemas.openxmlformats.org/officeDocument/2006/relationships/drawing" Target="../drawings/drawing2.xml"/><Relationship Id="rId11" Type="http://schemas.openxmlformats.org/officeDocument/2006/relationships/ctrlProp" Target="../ctrlProps/ctrlProp4.xml"/><Relationship Id="rId5" Type="http://schemas.openxmlformats.org/officeDocument/2006/relationships/printerSettings" Target="../printerSettings/printerSettings8.bin"/><Relationship Id="rId15" Type="http://schemas.openxmlformats.org/officeDocument/2006/relationships/ctrlProp" Target="../ctrlProps/ctrlProp8.xml"/><Relationship Id="rId10" Type="http://schemas.openxmlformats.org/officeDocument/2006/relationships/ctrlProp" Target="../ctrlProps/ctrlProp3.xml"/><Relationship Id="rId4" Type="http://schemas.openxmlformats.org/officeDocument/2006/relationships/hyperlink" Target="mailto:dpd@navarra.es" TargetMode="External"/><Relationship Id="rId9" Type="http://schemas.openxmlformats.org/officeDocument/2006/relationships/ctrlProp" Target="../ctrlProps/ctrlProp2.xml"/><Relationship Id="rId1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tabColor rgb="FFC00000"/>
  </sheetPr>
  <dimension ref="A1:AB58"/>
  <sheetViews>
    <sheetView tabSelected="1" zoomScale="110" zoomScaleNormal="110" workbookViewId="0">
      <selection activeCell="A3" sqref="A3:I3"/>
    </sheetView>
  </sheetViews>
  <sheetFormatPr baseColWidth="10" defaultColWidth="11.42578125" defaultRowHeight="39" customHeight="1" x14ac:dyDescent="0.2"/>
  <cols>
    <col min="1" max="1" width="6.28515625" style="81" customWidth="1"/>
    <col min="2" max="2" width="56.7109375" style="81" customWidth="1"/>
    <col min="3" max="7" width="11.42578125" style="81"/>
    <col min="8" max="8" width="13.28515625" style="81" customWidth="1"/>
    <col min="9" max="9" width="5.42578125" style="82" customWidth="1"/>
    <col min="10" max="28" width="11.42578125" style="82"/>
    <col min="29" max="16384" width="11.42578125" style="81"/>
  </cols>
  <sheetData>
    <row r="1" spans="1:9" s="82" customFormat="1" ht="52.5" customHeight="1" thickTop="1" x14ac:dyDescent="0.2">
      <c r="A1" s="724" t="s">
        <v>562</v>
      </c>
      <c r="B1" s="725"/>
      <c r="C1" s="725"/>
      <c r="D1" s="725"/>
      <c r="E1" s="725"/>
      <c r="F1" s="725"/>
      <c r="G1" s="725"/>
      <c r="H1" s="725"/>
      <c r="I1" s="726"/>
    </row>
    <row r="2" spans="1:9" s="82" customFormat="1" ht="12.75" x14ac:dyDescent="0.2">
      <c r="A2" s="576"/>
      <c r="I2" s="577"/>
    </row>
    <row r="3" spans="1:9" s="82" customFormat="1" ht="12.75" x14ac:dyDescent="0.2">
      <c r="A3" s="727" t="s">
        <v>535</v>
      </c>
      <c r="B3" s="728"/>
      <c r="C3" s="728"/>
      <c r="D3" s="728"/>
      <c r="E3" s="728"/>
      <c r="F3" s="728"/>
      <c r="G3" s="728"/>
      <c r="H3" s="728"/>
      <c r="I3" s="729"/>
    </row>
    <row r="4" spans="1:9" s="82" customFormat="1" ht="12.75" x14ac:dyDescent="0.2">
      <c r="A4" s="595"/>
      <c r="B4" s="596"/>
      <c r="C4" s="596"/>
      <c r="D4" s="596"/>
      <c r="E4" s="596"/>
      <c r="F4" s="596"/>
      <c r="G4" s="596"/>
      <c r="H4" s="596"/>
      <c r="I4" s="597"/>
    </row>
    <row r="5" spans="1:9" s="82" customFormat="1" ht="24.75" customHeight="1" x14ac:dyDescent="0.2">
      <c r="A5" s="595"/>
      <c r="B5" s="717" t="s">
        <v>292</v>
      </c>
      <c r="C5" s="717"/>
      <c r="D5" s="717"/>
      <c r="E5" s="717"/>
      <c r="F5" s="717"/>
      <c r="G5" s="717"/>
      <c r="H5" s="717"/>
      <c r="I5" s="597"/>
    </row>
    <row r="6" spans="1:9" s="82" customFormat="1" ht="27.75" customHeight="1" x14ac:dyDescent="0.2">
      <c r="A6" s="595"/>
      <c r="B6" s="717" t="s">
        <v>656</v>
      </c>
      <c r="C6" s="717"/>
      <c r="D6" s="717"/>
      <c r="E6" s="717"/>
      <c r="F6" s="717"/>
      <c r="G6" s="717"/>
      <c r="H6" s="717"/>
      <c r="I6" s="597"/>
    </row>
    <row r="7" spans="1:9" s="82" customFormat="1" ht="22.5" customHeight="1" x14ac:dyDescent="0.2">
      <c r="A7" s="595"/>
      <c r="B7" s="723" t="s">
        <v>655</v>
      </c>
      <c r="C7" s="723"/>
      <c r="D7" s="723"/>
      <c r="E7" s="723"/>
      <c r="F7" s="723"/>
      <c r="G7" s="723"/>
      <c r="H7" s="723"/>
      <c r="I7" s="597"/>
    </row>
    <row r="8" spans="1:9" s="82" customFormat="1" ht="27.75" customHeight="1" x14ac:dyDescent="0.2">
      <c r="A8" s="595"/>
      <c r="B8" s="720" t="s">
        <v>241</v>
      </c>
      <c r="C8" s="720"/>
      <c r="D8" s="720"/>
      <c r="E8" s="720"/>
      <c r="F8" s="720"/>
      <c r="G8" s="720"/>
      <c r="H8" s="720"/>
      <c r="I8" s="597"/>
    </row>
    <row r="9" spans="1:9" s="82" customFormat="1" ht="25.5" customHeight="1" x14ac:dyDescent="0.2">
      <c r="A9" s="595"/>
      <c r="B9" s="720" t="s">
        <v>455</v>
      </c>
      <c r="C9" s="720"/>
      <c r="D9" s="720"/>
      <c r="E9" s="720"/>
      <c r="F9" s="720"/>
      <c r="G9" s="720"/>
      <c r="H9" s="720"/>
      <c r="I9" s="597"/>
    </row>
    <row r="10" spans="1:9" s="82" customFormat="1" ht="13.5" customHeight="1" x14ac:dyDescent="0.2">
      <c r="A10" s="595"/>
      <c r="B10" s="598"/>
      <c r="C10" s="598"/>
      <c r="D10" s="598"/>
      <c r="E10" s="598"/>
      <c r="F10" s="598"/>
      <c r="G10" s="598"/>
      <c r="H10" s="598"/>
      <c r="I10" s="597"/>
    </row>
    <row r="11" spans="1:9" ht="132.75" customHeight="1" x14ac:dyDescent="0.2">
      <c r="A11" s="578"/>
      <c r="B11" s="721" t="s">
        <v>556</v>
      </c>
      <c r="C11" s="721"/>
      <c r="D11" s="721"/>
      <c r="E11" s="721"/>
      <c r="F11" s="721"/>
      <c r="G11" s="721"/>
      <c r="H11" s="721"/>
      <c r="I11" s="599"/>
    </row>
    <row r="12" spans="1:9" ht="267.75" customHeight="1" x14ac:dyDescent="0.2">
      <c r="A12" s="578"/>
      <c r="B12" s="722" t="s">
        <v>557</v>
      </c>
      <c r="C12" s="722"/>
      <c r="D12" s="722"/>
      <c r="E12" s="722"/>
      <c r="F12" s="722"/>
      <c r="G12" s="722"/>
      <c r="H12" s="722"/>
      <c r="I12" s="599"/>
    </row>
    <row r="13" spans="1:9" ht="54" customHeight="1" x14ac:dyDescent="0.2">
      <c r="A13" s="600"/>
      <c r="B13" s="719" t="s">
        <v>466</v>
      </c>
      <c r="C13" s="719"/>
      <c r="D13" s="719"/>
      <c r="E13" s="719"/>
      <c r="F13" s="719"/>
      <c r="G13" s="719"/>
      <c r="H13" s="719"/>
      <c r="I13" s="601"/>
    </row>
    <row r="14" spans="1:9" ht="39" customHeight="1" x14ac:dyDescent="0.2">
      <c r="A14" s="602"/>
      <c r="B14" s="716" t="s">
        <v>209</v>
      </c>
      <c r="C14" s="718"/>
      <c r="D14" s="718"/>
      <c r="E14" s="718"/>
      <c r="F14" s="718"/>
      <c r="G14" s="718"/>
      <c r="H14" s="718"/>
      <c r="I14" s="603"/>
    </row>
    <row r="15" spans="1:9" ht="24" customHeight="1" x14ac:dyDescent="0.2">
      <c r="A15" s="602"/>
      <c r="B15" s="716" t="s">
        <v>249</v>
      </c>
      <c r="C15" s="718"/>
      <c r="D15" s="718"/>
      <c r="E15" s="718"/>
      <c r="F15" s="718"/>
      <c r="G15" s="718"/>
      <c r="H15" s="718"/>
      <c r="I15" s="603"/>
    </row>
    <row r="16" spans="1:9" ht="28.5" customHeight="1" x14ac:dyDescent="0.2">
      <c r="A16" s="602"/>
      <c r="B16" s="716" t="s">
        <v>453</v>
      </c>
      <c r="C16" s="718"/>
      <c r="D16" s="718"/>
      <c r="E16" s="718"/>
      <c r="F16" s="718"/>
      <c r="G16" s="718"/>
      <c r="H16" s="718"/>
      <c r="I16" s="603"/>
    </row>
    <row r="17" spans="1:9" ht="28.5" customHeight="1" x14ac:dyDescent="0.2">
      <c r="A17" s="602"/>
      <c r="B17" s="716" t="s">
        <v>454</v>
      </c>
      <c r="C17" s="718"/>
      <c r="D17" s="718"/>
      <c r="E17" s="718"/>
      <c r="F17" s="718"/>
      <c r="G17" s="718"/>
      <c r="H17" s="718"/>
      <c r="I17" s="603"/>
    </row>
    <row r="18" spans="1:9" ht="48" customHeight="1" x14ac:dyDescent="0.2">
      <c r="A18" s="602"/>
      <c r="B18" s="716" t="s">
        <v>250</v>
      </c>
      <c r="C18" s="718"/>
      <c r="D18" s="718"/>
      <c r="E18" s="718"/>
      <c r="F18" s="718"/>
      <c r="G18" s="718"/>
      <c r="H18" s="718"/>
      <c r="I18" s="603"/>
    </row>
    <row r="19" spans="1:9" ht="27" customHeight="1" x14ac:dyDescent="0.2">
      <c r="A19" s="602"/>
      <c r="B19" s="716" t="s">
        <v>293</v>
      </c>
      <c r="C19" s="716"/>
      <c r="D19" s="716"/>
      <c r="E19" s="592"/>
      <c r="F19" s="592"/>
      <c r="G19" s="592"/>
      <c r="H19" s="592"/>
      <c r="I19" s="603"/>
    </row>
    <row r="20" spans="1:9" ht="31.5" customHeight="1" x14ac:dyDescent="0.2">
      <c r="A20" s="602"/>
      <c r="B20" s="716" t="s">
        <v>294</v>
      </c>
      <c r="C20" s="716"/>
      <c r="D20" s="716"/>
      <c r="E20" s="592"/>
      <c r="F20" s="592"/>
      <c r="G20" s="592"/>
      <c r="H20" s="592"/>
      <c r="I20" s="603"/>
    </row>
    <row r="21" spans="1:9" ht="19.5" customHeight="1" x14ac:dyDescent="0.2">
      <c r="A21" s="602"/>
      <c r="B21" s="416" t="s">
        <v>301</v>
      </c>
      <c r="C21" s="593"/>
      <c r="D21" s="593"/>
      <c r="E21" s="592"/>
      <c r="F21" s="592"/>
      <c r="G21" s="592"/>
      <c r="H21" s="592"/>
      <c r="I21" s="603"/>
    </row>
    <row r="22" spans="1:9" ht="29.25" customHeight="1" x14ac:dyDescent="0.2">
      <c r="A22" s="602"/>
      <c r="B22" s="594"/>
      <c r="C22" s="594"/>
      <c r="D22" s="594"/>
      <c r="E22" s="594"/>
      <c r="F22" s="594"/>
      <c r="G22" s="594"/>
      <c r="H22" s="594"/>
      <c r="I22" s="603"/>
    </row>
    <row r="23" spans="1:9" s="2" customFormat="1" ht="21.75" customHeight="1" thickBot="1" x14ac:dyDescent="0.25">
      <c r="A23" s="579"/>
      <c r="B23" s="580"/>
      <c r="C23" s="581"/>
      <c r="D23" s="580"/>
      <c r="E23" s="580"/>
      <c r="F23" s="580"/>
      <c r="G23" s="580"/>
      <c r="H23" s="580"/>
      <c r="I23" s="582"/>
    </row>
    <row r="24" spans="1:9" s="82" customFormat="1" ht="9.9499999999999993" customHeight="1" thickTop="1" x14ac:dyDescent="0.2">
      <c r="B24" s="84"/>
      <c r="C24" s="84"/>
      <c r="D24" s="84"/>
      <c r="E24" s="84"/>
      <c r="F24" s="84"/>
      <c r="G24" s="84"/>
      <c r="H24" s="84"/>
    </row>
    <row r="25" spans="1:9" s="82" customFormat="1" ht="27" customHeight="1" x14ac:dyDescent="0.2"/>
    <row r="26" spans="1:9" s="82" customFormat="1" ht="12.75" x14ac:dyDescent="0.2">
      <c r="B26" s="83"/>
    </row>
    <row r="27" spans="1:9" s="82" customFormat="1" ht="39" customHeight="1" x14ac:dyDescent="0.2"/>
    <row r="28" spans="1:9" s="82" customFormat="1" ht="39" customHeight="1" x14ac:dyDescent="0.2"/>
    <row r="29" spans="1:9" s="82" customFormat="1" ht="39" customHeight="1" x14ac:dyDescent="0.2"/>
    <row r="30" spans="1:9" s="82" customFormat="1" ht="39" customHeight="1" x14ac:dyDescent="0.2"/>
    <row r="31" spans="1:9" s="82" customFormat="1" ht="39" customHeight="1" x14ac:dyDescent="0.2"/>
    <row r="32" spans="1:9" s="82" customFormat="1" ht="39" customHeight="1" x14ac:dyDescent="0.2"/>
    <row r="33" s="82" customFormat="1" ht="39" customHeight="1" x14ac:dyDescent="0.2"/>
    <row r="34" s="82" customFormat="1" ht="39" customHeight="1" x14ac:dyDescent="0.2"/>
    <row r="35" s="82" customFormat="1" ht="39" customHeight="1" x14ac:dyDescent="0.2"/>
    <row r="36" s="82" customFormat="1" ht="39" customHeight="1" x14ac:dyDescent="0.2"/>
    <row r="37" s="82" customFormat="1" ht="39" customHeight="1" x14ac:dyDescent="0.2"/>
    <row r="38" s="82" customFormat="1" ht="39" customHeight="1" x14ac:dyDescent="0.2"/>
    <row r="39" s="82" customFormat="1" ht="39" customHeight="1" x14ac:dyDescent="0.2"/>
    <row r="40" s="82" customFormat="1" ht="39" customHeight="1" x14ac:dyDescent="0.2"/>
    <row r="41" s="82" customFormat="1" ht="39" customHeight="1" x14ac:dyDescent="0.2"/>
    <row r="42" s="82" customFormat="1" ht="39" customHeight="1" x14ac:dyDescent="0.2"/>
    <row r="43" s="82" customFormat="1" ht="39" customHeight="1" x14ac:dyDescent="0.2"/>
    <row r="44" s="82" customFormat="1" ht="39" customHeight="1" x14ac:dyDescent="0.2"/>
    <row r="45" s="82" customFormat="1" ht="39" customHeight="1" x14ac:dyDescent="0.2"/>
    <row r="46" s="82" customFormat="1" ht="39" customHeight="1" x14ac:dyDescent="0.2"/>
    <row r="47" s="82" customFormat="1" ht="39" customHeight="1" x14ac:dyDescent="0.2"/>
    <row r="48" s="82" customFormat="1" ht="39" customHeight="1" x14ac:dyDescent="0.2"/>
    <row r="49" s="82" customFormat="1" ht="39" customHeight="1" x14ac:dyDescent="0.2"/>
    <row r="50" s="82" customFormat="1" ht="39" customHeight="1" x14ac:dyDescent="0.2"/>
    <row r="51" s="82" customFormat="1" ht="39" customHeight="1" x14ac:dyDescent="0.2"/>
    <row r="52" s="82" customFormat="1" ht="39" customHeight="1" x14ac:dyDescent="0.2"/>
    <row r="53" s="82" customFormat="1" ht="39" customHeight="1" x14ac:dyDescent="0.2"/>
    <row r="54" s="82" customFormat="1" ht="39" customHeight="1" x14ac:dyDescent="0.2"/>
    <row r="55" s="82" customFormat="1" ht="39" customHeight="1" x14ac:dyDescent="0.2"/>
    <row r="56" s="82" customFormat="1" ht="39" customHeight="1" x14ac:dyDescent="0.2"/>
    <row r="57" s="82" customFormat="1" ht="39" customHeight="1" x14ac:dyDescent="0.2"/>
    <row r="58" s="82" customFormat="1" ht="39" customHeight="1" x14ac:dyDescent="0.2"/>
  </sheetData>
  <sheetProtection password="CD7A" sheet="1" objects="1" scenarios="1"/>
  <mergeCells count="17">
    <mergeCell ref="A1:I1"/>
    <mergeCell ref="A3:I3"/>
    <mergeCell ref="B20:D20"/>
    <mergeCell ref="B5:H5"/>
    <mergeCell ref="B16:H16"/>
    <mergeCell ref="B13:H13"/>
    <mergeCell ref="B14:H14"/>
    <mergeCell ref="B18:H18"/>
    <mergeCell ref="B8:H8"/>
    <mergeCell ref="B9:H9"/>
    <mergeCell ref="B11:H11"/>
    <mergeCell ref="B12:H12"/>
    <mergeCell ref="B15:H15"/>
    <mergeCell ref="B19:D19"/>
    <mergeCell ref="B17:H17"/>
    <mergeCell ref="B7:H7"/>
    <mergeCell ref="B6:H6"/>
  </mergeCells>
  <hyperlinks>
    <hyperlink ref="B21" r:id="rId1"/>
  </hyperlinks>
  <pageMargins left="0.39370078740157483" right="0.19685039370078741" top="0.59055118110236227" bottom="0.19685039370078741" header="0.31496062992125984" footer="0.31496062992125984"/>
  <pageSetup paperSize="9" scale="75" orientation="portrait" r:id="rId2"/>
  <drawing r:id="rId3"/>
  <legacyDrawing r:id="rId4"/>
  <oleObjects>
    <mc:AlternateContent xmlns:mc="http://schemas.openxmlformats.org/markup-compatibility/2006">
      <mc:Choice Requires="x14">
        <oleObject progId="Objeto empaquetador del shell" shapeId="12470" r:id="rId5">
          <objectPr defaultSize="0" r:id="rId6">
            <anchor moveWithCells="1">
              <from>
                <xdr:col>4</xdr:col>
                <xdr:colOff>76200</xdr:colOff>
                <xdr:row>19</xdr:row>
                <xdr:rowOff>104775</xdr:rowOff>
              </from>
              <to>
                <xdr:col>7</xdr:col>
                <xdr:colOff>228600</xdr:colOff>
                <xdr:row>20</xdr:row>
                <xdr:rowOff>190500</xdr:rowOff>
              </to>
            </anchor>
          </objectPr>
        </oleObject>
      </mc:Choice>
      <mc:Fallback>
        <oleObject progId="Objeto empaquetador del shell" shapeId="12470" r:id="rId5"/>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rgb="FF002060"/>
  </sheetPr>
  <dimension ref="A1:X240"/>
  <sheetViews>
    <sheetView showGridLines="0" zoomScale="110" zoomScaleNormal="110" workbookViewId="0">
      <selection activeCell="N3" sqref="N3"/>
    </sheetView>
  </sheetViews>
  <sheetFormatPr baseColWidth="10" defaultRowHeight="12.75" x14ac:dyDescent="0.2"/>
  <cols>
    <col min="1" max="1" width="1.85546875" style="1" customWidth="1"/>
    <col min="2" max="9" width="11.42578125" style="5"/>
    <col min="10" max="10" width="18.140625" style="5" customWidth="1"/>
    <col min="11" max="11" width="15" style="5" customWidth="1"/>
    <col min="12" max="12" width="11.42578125" style="5"/>
    <col min="13" max="13" width="13.28515625" style="5" customWidth="1"/>
    <col min="14" max="14" width="14.42578125" style="1" customWidth="1"/>
    <col min="15" max="15" width="7.28515625" style="1" customWidth="1"/>
    <col min="16" max="16" width="6.85546875" style="1" customWidth="1"/>
    <col min="17" max="17" width="3.85546875" style="1" customWidth="1"/>
    <col min="18" max="18" width="1.85546875" style="1" customWidth="1"/>
    <col min="19" max="20" width="6.140625" style="1" customWidth="1"/>
    <col min="21" max="21" width="4.7109375" style="1" customWidth="1"/>
    <col min="22" max="22" width="4.42578125" style="1" customWidth="1"/>
    <col min="23" max="23" width="4.5703125" style="1" customWidth="1"/>
    <col min="24" max="24" width="9.42578125" style="1" customWidth="1"/>
    <col min="25" max="25" width="6.140625" style="5" customWidth="1"/>
    <col min="26" max="26" width="4.28515625" style="5" customWidth="1"/>
    <col min="27" max="27" width="4.85546875" style="5" customWidth="1"/>
    <col min="28" max="28" width="6.7109375" style="5" customWidth="1"/>
    <col min="29" max="29" width="3.7109375" style="5" customWidth="1"/>
    <col min="30" max="30" width="6.140625" style="5" customWidth="1"/>
    <col min="31" max="31" width="6" style="5" customWidth="1"/>
    <col min="32" max="248" width="11.42578125" style="5"/>
    <col min="249" max="249" width="1.85546875" style="5" customWidth="1"/>
    <col min="250" max="262" width="11.42578125" style="5"/>
    <col min="263" max="263" width="10.85546875" style="5" customWidth="1"/>
    <col min="264" max="264" width="10.42578125" style="5" customWidth="1"/>
    <col min="265" max="265" width="3.5703125" style="5" customWidth="1"/>
    <col min="266" max="266" width="1.7109375" style="5" customWidth="1"/>
    <col min="267" max="504" width="11.42578125" style="5"/>
    <col min="505" max="505" width="1.85546875" style="5" customWidth="1"/>
    <col min="506" max="518" width="11.42578125" style="5"/>
    <col min="519" max="519" width="10.85546875" style="5" customWidth="1"/>
    <col min="520" max="520" width="10.42578125" style="5" customWidth="1"/>
    <col min="521" max="521" width="3.5703125" style="5" customWidth="1"/>
    <col min="522" max="522" width="1.7109375" style="5" customWidth="1"/>
    <col min="523" max="760" width="11.42578125" style="5"/>
    <col min="761" max="761" width="1.85546875" style="5" customWidth="1"/>
    <col min="762" max="774" width="11.42578125" style="5"/>
    <col min="775" max="775" width="10.85546875" style="5" customWidth="1"/>
    <col min="776" max="776" width="10.42578125" style="5" customWidth="1"/>
    <col min="777" max="777" width="3.5703125" style="5" customWidth="1"/>
    <col min="778" max="778" width="1.7109375" style="5" customWidth="1"/>
    <col min="779" max="1016" width="11.42578125" style="5"/>
    <col min="1017" max="1017" width="1.85546875" style="5" customWidth="1"/>
    <col min="1018" max="1030" width="11.42578125" style="5"/>
    <col min="1031" max="1031" width="10.85546875" style="5" customWidth="1"/>
    <col min="1032" max="1032" width="10.42578125" style="5" customWidth="1"/>
    <col min="1033" max="1033" width="3.5703125" style="5" customWidth="1"/>
    <col min="1034" max="1034" width="1.7109375" style="5" customWidth="1"/>
    <col min="1035" max="1272" width="11.42578125" style="5"/>
    <col min="1273" max="1273" width="1.85546875" style="5" customWidth="1"/>
    <col min="1274" max="1286" width="11.42578125" style="5"/>
    <col min="1287" max="1287" width="10.85546875" style="5" customWidth="1"/>
    <col min="1288" max="1288" width="10.42578125" style="5" customWidth="1"/>
    <col min="1289" max="1289" width="3.5703125" style="5" customWidth="1"/>
    <col min="1290" max="1290" width="1.7109375" style="5" customWidth="1"/>
    <col min="1291" max="1528" width="11.42578125" style="5"/>
    <col min="1529" max="1529" width="1.85546875" style="5" customWidth="1"/>
    <col min="1530" max="1542" width="11.42578125" style="5"/>
    <col min="1543" max="1543" width="10.85546875" style="5" customWidth="1"/>
    <col min="1544" max="1544" width="10.42578125" style="5" customWidth="1"/>
    <col min="1545" max="1545" width="3.5703125" style="5" customWidth="1"/>
    <col min="1546" max="1546" width="1.7109375" style="5" customWidth="1"/>
    <col min="1547" max="1784" width="11.42578125" style="5"/>
    <col min="1785" max="1785" width="1.85546875" style="5" customWidth="1"/>
    <col min="1786" max="1798" width="11.42578125" style="5"/>
    <col min="1799" max="1799" width="10.85546875" style="5" customWidth="1"/>
    <col min="1800" max="1800" width="10.42578125" style="5" customWidth="1"/>
    <col min="1801" max="1801" width="3.5703125" style="5" customWidth="1"/>
    <col min="1802" max="1802" width="1.7109375" style="5" customWidth="1"/>
    <col min="1803" max="2040" width="11.42578125" style="5"/>
    <col min="2041" max="2041" width="1.85546875" style="5" customWidth="1"/>
    <col min="2042" max="2054" width="11.42578125" style="5"/>
    <col min="2055" max="2055" width="10.85546875" style="5" customWidth="1"/>
    <col min="2056" max="2056" width="10.42578125" style="5" customWidth="1"/>
    <col min="2057" max="2057" width="3.5703125" style="5" customWidth="1"/>
    <col min="2058" max="2058" width="1.7109375" style="5" customWidth="1"/>
    <col min="2059" max="2296" width="11.42578125" style="5"/>
    <col min="2297" max="2297" width="1.85546875" style="5" customWidth="1"/>
    <col min="2298" max="2310" width="11.42578125" style="5"/>
    <col min="2311" max="2311" width="10.85546875" style="5" customWidth="1"/>
    <col min="2312" max="2312" width="10.42578125" style="5" customWidth="1"/>
    <col min="2313" max="2313" width="3.5703125" style="5" customWidth="1"/>
    <col min="2314" max="2314" width="1.7109375" style="5" customWidth="1"/>
    <col min="2315" max="2552" width="11.42578125" style="5"/>
    <col min="2553" max="2553" width="1.85546875" style="5" customWidth="1"/>
    <col min="2554" max="2566" width="11.42578125" style="5"/>
    <col min="2567" max="2567" width="10.85546875" style="5" customWidth="1"/>
    <col min="2568" max="2568" width="10.42578125" style="5" customWidth="1"/>
    <col min="2569" max="2569" width="3.5703125" style="5" customWidth="1"/>
    <col min="2570" max="2570" width="1.7109375" style="5" customWidth="1"/>
    <col min="2571" max="2808" width="11.42578125" style="5"/>
    <col min="2809" max="2809" width="1.85546875" style="5" customWidth="1"/>
    <col min="2810" max="2822" width="11.42578125" style="5"/>
    <col min="2823" max="2823" width="10.85546875" style="5" customWidth="1"/>
    <col min="2824" max="2824" width="10.42578125" style="5" customWidth="1"/>
    <col min="2825" max="2825" width="3.5703125" style="5" customWidth="1"/>
    <col min="2826" max="2826" width="1.7109375" style="5" customWidth="1"/>
    <col min="2827" max="3064" width="11.42578125" style="5"/>
    <col min="3065" max="3065" width="1.85546875" style="5" customWidth="1"/>
    <col min="3066" max="3078" width="11.42578125" style="5"/>
    <col min="3079" max="3079" width="10.85546875" style="5" customWidth="1"/>
    <col min="3080" max="3080" width="10.42578125" style="5" customWidth="1"/>
    <col min="3081" max="3081" width="3.5703125" style="5" customWidth="1"/>
    <col min="3082" max="3082" width="1.7109375" style="5" customWidth="1"/>
    <col min="3083" max="3320" width="11.42578125" style="5"/>
    <col min="3321" max="3321" width="1.85546875" style="5" customWidth="1"/>
    <col min="3322" max="3334" width="11.42578125" style="5"/>
    <col min="3335" max="3335" width="10.85546875" style="5" customWidth="1"/>
    <col min="3336" max="3336" width="10.42578125" style="5" customWidth="1"/>
    <col min="3337" max="3337" width="3.5703125" style="5" customWidth="1"/>
    <col min="3338" max="3338" width="1.7109375" style="5" customWidth="1"/>
    <col min="3339" max="3576" width="11.42578125" style="5"/>
    <col min="3577" max="3577" width="1.85546875" style="5" customWidth="1"/>
    <col min="3578" max="3590" width="11.42578125" style="5"/>
    <col min="3591" max="3591" width="10.85546875" style="5" customWidth="1"/>
    <col min="3592" max="3592" width="10.42578125" style="5" customWidth="1"/>
    <col min="3593" max="3593" width="3.5703125" style="5" customWidth="1"/>
    <col min="3594" max="3594" width="1.7109375" style="5" customWidth="1"/>
    <col min="3595" max="3832" width="11.42578125" style="5"/>
    <col min="3833" max="3833" width="1.85546875" style="5" customWidth="1"/>
    <col min="3834" max="3846" width="11.42578125" style="5"/>
    <col min="3847" max="3847" width="10.85546875" style="5" customWidth="1"/>
    <col min="3848" max="3848" width="10.42578125" style="5" customWidth="1"/>
    <col min="3849" max="3849" width="3.5703125" style="5" customWidth="1"/>
    <col min="3850" max="3850" width="1.7109375" style="5" customWidth="1"/>
    <col min="3851" max="4088" width="11.42578125" style="5"/>
    <col min="4089" max="4089" width="1.85546875" style="5" customWidth="1"/>
    <col min="4090" max="4102" width="11.42578125" style="5"/>
    <col min="4103" max="4103" width="10.85546875" style="5" customWidth="1"/>
    <col min="4104" max="4104" width="10.42578125" style="5" customWidth="1"/>
    <col min="4105" max="4105" width="3.5703125" style="5" customWidth="1"/>
    <col min="4106" max="4106" width="1.7109375" style="5" customWidth="1"/>
    <col min="4107" max="4344" width="11.42578125" style="5"/>
    <col min="4345" max="4345" width="1.85546875" style="5" customWidth="1"/>
    <col min="4346" max="4358" width="11.42578125" style="5"/>
    <col min="4359" max="4359" width="10.85546875" style="5" customWidth="1"/>
    <col min="4360" max="4360" width="10.42578125" style="5" customWidth="1"/>
    <col min="4361" max="4361" width="3.5703125" style="5" customWidth="1"/>
    <col min="4362" max="4362" width="1.7109375" style="5" customWidth="1"/>
    <col min="4363" max="4600" width="11.42578125" style="5"/>
    <col min="4601" max="4601" width="1.85546875" style="5" customWidth="1"/>
    <col min="4602" max="4614" width="11.42578125" style="5"/>
    <col min="4615" max="4615" width="10.85546875" style="5" customWidth="1"/>
    <col min="4616" max="4616" width="10.42578125" style="5" customWidth="1"/>
    <col min="4617" max="4617" width="3.5703125" style="5" customWidth="1"/>
    <col min="4618" max="4618" width="1.7109375" style="5" customWidth="1"/>
    <col min="4619" max="4856" width="11.42578125" style="5"/>
    <col min="4857" max="4857" width="1.85546875" style="5" customWidth="1"/>
    <col min="4858" max="4870" width="11.42578125" style="5"/>
    <col min="4871" max="4871" width="10.85546875" style="5" customWidth="1"/>
    <col min="4872" max="4872" width="10.42578125" style="5" customWidth="1"/>
    <col min="4873" max="4873" width="3.5703125" style="5" customWidth="1"/>
    <col min="4874" max="4874" width="1.7109375" style="5" customWidth="1"/>
    <col min="4875" max="5112" width="11.42578125" style="5"/>
    <col min="5113" max="5113" width="1.85546875" style="5" customWidth="1"/>
    <col min="5114" max="5126" width="11.42578125" style="5"/>
    <col min="5127" max="5127" width="10.85546875" style="5" customWidth="1"/>
    <col min="5128" max="5128" width="10.42578125" style="5" customWidth="1"/>
    <col min="5129" max="5129" width="3.5703125" style="5" customWidth="1"/>
    <col min="5130" max="5130" width="1.7109375" style="5" customWidth="1"/>
    <col min="5131" max="5368" width="11.42578125" style="5"/>
    <col min="5369" max="5369" width="1.85546875" style="5" customWidth="1"/>
    <col min="5370" max="5382" width="11.42578125" style="5"/>
    <col min="5383" max="5383" width="10.85546875" style="5" customWidth="1"/>
    <col min="5384" max="5384" width="10.42578125" style="5" customWidth="1"/>
    <col min="5385" max="5385" width="3.5703125" style="5" customWidth="1"/>
    <col min="5386" max="5386" width="1.7109375" style="5" customWidth="1"/>
    <col min="5387" max="5624" width="11.42578125" style="5"/>
    <col min="5625" max="5625" width="1.85546875" style="5" customWidth="1"/>
    <col min="5626" max="5638" width="11.42578125" style="5"/>
    <col min="5639" max="5639" width="10.85546875" style="5" customWidth="1"/>
    <col min="5640" max="5640" width="10.42578125" style="5" customWidth="1"/>
    <col min="5641" max="5641" width="3.5703125" style="5" customWidth="1"/>
    <col min="5642" max="5642" width="1.7109375" style="5" customWidth="1"/>
    <col min="5643" max="5880" width="11.42578125" style="5"/>
    <col min="5881" max="5881" width="1.85546875" style="5" customWidth="1"/>
    <col min="5882" max="5894" width="11.42578125" style="5"/>
    <col min="5895" max="5895" width="10.85546875" style="5" customWidth="1"/>
    <col min="5896" max="5896" width="10.42578125" style="5" customWidth="1"/>
    <col min="5897" max="5897" width="3.5703125" style="5" customWidth="1"/>
    <col min="5898" max="5898" width="1.7109375" style="5" customWidth="1"/>
    <col min="5899" max="6136" width="11.42578125" style="5"/>
    <col min="6137" max="6137" width="1.85546875" style="5" customWidth="1"/>
    <col min="6138" max="6150" width="11.42578125" style="5"/>
    <col min="6151" max="6151" width="10.85546875" style="5" customWidth="1"/>
    <col min="6152" max="6152" width="10.42578125" style="5" customWidth="1"/>
    <col min="6153" max="6153" width="3.5703125" style="5" customWidth="1"/>
    <col min="6154" max="6154" width="1.7109375" style="5" customWidth="1"/>
    <col min="6155" max="6392" width="11.42578125" style="5"/>
    <col min="6393" max="6393" width="1.85546875" style="5" customWidth="1"/>
    <col min="6394" max="6406" width="11.42578125" style="5"/>
    <col min="6407" max="6407" width="10.85546875" style="5" customWidth="1"/>
    <col min="6408" max="6408" width="10.42578125" style="5" customWidth="1"/>
    <col min="6409" max="6409" width="3.5703125" style="5" customWidth="1"/>
    <col min="6410" max="6410" width="1.7109375" style="5" customWidth="1"/>
    <col min="6411" max="6648" width="11.42578125" style="5"/>
    <col min="6649" max="6649" width="1.85546875" style="5" customWidth="1"/>
    <col min="6650" max="6662" width="11.42578125" style="5"/>
    <col min="6663" max="6663" width="10.85546875" style="5" customWidth="1"/>
    <col min="6664" max="6664" width="10.42578125" style="5" customWidth="1"/>
    <col min="6665" max="6665" width="3.5703125" style="5" customWidth="1"/>
    <col min="6666" max="6666" width="1.7109375" style="5" customWidth="1"/>
    <col min="6667" max="6904" width="11.42578125" style="5"/>
    <col min="6905" max="6905" width="1.85546875" style="5" customWidth="1"/>
    <col min="6906" max="6918" width="11.42578125" style="5"/>
    <col min="6919" max="6919" width="10.85546875" style="5" customWidth="1"/>
    <col min="6920" max="6920" width="10.42578125" style="5" customWidth="1"/>
    <col min="6921" max="6921" width="3.5703125" style="5" customWidth="1"/>
    <col min="6922" max="6922" width="1.7109375" style="5" customWidth="1"/>
    <col min="6923" max="7160" width="11.42578125" style="5"/>
    <col min="7161" max="7161" width="1.85546875" style="5" customWidth="1"/>
    <col min="7162" max="7174" width="11.42578125" style="5"/>
    <col min="7175" max="7175" width="10.85546875" style="5" customWidth="1"/>
    <col min="7176" max="7176" width="10.42578125" style="5" customWidth="1"/>
    <col min="7177" max="7177" width="3.5703125" style="5" customWidth="1"/>
    <col min="7178" max="7178" width="1.7109375" style="5" customWidth="1"/>
    <col min="7179" max="7416" width="11.42578125" style="5"/>
    <col min="7417" max="7417" width="1.85546875" style="5" customWidth="1"/>
    <col min="7418" max="7430" width="11.42578125" style="5"/>
    <col min="7431" max="7431" width="10.85546875" style="5" customWidth="1"/>
    <col min="7432" max="7432" width="10.42578125" style="5" customWidth="1"/>
    <col min="7433" max="7433" width="3.5703125" style="5" customWidth="1"/>
    <col min="7434" max="7434" width="1.7109375" style="5" customWidth="1"/>
    <col min="7435" max="7672" width="11.42578125" style="5"/>
    <col min="7673" max="7673" width="1.85546875" style="5" customWidth="1"/>
    <col min="7674" max="7686" width="11.42578125" style="5"/>
    <col min="7687" max="7687" width="10.85546875" style="5" customWidth="1"/>
    <col min="7688" max="7688" width="10.42578125" style="5" customWidth="1"/>
    <col min="7689" max="7689" width="3.5703125" style="5" customWidth="1"/>
    <col min="7690" max="7690" width="1.7109375" style="5" customWidth="1"/>
    <col min="7691" max="7928" width="11.42578125" style="5"/>
    <col min="7929" max="7929" width="1.85546875" style="5" customWidth="1"/>
    <col min="7930" max="7942" width="11.42578125" style="5"/>
    <col min="7943" max="7943" width="10.85546875" style="5" customWidth="1"/>
    <col min="7944" max="7944" width="10.42578125" style="5" customWidth="1"/>
    <col min="7945" max="7945" width="3.5703125" style="5" customWidth="1"/>
    <col min="7946" max="7946" width="1.7109375" style="5" customWidth="1"/>
    <col min="7947" max="8184" width="11.42578125" style="5"/>
    <col min="8185" max="8185" width="1.85546875" style="5" customWidth="1"/>
    <col min="8186" max="8198" width="11.42578125" style="5"/>
    <col min="8199" max="8199" width="10.85546875" style="5" customWidth="1"/>
    <col min="8200" max="8200" width="10.42578125" style="5" customWidth="1"/>
    <col min="8201" max="8201" width="3.5703125" style="5" customWidth="1"/>
    <col min="8202" max="8202" width="1.7109375" style="5" customWidth="1"/>
    <col min="8203" max="8440" width="11.42578125" style="5"/>
    <col min="8441" max="8441" width="1.85546875" style="5" customWidth="1"/>
    <col min="8442" max="8454" width="11.42578125" style="5"/>
    <col min="8455" max="8455" width="10.85546875" style="5" customWidth="1"/>
    <col min="8456" max="8456" width="10.42578125" style="5" customWidth="1"/>
    <col min="8457" max="8457" width="3.5703125" style="5" customWidth="1"/>
    <col min="8458" max="8458" width="1.7109375" style="5" customWidth="1"/>
    <col min="8459" max="8696" width="11.42578125" style="5"/>
    <col min="8697" max="8697" width="1.85546875" style="5" customWidth="1"/>
    <col min="8698" max="8710" width="11.42578125" style="5"/>
    <col min="8711" max="8711" width="10.85546875" style="5" customWidth="1"/>
    <col min="8712" max="8712" width="10.42578125" style="5" customWidth="1"/>
    <col min="8713" max="8713" width="3.5703125" style="5" customWidth="1"/>
    <col min="8714" max="8714" width="1.7109375" style="5" customWidth="1"/>
    <col min="8715" max="8952" width="11.42578125" style="5"/>
    <col min="8953" max="8953" width="1.85546875" style="5" customWidth="1"/>
    <col min="8954" max="8966" width="11.42578125" style="5"/>
    <col min="8967" max="8967" width="10.85546875" style="5" customWidth="1"/>
    <col min="8968" max="8968" width="10.42578125" style="5" customWidth="1"/>
    <col min="8969" max="8969" width="3.5703125" style="5" customWidth="1"/>
    <col min="8970" max="8970" width="1.7109375" style="5" customWidth="1"/>
    <col min="8971" max="9208" width="11.42578125" style="5"/>
    <col min="9209" max="9209" width="1.85546875" style="5" customWidth="1"/>
    <col min="9210" max="9222" width="11.42578125" style="5"/>
    <col min="9223" max="9223" width="10.85546875" style="5" customWidth="1"/>
    <col min="9224" max="9224" width="10.42578125" style="5" customWidth="1"/>
    <col min="9225" max="9225" width="3.5703125" style="5" customWidth="1"/>
    <col min="9226" max="9226" width="1.7109375" style="5" customWidth="1"/>
    <col min="9227" max="9464" width="11.42578125" style="5"/>
    <col min="9465" max="9465" width="1.85546875" style="5" customWidth="1"/>
    <col min="9466" max="9478" width="11.42578125" style="5"/>
    <col min="9479" max="9479" width="10.85546875" style="5" customWidth="1"/>
    <col min="9480" max="9480" width="10.42578125" style="5" customWidth="1"/>
    <col min="9481" max="9481" width="3.5703125" style="5" customWidth="1"/>
    <col min="9482" max="9482" width="1.7109375" style="5" customWidth="1"/>
    <col min="9483" max="9720" width="11.42578125" style="5"/>
    <col min="9721" max="9721" width="1.85546875" style="5" customWidth="1"/>
    <col min="9722" max="9734" width="11.42578125" style="5"/>
    <col min="9735" max="9735" width="10.85546875" style="5" customWidth="1"/>
    <col min="9736" max="9736" width="10.42578125" style="5" customWidth="1"/>
    <col min="9737" max="9737" width="3.5703125" style="5" customWidth="1"/>
    <col min="9738" max="9738" width="1.7109375" style="5" customWidth="1"/>
    <col min="9739" max="9976" width="11.42578125" style="5"/>
    <col min="9977" max="9977" width="1.85546875" style="5" customWidth="1"/>
    <col min="9978" max="9990" width="11.42578125" style="5"/>
    <col min="9991" max="9991" width="10.85546875" style="5" customWidth="1"/>
    <col min="9992" max="9992" width="10.42578125" style="5" customWidth="1"/>
    <col min="9993" max="9993" width="3.5703125" style="5" customWidth="1"/>
    <col min="9994" max="9994" width="1.7109375" style="5" customWidth="1"/>
    <col min="9995" max="10232" width="11.42578125" style="5"/>
    <col min="10233" max="10233" width="1.85546875" style="5" customWidth="1"/>
    <col min="10234" max="10246" width="11.42578125" style="5"/>
    <col min="10247" max="10247" width="10.85546875" style="5" customWidth="1"/>
    <col min="10248" max="10248" width="10.42578125" style="5" customWidth="1"/>
    <col min="10249" max="10249" width="3.5703125" style="5" customWidth="1"/>
    <col min="10250" max="10250" width="1.7109375" style="5" customWidth="1"/>
    <col min="10251" max="10488" width="11.42578125" style="5"/>
    <col min="10489" max="10489" width="1.85546875" style="5" customWidth="1"/>
    <col min="10490" max="10502" width="11.42578125" style="5"/>
    <col min="10503" max="10503" width="10.85546875" style="5" customWidth="1"/>
    <col min="10504" max="10504" width="10.42578125" style="5" customWidth="1"/>
    <col min="10505" max="10505" width="3.5703125" style="5" customWidth="1"/>
    <col min="10506" max="10506" width="1.7109375" style="5" customWidth="1"/>
    <col min="10507" max="10744" width="11.42578125" style="5"/>
    <col min="10745" max="10745" width="1.85546875" style="5" customWidth="1"/>
    <col min="10746" max="10758" width="11.42578125" style="5"/>
    <col min="10759" max="10759" width="10.85546875" style="5" customWidth="1"/>
    <col min="10760" max="10760" width="10.42578125" style="5" customWidth="1"/>
    <col min="10761" max="10761" width="3.5703125" style="5" customWidth="1"/>
    <col min="10762" max="10762" width="1.7109375" style="5" customWidth="1"/>
    <col min="10763" max="11000" width="11.42578125" style="5"/>
    <col min="11001" max="11001" width="1.85546875" style="5" customWidth="1"/>
    <col min="11002" max="11014" width="11.42578125" style="5"/>
    <col min="11015" max="11015" width="10.85546875" style="5" customWidth="1"/>
    <col min="11016" max="11016" width="10.42578125" style="5" customWidth="1"/>
    <col min="11017" max="11017" width="3.5703125" style="5" customWidth="1"/>
    <col min="11018" max="11018" width="1.7109375" style="5" customWidth="1"/>
    <col min="11019" max="11256" width="11.42578125" style="5"/>
    <col min="11257" max="11257" width="1.85546875" style="5" customWidth="1"/>
    <col min="11258" max="11270" width="11.42578125" style="5"/>
    <col min="11271" max="11271" width="10.85546875" style="5" customWidth="1"/>
    <col min="11272" max="11272" width="10.42578125" style="5" customWidth="1"/>
    <col min="11273" max="11273" width="3.5703125" style="5" customWidth="1"/>
    <col min="11274" max="11274" width="1.7109375" style="5" customWidth="1"/>
    <col min="11275" max="11512" width="11.42578125" style="5"/>
    <col min="11513" max="11513" width="1.85546875" style="5" customWidth="1"/>
    <col min="11514" max="11526" width="11.42578125" style="5"/>
    <col min="11527" max="11527" width="10.85546875" style="5" customWidth="1"/>
    <col min="11528" max="11528" width="10.42578125" style="5" customWidth="1"/>
    <col min="11529" max="11529" width="3.5703125" style="5" customWidth="1"/>
    <col min="11530" max="11530" width="1.7109375" style="5" customWidth="1"/>
    <col min="11531" max="11768" width="11.42578125" style="5"/>
    <col min="11769" max="11769" width="1.85546875" style="5" customWidth="1"/>
    <col min="11770" max="11782" width="11.42578125" style="5"/>
    <col min="11783" max="11783" width="10.85546875" style="5" customWidth="1"/>
    <col min="11784" max="11784" width="10.42578125" style="5" customWidth="1"/>
    <col min="11785" max="11785" width="3.5703125" style="5" customWidth="1"/>
    <col min="11786" max="11786" width="1.7109375" style="5" customWidth="1"/>
    <col min="11787" max="12024" width="11.42578125" style="5"/>
    <col min="12025" max="12025" width="1.85546875" style="5" customWidth="1"/>
    <col min="12026" max="12038" width="11.42578125" style="5"/>
    <col min="12039" max="12039" width="10.85546875" style="5" customWidth="1"/>
    <col min="12040" max="12040" width="10.42578125" style="5" customWidth="1"/>
    <col min="12041" max="12041" width="3.5703125" style="5" customWidth="1"/>
    <col min="12042" max="12042" width="1.7109375" style="5" customWidth="1"/>
    <col min="12043" max="12280" width="11.42578125" style="5"/>
    <col min="12281" max="12281" width="1.85546875" style="5" customWidth="1"/>
    <col min="12282" max="12294" width="11.42578125" style="5"/>
    <col min="12295" max="12295" width="10.85546875" style="5" customWidth="1"/>
    <col min="12296" max="12296" width="10.42578125" style="5" customWidth="1"/>
    <col min="12297" max="12297" width="3.5703125" style="5" customWidth="1"/>
    <col min="12298" max="12298" width="1.7109375" style="5" customWidth="1"/>
    <col min="12299" max="12536" width="11.42578125" style="5"/>
    <col min="12537" max="12537" width="1.85546875" style="5" customWidth="1"/>
    <col min="12538" max="12550" width="11.42578125" style="5"/>
    <col min="12551" max="12551" width="10.85546875" style="5" customWidth="1"/>
    <col min="12552" max="12552" width="10.42578125" style="5" customWidth="1"/>
    <col min="12553" max="12553" width="3.5703125" style="5" customWidth="1"/>
    <col min="12554" max="12554" width="1.7109375" style="5" customWidth="1"/>
    <col min="12555" max="12792" width="11.42578125" style="5"/>
    <col min="12793" max="12793" width="1.85546875" style="5" customWidth="1"/>
    <col min="12794" max="12806" width="11.42578125" style="5"/>
    <col min="12807" max="12807" width="10.85546875" style="5" customWidth="1"/>
    <col min="12808" max="12808" width="10.42578125" style="5" customWidth="1"/>
    <col min="12809" max="12809" width="3.5703125" style="5" customWidth="1"/>
    <col min="12810" max="12810" width="1.7109375" style="5" customWidth="1"/>
    <col min="12811" max="13048" width="11.42578125" style="5"/>
    <col min="13049" max="13049" width="1.85546875" style="5" customWidth="1"/>
    <col min="13050" max="13062" width="11.42578125" style="5"/>
    <col min="13063" max="13063" width="10.85546875" style="5" customWidth="1"/>
    <col min="13064" max="13064" width="10.42578125" style="5" customWidth="1"/>
    <col min="13065" max="13065" width="3.5703125" style="5" customWidth="1"/>
    <col min="13066" max="13066" width="1.7109375" style="5" customWidth="1"/>
    <col min="13067" max="13304" width="11.42578125" style="5"/>
    <col min="13305" max="13305" width="1.85546875" style="5" customWidth="1"/>
    <col min="13306" max="13318" width="11.42578125" style="5"/>
    <col min="13319" max="13319" width="10.85546875" style="5" customWidth="1"/>
    <col min="13320" max="13320" width="10.42578125" style="5" customWidth="1"/>
    <col min="13321" max="13321" width="3.5703125" style="5" customWidth="1"/>
    <col min="13322" max="13322" width="1.7109375" style="5" customWidth="1"/>
    <col min="13323" max="13560" width="11.42578125" style="5"/>
    <col min="13561" max="13561" width="1.85546875" style="5" customWidth="1"/>
    <col min="13562" max="13574" width="11.42578125" style="5"/>
    <col min="13575" max="13575" width="10.85546875" style="5" customWidth="1"/>
    <col min="13576" max="13576" width="10.42578125" style="5" customWidth="1"/>
    <col min="13577" max="13577" width="3.5703125" style="5" customWidth="1"/>
    <col min="13578" max="13578" width="1.7109375" style="5" customWidth="1"/>
    <col min="13579" max="13816" width="11.42578125" style="5"/>
    <col min="13817" max="13817" width="1.85546875" style="5" customWidth="1"/>
    <col min="13818" max="13830" width="11.42578125" style="5"/>
    <col min="13831" max="13831" width="10.85546875" style="5" customWidth="1"/>
    <col min="13832" max="13832" width="10.42578125" style="5" customWidth="1"/>
    <col min="13833" max="13833" width="3.5703125" style="5" customWidth="1"/>
    <col min="13834" max="13834" width="1.7109375" style="5" customWidth="1"/>
    <col min="13835" max="14072" width="11.42578125" style="5"/>
    <col min="14073" max="14073" width="1.85546875" style="5" customWidth="1"/>
    <col min="14074" max="14086" width="11.42578125" style="5"/>
    <col min="14087" max="14087" width="10.85546875" style="5" customWidth="1"/>
    <col min="14088" max="14088" width="10.42578125" style="5" customWidth="1"/>
    <col min="14089" max="14089" width="3.5703125" style="5" customWidth="1"/>
    <col min="14090" max="14090" width="1.7109375" style="5" customWidth="1"/>
    <col min="14091" max="14328" width="11.42578125" style="5"/>
    <col min="14329" max="14329" width="1.85546875" style="5" customWidth="1"/>
    <col min="14330" max="14342" width="11.42578125" style="5"/>
    <col min="14343" max="14343" width="10.85546875" style="5" customWidth="1"/>
    <col min="14344" max="14344" width="10.42578125" style="5" customWidth="1"/>
    <col min="14345" max="14345" width="3.5703125" style="5" customWidth="1"/>
    <col min="14346" max="14346" width="1.7109375" style="5" customWidth="1"/>
    <col min="14347" max="14584" width="11.42578125" style="5"/>
    <col min="14585" max="14585" width="1.85546875" style="5" customWidth="1"/>
    <col min="14586" max="14598" width="11.42578125" style="5"/>
    <col min="14599" max="14599" width="10.85546875" style="5" customWidth="1"/>
    <col min="14600" max="14600" width="10.42578125" style="5" customWidth="1"/>
    <col min="14601" max="14601" width="3.5703125" style="5" customWidth="1"/>
    <col min="14602" max="14602" width="1.7109375" style="5" customWidth="1"/>
    <col min="14603" max="14840" width="11.42578125" style="5"/>
    <col min="14841" max="14841" width="1.85546875" style="5" customWidth="1"/>
    <col min="14842" max="14854" width="11.42578125" style="5"/>
    <col min="14855" max="14855" width="10.85546875" style="5" customWidth="1"/>
    <col min="14856" max="14856" width="10.42578125" style="5" customWidth="1"/>
    <col min="14857" max="14857" width="3.5703125" style="5" customWidth="1"/>
    <col min="14858" max="14858" width="1.7109375" style="5" customWidth="1"/>
    <col min="14859" max="15096" width="11.42578125" style="5"/>
    <col min="15097" max="15097" width="1.85546875" style="5" customWidth="1"/>
    <col min="15098" max="15110" width="11.42578125" style="5"/>
    <col min="15111" max="15111" width="10.85546875" style="5" customWidth="1"/>
    <col min="15112" max="15112" width="10.42578125" style="5" customWidth="1"/>
    <col min="15113" max="15113" width="3.5703125" style="5" customWidth="1"/>
    <col min="15114" max="15114" width="1.7109375" style="5" customWidth="1"/>
    <col min="15115" max="15352" width="11.42578125" style="5"/>
    <col min="15353" max="15353" width="1.85546875" style="5" customWidth="1"/>
    <col min="15354" max="15366" width="11.42578125" style="5"/>
    <col min="15367" max="15367" width="10.85546875" style="5" customWidth="1"/>
    <col min="15368" max="15368" width="10.42578125" style="5" customWidth="1"/>
    <col min="15369" max="15369" width="3.5703125" style="5" customWidth="1"/>
    <col min="15370" max="15370" width="1.7109375" style="5" customWidth="1"/>
    <col min="15371" max="15608" width="11.42578125" style="5"/>
    <col min="15609" max="15609" width="1.85546875" style="5" customWidth="1"/>
    <col min="15610" max="15622" width="11.42578125" style="5"/>
    <col min="15623" max="15623" width="10.85546875" style="5" customWidth="1"/>
    <col min="15624" max="15624" width="10.42578125" style="5" customWidth="1"/>
    <col min="15625" max="15625" width="3.5703125" style="5" customWidth="1"/>
    <col min="15626" max="15626" width="1.7109375" style="5" customWidth="1"/>
    <col min="15627" max="15864" width="11.42578125" style="5"/>
    <col min="15865" max="15865" width="1.85546875" style="5" customWidth="1"/>
    <col min="15866" max="15878" width="11.42578125" style="5"/>
    <col min="15879" max="15879" width="10.85546875" style="5" customWidth="1"/>
    <col min="15880" max="15880" width="10.42578125" style="5" customWidth="1"/>
    <col min="15881" max="15881" width="3.5703125" style="5" customWidth="1"/>
    <col min="15882" max="15882" width="1.7109375" style="5" customWidth="1"/>
    <col min="15883" max="16120" width="11.42578125" style="5"/>
    <col min="16121" max="16121" width="1.85546875" style="5" customWidth="1"/>
    <col min="16122" max="16134" width="11.42578125" style="5"/>
    <col min="16135" max="16135" width="10.85546875" style="5" customWidth="1"/>
    <col min="16136" max="16136" width="10.42578125" style="5" customWidth="1"/>
    <col min="16137" max="16137" width="3.5703125" style="5" customWidth="1"/>
    <col min="16138" max="16138" width="1.7109375" style="5" customWidth="1"/>
    <col min="16139" max="16384" width="11.42578125" style="5"/>
  </cols>
  <sheetData>
    <row r="1" spans="2:13" s="1" customFormat="1" x14ac:dyDescent="0.2"/>
    <row r="2" spans="2:13" ht="15.95" customHeight="1" x14ac:dyDescent="0.2">
      <c r="B2" s="1000" t="s">
        <v>357</v>
      </c>
      <c r="C2" s="1001"/>
      <c r="D2" s="1001"/>
      <c r="E2" s="1001"/>
      <c r="F2" s="1001"/>
      <c r="G2" s="1001"/>
      <c r="H2" s="1001"/>
      <c r="I2" s="1001"/>
      <c r="J2" s="1001"/>
      <c r="K2" s="1001"/>
      <c r="L2" s="1001"/>
      <c r="M2" s="1001"/>
    </row>
    <row r="3" spans="2:13" ht="32.1" customHeight="1" x14ac:dyDescent="0.2">
      <c r="B3" s="1001"/>
      <c r="C3" s="1001"/>
      <c r="D3" s="1001"/>
      <c r="E3" s="1001"/>
      <c r="F3" s="1001"/>
      <c r="G3" s="1001"/>
      <c r="H3" s="1001"/>
      <c r="I3" s="1001"/>
      <c r="J3" s="1001"/>
      <c r="K3" s="1001"/>
      <c r="L3" s="1001"/>
      <c r="M3" s="1001"/>
    </row>
    <row r="4" spans="2:13" s="1" customFormat="1" x14ac:dyDescent="0.2"/>
    <row r="5" spans="2:13" ht="15" x14ac:dyDescent="0.25">
      <c r="B5" s="993" t="s">
        <v>112</v>
      </c>
      <c r="C5" s="994"/>
      <c r="D5" s="994"/>
      <c r="E5" s="1002"/>
      <c r="F5" s="1003"/>
      <c r="G5" s="1003"/>
      <c r="H5" s="1003"/>
      <c r="I5" s="1003"/>
      <c r="J5" s="1003"/>
      <c r="K5" s="1003"/>
      <c r="L5" s="1003"/>
      <c r="M5" s="1004"/>
    </row>
    <row r="6" spans="2:13" ht="17.25" customHeight="1" x14ac:dyDescent="0.25">
      <c r="B6" s="995" t="s">
        <v>113</v>
      </c>
      <c r="C6" s="996"/>
      <c r="D6" s="997"/>
      <c r="E6" s="998"/>
      <c r="F6" s="999"/>
      <c r="G6" s="472" t="s">
        <v>114</v>
      </c>
      <c r="H6" s="544"/>
      <c r="I6" s="472" t="s">
        <v>115</v>
      </c>
      <c r="J6" s="545"/>
      <c r="K6" s="715" t="s">
        <v>951</v>
      </c>
      <c r="L6" s="998"/>
      <c r="M6" s="999"/>
    </row>
    <row r="7" spans="2:13" ht="15" x14ac:dyDescent="0.25">
      <c r="B7" s="995" t="s">
        <v>116</v>
      </c>
      <c r="C7" s="996"/>
      <c r="D7" s="997"/>
      <c r="E7" s="1005"/>
      <c r="F7" s="1006"/>
      <c r="G7" s="1006"/>
      <c r="H7" s="1006"/>
      <c r="I7" s="1006"/>
      <c r="J7" s="1006"/>
      <c r="K7" s="1006"/>
      <c r="L7" s="1006"/>
      <c r="M7" s="1007"/>
    </row>
    <row r="8" spans="2:13" ht="15" x14ac:dyDescent="0.25">
      <c r="B8" s="389"/>
      <c r="C8" s="389"/>
      <c r="D8" s="389"/>
      <c r="E8" s="390"/>
      <c r="F8" s="390"/>
      <c r="G8" s="390"/>
      <c r="H8" s="390"/>
      <c r="I8" s="390"/>
      <c r="J8" s="390"/>
      <c r="K8" s="390"/>
      <c r="L8" s="390"/>
      <c r="M8" s="390"/>
    </row>
    <row r="9" spans="2:13" s="1" customFormat="1" x14ac:dyDescent="0.2">
      <c r="B9" s="1009" t="s">
        <v>516</v>
      </c>
      <c r="C9" s="1009"/>
    </row>
    <row r="10" spans="2:13" s="1" customFormat="1" ht="27" customHeight="1" x14ac:dyDescent="0.2">
      <c r="B10" s="1008" t="s">
        <v>358</v>
      </c>
      <c r="C10" s="1008"/>
      <c r="D10" s="1008"/>
      <c r="E10" s="1008"/>
      <c r="F10" s="1008"/>
      <c r="G10" s="1008"/>
      <c r="H10" s="1008"/>
      <c r="I10" s="1008"/>
      <c r="J10" s="1008"/>
      <c r="K10" s="1008"/>
      <c r="L10" s="1008"/>
      <c r="M10" s="1008"/>
    </row>
    <row r="11" spans="2:13" s="1" customFormat="1" ht="17.25" customHeight="1" x14ac:dyDescent="0.2">
      <c r="B11" s="1008" t="s">
        <v>117</v>
      </c>
      <c r="C11" s="1008"/>
      <c r="D11" s="1008"/>
      <c r="E11" s="1008"/>
      <c r="F11" s="1008"/>
      <c r="G11" s="1008"/>
      <c r="H11" s="1008"/>
      <c r="I11" s="1008"/>
      <c r="J11" s="1008"/>
      <c r="K11" s="1008"/>
      <c r="L11" s="1008"/>
      <c r="M11" s="1008"/>
    </row>
    <row r="12" spans="2:13" s="1" customFormat="1" x14ac:dyDescent="0.2"/>
    <row r="13" spans="2:13" s="1" customFormat="1" ht="15" x14ac:dyDescent="0.2">
      <c r="B13" s="988" t="s">
        <v>317</v>
      </c>
      <c r="C13" s="988"/>
      <c r="D13" s="988"/>
      <c r="E13" s="988"/>
      <c r="F13" s="988"/>
      <c r="G13" s="988"/>
      <c r="H13" s="988"/>
      <c r="I13" s="988"/>
      <c r="J13" s="988"/>
      <c r="K13" s="988"/>
      <c r="L13" s="988"/>
      <c r="M13" s="988"/>
    </row>
    <row r="14" spans="2:13" s="1" customFormat="1" x14ac:dyDescent="0.2">
      <c r="B14" s="985" t="s">
        <v>316</v>
      </c>
      <c r="C14" s="985"/>
      <c r="D14" s="985"/>
      <c r="E14" s="985"/>
      <c r="F14" s="985"/>
      <c r="G14" s="985"/>
      <c r="H14" s="985"/>
      <c r="I14" s="985"/>
      <c r="J14" s="985"/>
      <c r="K14" s="985"/>
      <c r="L14" s="985"/>
      <c r="M14" s="985"/>
    </row>
    <row r="15" spans="2:13" s="1" customFormat="1" ht="6.6" customHeight="1" x14ac:dyDescent="0.2"/>
    <row r="16" spans="2:13" ht="15" customHeight="1" x14ac:dyDescent="0.2">
      <c r="B16" s="989" t="s">
        <v>457</v>
      </c>
      <c r="C16" s="989"/>
      <c r="D16" s="989" t="s">
        <v>456</v>
      </c>
      <c r="E16" s="989"/>
      <c r="F16" s="989"/>
      <c r="G16" s="989"/>
      <c r="H16" s="990" t="s">
        <v>111</v>
      </c>
      <c r="I16" s="991"/>
      <c r="J16" s="992"/>
      <c r="K16" s="541" t="s">
        <v>204</v>
      </c>
      <c r="L16" s="982" t="s">
        <v>118</v>
      </c>
      <c r="M16" s="982"/>
    </row>
    <row r="17" spans="2:13" ht="24.95" customHeight="1" x14ac:dyDescent="0.25">
      <c r="B17" s="977" t="s">
        <v>119</v>
      </c>
      <c r="C17" s="977"/>
      <c r="D17" s="978"/>
      <c r="E17" s="978"/>
      <c r="F17" s="978"/>
      <c r="G17" s="978"/>
      <c r="H17" s="978"/>
      <c r="I17" s="978"/>
      <c r="J17" s="978"/>
      <c r="K17" s="542"/>
      <c r="L17" s="978"/>
      <c r="M17" s="978"/>
    </row>
    <row r="18" spans="2:13" ht="24.95" customHeight="1" x14ac:dyDescent="0.25">
      <c r="B18" s="977" t="s">
        <v>120</v>
      </c>
      <c r="C18" s="977"/>
      <c r="D18" s="978"/>
      <c r="E18" s="978"/>
      <c r="F18" s="978"/>
      <c r="G18" s="978"/>
      <c r="H18" s="978"/>
      <c r="I18" s="978"/>
      <c r="J18" s="978"/>
      <c r="K18" s="542"/>
      <c r="L18" s="978"/>
      <c r="M18" s="978"/>
    </row>
    <row r="19" spans="2:13" ht="24.95" customHeight="1" x14ac:dyDescent="0.25">
      <c r="B19" s="977" t="s">
        <v>121</v>
      </c>
      <c r="C19" s="977"/>
      <c r="D19" s="978"/>
      <c r="E19" s="978"/>
      <c r="F19" s="978"/>
      <c r="G19" s="978"/>
      <c r="H19" s="978"/>
      <c r="I19" s="978"/>
      <c r="J19" s="978"/>
      <c r="K19" s="542"/>
      <c r="L19" s="978"/>
      <c r="M19" s="978"/>
    </row>
    <row r="20" spans="2:13" ht="24.95" customHeight="1" x14ac:dyDescent="0.25">
      <c r="B20" s="977" t="s">
        <v>122</v>
      </c>
      <c r="C20" s="977"/>
      <c r="D20" s="978"/>
      <c r="E20" s="978"/>
      <c r="F20" s="978"/>
      <c r="G20" s="978"/>
      <c r="H20" s="978"/>
      <c r="I20" s="978"/>
      <c r="J20" s="978"/>
      <c r="K20" s="542"/>
      <c r="L20" s="978"/>
      <c r="M20" s="978"/>
    </row>
    <row r="21" spans="2:13" s="1" customFormat="1" ht="9.9499999999999993" customHeight="1" x14ac:dyDescent="0.25">
      <c r="B21" s="520"/>
      <c r="C21" s="521"/>
      <c r="D21" s="543"/>
      <c r="E21" s="543"/>
      <c r="F21" s="543"/>
      <c r="G21" s="543"/>
      <c r="H21" s="543"/>
      <c r="I21" s="543"/>
      <c r="J21" s="543"/>
      <c r="K21" s="543"/>
      <c r="L21" s="543"/>
      <c r="M21" s="543"/>
    </row>
    <row r="22" spans="2:13" ht="24.95" customHeight="1" x14ac:dyDescent="0.25">
      <c r="B22" s="987" t="s">
        <v>205</v>
      </c>
      <c r="C22" s="987"/>
      <c r="D22" s="978"/>
      <c r="E22" s="978"/>
      <c r="F22" s="978"/>
      <c r="G22" s="978"/>
      <c r="H22" s="978"/>
      <c r="I22" s="978"/>
      <c r="J22" s="978"/>
      <c r="K22" s="542"/>
      <c r="L22" s="978"/>
      <c r="M22" s="978"/>
    </row>
    <row r="23" spans="2:13" ht="24.95" customHeight="1" x14ac:dyDescent="0.25">
      <c r="B23" s="977" t="s">
        <v>123</v>
      </c>
      <c r="C23" s="977"/>
      <c r="D23" s="978"/>
      <c r="E23" s="978"/>
      <c r="F23" s="978"/>
      <c r="G23" s="978"/>
      <c r="H23" s="978"/>
      <c r="I23" s="978"/>
      <c r="J23" s="978"/>
      <c r="K23" s="542"/>
      <c r="L23" s="978"/>
      <c r="M23" s="978"/>
    </row>
    <row r="24" spans="2:13" ht="24.95" customHeight="1" x14ac:dyDescent="0.25">
      <c r="B24" s="977" t="s">
        <v>124</v>
      </c>
      <c r="C24" s="977"/>
      <c r="D24" s="978"/>
      <c r="E24" s="978"/>
      <c r="F24" s="978"/>
      <c r="G24" s="978"/>
      <c r="H24" s="978"/>
      <c r="I24" s="978"/>
      <c r="J24" s="978"/>
      <c r="K24" s="542"/>
      <c r="L24" s="978"/>
      <c r="M24" s="978"/>
    </row>
    <row r="25" spans="2:13" ht="24.95" customHeight="1" x14ac:dyDescent="0.25">
      <c r="B25" s="977" t="s">
        <v>125</v>
      </c>
      <c r="C25" s="977"/>
      <c r="D25" s="978"/>
      <c r="E25" s="978"/>
      <c r="F25" s="978"/>
      <c r="G25" s="978"/>
      <c r="H25" s="978"/>
      <c r="I25" s="978"/>
      <c r="J25" s="978"/>
      <c r="K25" s="542"/>
      <c r="L25" s="978"/>
      <c r="M25" s="978"/>
    </row>
    <row r="26" spans="2:13" ht="24.95" customHeight="1" x14ac:dyDescent="0.25">
      <c r="B26" s="977" t="s">
        <v>126</v>
      </c>
      <c r="C26" s="977"/>
      <c r="D26" s="978"/>
      <c r="E26" s="978"/>
      <c r="F26" s="978"/>
      <c r="G26" s="978"/>
      <c r="H26" s="978"/>
      <c r="I26" s="978"/>
      <c r="J26" s="978"/>
      <c r="K26" s="542"/>
      <c r="L26" s="978"/>
      <c r="M26" s="978"/>
    </row>
    <row r="27" spans="2:13" s="1" customFormat="1" ht="9.9499999999999993" customHeight="1" x14ac:dyDescent="0.25">
      <c r="B27" s="520"/>
      <c r="C27" s="390"/>
      <c r="D27" s="546"/>
      <c r="E27" s="546"/>
      <c r="F27" s="543"/>
      <c r="G27" s="543"/>
      <c r="H27" s="543"/>
      <c r="I27" s="543"/>
      <c r="J27" s="543"/>
      <c r="K27" s="543"/>
      <c r="L27" s="543"/>
      <c r="M27" s="543"/>
    </row>
    <row r="28" spans="2:13" ht="24.95" customHeight="1" x14ac:dyDescent="0.25">
      <c r="B28" s="987" t="s">
        <v>206</v>
      </c>
      <c r="C28" s="987"/>
      <c r="D28" s="978"/>
      <c r="E28" s="978"/>
      <c r="F28" s="978"/>
      <c r="G28" s="978"/>
      <c r="H28" s="978"/>
      <c r="I28" s="978"/>
      <c r="J28" s="978"/>
      <c r="K28" s="542"/>
      <c r="L28" s="978"/>
      <c r="M28" s="978"/>
    </row>
    <row r="29" spans="2:13" ht="24.95" customHeight="1" x14ac:dyDescent="0.25">
      <c r="B29" s="977" t="s">
        <v>127</v>
      </c>
      <c r="C29" s="977"/>
      <c r="D29" s="978"/>
      <c r="E29" s="978"/>
      <c r="F29" s="978"/>
      <c r="G29" s="978"/>
      <c r="H29" s="978"/>
      <c r="I29" s="978"/>
      <c r="J29" s="978"/>
      <c r="K29" s="542"/>
      <c r="L29" s="978"/>
      <c r="M29" s="978"/>
    </row>
    <row r="30" spans="2:13" ht="24.95" customHeight="1" x14ac:dyDescent="0.25">
      <c r="B30" s="977" t="s">
        <v>128</v>
      </c>
      <c r="C30" s="977"/>
      <c r="D30" s="978"/>
      <c r="E30" s="978"/>
      <c r="F30" s="978"/>
      <c r="G30" s="978"/>
      <c r="H30" s="978"/>
      <c r="I30" s="978"/>
      <c r="J30" s="978"/>
      <c r="K30" s="542"/>
      <c r="L30" s="978"/>
      <c r="M30" s="978"/>
    </row>
    <row r="31" spans="2:13" ht="24.95" customHeight="1" x14ac:dyDescent="0.25">
      <c r="B31" s="977" t="s">
        <v>129</v>
      </c>
      <c r="C31" s="977"/>
      <c r="D31" s="978"/>
      <c r="E31" s="978"/>
      <c r="F31" s="978"/>
      <c r="G31" s="978"/>
      <c r="H31" s="978"/>
      <c r="I31" s="978"/>
      <c r="J31" s="978"/>
      <c r="K31" s="542"/>
      <c r="L31" s="978"/>
      <c r="M31" s="978"/>
    </row>
    <row r="32" spans="2:13" ht="24.95" customHeight="1" x14ac:dyDescent="0.25">
      <c r="B32" s="977" t="s">
        <v>130</v>
      </c>
      <c r="C32" s="977"/>
      <c r="D32" s="978"/>
      <c r="E32" s="978"/>
      <c r="F32" s="978"/>
      <c r="G32" s="978"/>
      <c r="H32" s="978"/>
      <c r="I32" s="978"/>
      <c r="J32" s="978"/>
      <c r="K32" s="542"/>
      <c r="L32" s="978"/>
      <c r="M32" s="978"/>
    </row>
    <row r="33" spans="2:13" ht="24.95" customHeight="1" x14ac:dyDescent="0.25">
      <c r="B33" s="977" t="s">
        <v>33</v>
      </c>
      <c r="C33" s="977"/>
      <c r="D33" s="978"/>
      <c r="E33" s="978"/>
      <c r="F33" s="978"/>
      <c r="G33" s="978"/>
      <c r="H33" s="978"/>
      <c r="I33" s="978"/>
      <c r="J33" s="978"/>
      <c r="K33" s="542"/>
      <c r="L33" s="978"/>
      <c r="M33" s="978"/>
    </row>
    <row r="34" spans="2:13" ht="24.95" customHeight="1" x14ac:dyDescent="0.25">
      <c r="B34" s="977" t="s">
        <v>558</v>
      </c>
      <c r="C34" s="977"/>
      <c r="D34" s="978"/>
      <c r="E34" s="978"/>
      <c r="F34" s="978"/>
      <c r="G34" s="978"/>
      <c r="H34" s="978"/>
      <c r="I34" s="978"/>
      <c r="J34" s="978"/>
      <c r="K34" s="542"/>
      <c r="L34" s="978"/>
      <c r="M34" s="978"/>
    </row>
    <row r="35" spans="2:13" ht="24.95" customHeight="1" x14ac:dyDescent="0.25">
      <c r="B35" s="977" t="s">
        <v>559</v>
      </c>
      <c r="C35" s="977"/>
      <c r="D35" s="978"/>
      <c r="E35" s="978"/>
      <c r="F35" s="978"/>
      <c r="G35" s="978"/>
      <c r="H35" s="978"/>
      <c r="I35" s="978"/>
      <c r="J35" s="978"/>
      <c r="K35" s="542"/>
      <c r="L35" s="978"/>
      <c r="M35" s="978"/>
    </row>
    <row r="36" spans="2:13" ht="24.95" customHeight="1" x14ac:dyDescent="0.25">
      <c r="B36" s="977" t="s">
        <v>131</v>
      </c>
      <c r="C36" s="977"/>
      <c r="D36" s="978"/>
      <c r="E36" s="978"/>
      <c r="F36" s="978"/>
      <c r="G36" s="978"/>
      <c r="H36" s="978"/>
      <c r="I36" s="978"/>
      <c r="J36" s="978"/>
      <c r="K36" s="542"/>
      <c r="L36" s="978"/>
      <c r="M36" s="978"/>
    </row>
    <row r="37" spans="2:13" ht="24.95" customHeight="1" x14ac:dyDescent="0.25">
      <c r="B37" s="977" t="s">
        <v>132</v>
      </c>
      <c r="C37" s="977"/>
      <c r="D37" s="978"/>
      <c r="E37" s="978"/>
      <c r="F37" s="978"/>
      <c r="G37" s="978"/>
      <c r="H37" s="978"/>
      <c r="I37" s="978"/>
      <c r="J37" s="978"/>
      <c r="K37" s="542"/>
      <c r="L37" s="978"/>
      <c r="M37" s="978"/>
    </row>
    <row r="38" spans="2:13" ht="24.95" customHeight="1" x14ac:dyDescent="0.25">
      <c r="B38" s="977" t="s">
        <v>133</v>
      </c>
      <c r="C38" s="977"/>
      <c r="D38" s="978"/>
      <c r="E38" s="978"/>
      <c r="F38" s="978"/>
      <c r="G38" s="978"/>
      <c r="H38" s="978"/>
      <c r="I38" s="978"/>
      <c r="J38" s="978"/>
      <c r="K38" s="542"/>
      <c r="L38" s="978"/>
      <c r="M38" s="978"/>
    </row>
    <row r="39" spans="2:13" ht="24.95" customHeight="1" x14ac:dyDescent="0.25">
      <c r="B39" s="977" t="s">
        <v>134</v>
      </c>
      <c r="C39" s="977"/>
      <c r="D39" s="978"/>
      <c r="E39" s="978"/>
      <c r="F39" s="978"/>
      <c r="G39" s="978"/>
      <c r="H39" s="978"/>
      <c r="I39" s="978"/>
      <c r="J39" s="978"/>
      <c r="K39" s="542"/>
      <c r="L39" s="978"/>
      <c r="M39" s="978"/>
    </row>
    <row r="40" spans="2:13" ht="24.95" customHeight="1" x14ac:dyDescent="0.25">
      <c r="B40" s="977" t="s">
        <v>134</v>
      </c>
      <c r="C40" s="977"/>
      <c r="D40" s="978"/>
      <c r="E40" s="978"/>
      <c r="F40" s="978"/>
      <c r="G40" s="978"/>
      <c r="H40" s="978"/>
      <c r="I40" s="978"/>
      <c r="J40" s="978"/>
      <c r="K40" s="542"/>
      <c r="L40" s="978"/>
      <c r="M40" s="978"/>
    </row>
    <row r="41" spans="2:13" ht="24.95" customHeight="1" x14ac:dyDescent="0.25">
      <c r="B41" s="977" t="s">
        <v>135</v>
      </c>
      <c r="C41" s="977"/>
      <c r="D41" s="978"/>
      <c r="E41" s="978"/>
      <c r="F41" s="978"/>
      <c r="G41" s="978"/>
      <c r="H41" s="978"/>
      <c r="I41" s="978"/>
      <c r="J41" s="978"/>
      <c r="K41" s="542"/>
      <c r="L41" s="978"/>
      <c r="M41" s="978"/>
    </row>
    <row r="42" spans="2:13" ht="24.95" customHeight="1" x14ac:dyDescent="0.25">
      <c r="B42" s="977" t="s">
        <v>136</v>
      </c>
      <c r="C42" s="977"/>
      <c r="D42" s="978"/>
      <c r="E42" s="978"/>
      <c r="F42" s="978"/>
      <c r="G42" s="978"/>
      <c r="H42" s="978"/>
      <c r="I42" s="978"/>
      <c r="J42" s="978"/>
      <c r="K42" s="542"/>
      <c r="L42" s="978"/>
      <c r="M42" s="978"/>
    </row>
    <row r="43" spans="2:13" ht="24.95" customHeight="1" x14ac:dyDescent="0.25">
      <c r="B43" s="977" t="s">
        <v>137</v>
      </c>
      <c r="C43" s="977"/>
      <c r="D43" s="978"/>
      <c r="E43" s="978"/>
      <c r="F43" s="978"/>
      <c r="G43" s="978"/>
      <c r="H43" s="978"/>
      <c r="I43" s="978"/>
      <c r="J43" s="978"/>
      <c r="K43" s="542"/>
      <c r="L43" s="978"/>
      <c r="M43" s="978"/>
    </row>
    <row r="44" spans="2:13" ht="24.95" customHeight="1" x14ac:dyDescent="0.25">
      <c r="B44" s="977" t="s">
        <v>138</v>
      </c>
      <c r="C44" s="977"/>
      <c r="D44" s="978"/>
      <c r="E44" s="978"/>
      <c r="F44" s="978"/>
      <c r="G44" s="978"/>
      <c r="H44" s="978"/>
      <c r="I44" s="978"/>
      <c r="J44" s="978"/>
      <c r="K44" s="542"/>
      <c r="L44" s="978"/>
      <c r="M44" s="978"/>
    </row>
    <row r="45" spans="2:13" ht="24.95" customHeight="1" x14ac:dyDescent="0.25">
      <c r="B45" s="977" t="s">
        <v>139</v>
      </c>
      <c r="C45" s="977"/>
      <c r="D45" s="978"/>
      <c r="E45" s="978"/>
      <c r="F45" s="978"/>
      <c r="G45" s="978"/>
      <c r="H45" s="978"/>
      <c r="I45" s="978"/>
      <c r="J45" s="978"/>
      <c r="K45" s="542"/>
      <c r="L45" s="978"/>
      <c r="M45" s="978"/>
    </row>
    <row r="46" spans="2:13" ht="24.95" customHeight="1" x14ac:dyDescent="0.25">
      <c r="B46" s="977" t="s">
        <v>140</v>
      </c>
      <c r="C46" s="977"/>
      <c r="D46" s="978"/>
      <c r="E46" s="978"/>
      <c r="F46" s="978"/>
      <c r="G46" s="978"/>
      <c r="H46" s="978"/>
      <c r="I46" s="978"/>
      <c r="J46" s="978"/>
      <c r="K46" s="542"/>
      <c r="L46" s="978"/>
      <c r="M46" s="978"/>
    </row>
    <row r="47" spans="2:13" ht="24.95" customHeight="1" x14ac:dyDescent="0.25">
      <c r="B47" s="977" t="s">
        <v>141</v>
      </c>
      <c r="C47" s="977"/>
      <c r="D47" s="978"/>
      <c r="E47" s="978"/>
      <c r="F47" s="978"/>
      <c r="G47" s="978"/>
      <c r="H47" s="978"/>
      <c r="I47" s="978"/>
      <c r="J47" s="978"/>
      <c r="K47" s="542"/>
      <c r="L47" s="978"/>
      <c r="M47" s="978"/>
    </row>
    <row r="48" spans="2:13" ht="24.95" customHeight="1" x14ac:dyDescent="0.25">
      <c r="B48" s="977" t="s">
        <v>142</v>
      </c>
      <c r="C48" s="977"/>
      <c r="D48" s="978"/>
      <c r="E48" s="978"/>
      <c r="F48" s="978"/>
      <c r="G48" s="978"/>
      <c r="H48" s="978"/>
      <c r="I48" s="978"/>
      <c r="J48" s="978"/>
      <c r="K48" s="542"/>
      <c r="L48" s="978"/>
      <c r="M48" s="978"/>
    </row>
    <row r="49" spans="2:13" ht="24.95" customHeight="1" x14ac:dyDescent="0.25">
      <c r="B49" s="977" t="s">
        <v>143</v>
      </c>
      <c r="C49" s="977"/>
      <c r="D49" s="978"/>
      <c r="E49" s="978"/>
      <c r="F49" s="978"/>
      <c r="G49" s="978"/>
      <c r="H49" s="978"/>
      <c r="I49" s="978"/>
      <c r="J49" s="978"/>
      <c r="K49" s="542"/>
      <c r="L49" s="978"/>
      <c r="M49" s="978"/>
    </row>
    <row r="50" spans="2:13" ht="24.95" customHeight="1" x14ac:dyDescent="0.25">
      <c r="B50" s="977" t="s">
        <v>144</v>
      </c>
      <c r="C50" s="977"/>
      <c r="D50" s="978"/>
      <c r="E50" s="978"/>
      <c r="F50" s="978"/>
      <c r="G50" s="978"/>
      <c r="H50" s="978"/>
      <c r="I50" s="978"/>
      <c r="J50" s="978"/>
      <c r="K50" s="542"/>
      <c r="L50" s="978"/>
      <c r="M50" s="978"/>
    </row>
    <row r="51" spans="2:13" ht="24.95" customHeight="1" x14ac:dyDescent="0.25">
      <c r="B51" s="977" t="s">
        <v>145</v>
      </c>
      <c r="C51" s="977"/>
      <c r="D51" s="978"/>
      <c r="E51" s="978"/>
      <c r="F51" s="978"/>
      <c r="G51" s="978"/>
      <c r="H51" s="978"/>
      <c r="I51" s="978"/>
      <c r="J51" s="978"/>
      <c r="K51" s="542"/>
      <c r="L51" s="978"/>
      <c r="M51" s="978"/>
    </row>
    <row r="52" spans="2:13" ht="24.95" customHeight="1" x14ac:dyDescent="0.25">
      <c r="B52" s="977" t="s">
        <v>146</v>
      </c>
      <c r="C52" s="977"/>
      <c r="D52" s="978"/>
      <c r="E52" s="978"/>
      <c r="F52" s="978"/>
      <c r="G52" s="978"/>
      <c r="H52" s="978"/>
      <c r="I52" s="978"/>
      <c r="J52" s="978"/>
      <c r="K52" s="542"/>
      <c r="L52" s="978"/>
      <c r="M52" s="978"/>
    </row>
    <row r="53" spans="2:13" ht="24.95" customHeight="1" x14ac:dyDescent="0.25">
      <c r="B53" s="977" t="s">
        <v>147</v>
      </c>
      <c r="C53" s="977"/>
      <c r="D53" s="978"/>
      <c r="E53" s="978"/>
      <c r="F53" s="978"/>
      <c r="G53" s="978"/>
      <c r="H53" s="978"/>
      <c r="I53" s="978"/>
      <c r="J53" s="978"/>
      <c r="K53" s="542"/>
      <c r="L53" s="978"/>
      <c r="M53" s="978"/>
    </row>
    <row r="54" spans="2:13" ht="24.95" customHeight="1" x14ac:dyDescent="0.25">
      <c r="B54" s="977" t="s">
        <v>148</v>
      </c>
      <c r="C54" s="977"/>
      <c r="D54" s="978"/>
      <c r="E54" s="978"/>
      <c r="F54" s="978"/>
      <c r="G54" s="978"/>
      <c r="H54" s="978"/>
      <c r="I54" s="978"/>
      <c r="J54" s="978"/>
      <c r="K54" s="542"/>
      <c r="L54" s="978"/>
      <c r="M54" s="978"/>
    </row>
    <row r="55" spans="2:13" ht="24.95" customHeight="1" x14ac:dyDescent="0.25">
      <c r="B55" s="977" t="s">
        <v>149</v>
      </c>
      <c r="C55" s="977"/>
      <c r="D55" s="978"/>
      <c r="E55" s="978"/>
      <c r="F55" s="978"/>
      <c r="G55" s="978"/>
      <c r="H55" s="978"/>
      <c r="I55" s="978"/>
      <c r="J55" s="978"/>
      <c r="K55" s="542"/>
      <c r="L55" s="978"/>
      <c r="M55" s="978"/>
    </row>
    <row r="56" spans="2:13" ht="24.95" customHeight="1" x14ac:dyDescent="0.25">
      <c r="B56" s="977" t="s">
        <v>150</v>
      </c>
      <c r="C56" s="977"/>
      <c r="D56" s="978"/>
      <c r="E56" s="978"/>
      <c r="F56" s="978"/>
      <c r="G56" s="978"/>
      <c r="H56" s="978"/>
      <c r="I56" s="978"/>
      <c r="J56" s="978"/>
      <c r="K56" s="542"/>
      <c r="L56" s="978"/>
      <c r="M56" s="978"/>
    </row>
    <row r="57" spans="2:13" s="1" customFormat="1" x14ac:dyDescent="0.2"/>
    <row r="58" spans="2:13" s="1" customFormat="1" x14ac:dyDescent="0.2"/>
    <row r="59" spans="2:13" s="1" customFormat="1" x14ac:dyDescent="0.2"/>
    <row r="60" spans="2:13" s="1" customFormat="1" x14ac:dyDescent="0.2"/>
    <row r="61" spans="2:13" s="1" customFormat="1" x14ac:dyDescent="0.2">
      <c r="B61" s="519"/>
      <c r="C61" s="519"/>
      <c r="D61" s="519"/>
      <c r="E61" s="519"/>
      <c r="F61" s="519"/>
      <c r="G61" s="519"/>
      <c r="H61" s="519"/>
      <c r="I61" s="519"/>
      <c r="J61" s="519"/>
      <c r="K61" s="519"/>
      <c r="L61" s="519"/>
      <c r="M61" s="519"/>
    </row>
    <row r="62" spans="2:13" s="1" customFormat="1" ht="15" x14ac:dyDescent="0.2">
      <c r="B62" s="984" t="s">
        <v>315</v>
      </c>
      <c r="C62" s="984"/>
      <c r="D62" s="984"/>
      <c r="E62" s="984"/>
      <c r="F62" s="984"/>
      <c r="G62" s="984"/>
      <c r="H62" s="984"/>
      <c r="I62" s="984"/>
      <c r="J62" s="984"/>
      <c r="K62" s="984"/>
      <c r="L62" s="984"/>
      <c r="M62" s="984"/>
    </row>
    <row r="63" spans="2:13" s="1" customFormat="1" x14ac:dyDescent="0.2">
      <c r="B63" s="985" t="s">
        <v>316</v>
      </c>
      <c r="C63" s="985"/>
      <c r="D63" s="985"/>
      <c r="E63" s="985"/>
      <c r="F63" s="985"/>
      <c r="G63" s="985"/>
      <c r="H63" s="985"/>
      <c r="I63" s="985"/>
      <c r="J63" s="985"/>
      <c r="K63" s="985"/>
      <c r="L63" s="985"/>
      <c r="M63" s="985"/>
    </row>
    <row r="64" spans="2:13" s="1" customFormat="1" x14ac:dyDescent="0.2">
      <c r="B64" s="486"/>
      <c r="C64" s="486"/>
      <c r="D64" s="486"/>
      <c r="E64" s="486"/>
      <c r="F64" s="486"/>
      <c r="G64" s="486"/>
      <c r="H64" s="486"/>
      <c r="I64" s="486"/>
      <c r="J64" s="486"/>
      <c r="K64" s="486"/>
      <c r="L64" s="486"/>
      <c r="M64" s="486"/>
    </row>
    <row r="65" spans="2:13" s="1" customFormat="1" x14ac:dyDescent="0.2">
      <c r="B65" s="982" t="s">
        <v>458</v>
      </c>
      <c r="C65" s="982"/>
      <c r="D65" s="982"/>
      <c r="E65" s="982" t="s">
        <v>459</v>
      </c>
      <c r="F65" s="982"/>
      <c r="G65" s="982"/>
      <c r="H65" s="983" t="s">
        <v>111</v>
      </c>
      <c r="I65" s="983"/>
      <c r="J65" s="983"/>
      <c r="K65" s="541" t="s">
        <v>204</v>
      </c>
      <c r="L65" s="982" t="s">
        <v>118</v>
      </c>
      <c r="M65" s="982"/>
    </row>
    <row r="66" spans="2:13" s="1" customFormat="1" ht="24.95" customHeight="1" x14ac:dyDescent="0.25">
      <c r="B66" s="978"/>
      <c r="C66" s="978"/>
      <c r="D66" s="978"/>
      <c r="E66" s="978"/>
      <c r="F66" s="978"/>
      <c r="G66" s="978"/>
      <c r="H66" s="978"/>
      <c r="I66" s="978"/>
      <c r="J66" s="978"/>
      <c r="K66" s="542"/>
      <c r="L66" s="978"/>
      <c r="M66" s="978"/>
    </row>
    <row r="67" spans="2:13" s="1" customFormat="1" ht="24.95" customHeight="1" x14ac:dyDescent="0.25">
      <c r="B67" s="978"/>
      <c r="C67" s="978"/>
      <c r="D67" s="978"/>
      <c r="E67" s="978"/>
      <c r="F67" s="978"/>
      <c r="G67" s="978"/>
      <c r="H67" s="978"/>
      <c r="I67" s="978"/>
      <c r="J67" s="978"/>
      <c r="K67" s="542"/>
      <c r="L67" s="978"/>
      <c r="M67" s="978"/>
    </row>
    <row r="68" spans="2:13" s="1" customFormat="1" ht="24.95" customHeight="1" x14ac:dyDescent="0.25">
      <c r="B68" s="978"/>
      <c r="C68" s="978"/>
      <c r="D68" s="978"/>
      <c r="E68" s="978"/>
      <c r="F68" s="978"/>
      <c r="G68" s="978"/>
      <c r="H68" s="978"/>
      <c r="I68" s="978"/>
      <c r="J68" s="978"/>
      <c r="K68" s="542"/>
      <c r="L68" s="978"/>
      <c r="M68" s="978"/>
    </row>
    <row r="69" spans="2:13" s="1" customFormat="1" ht="24.95" customHeight="1" x14ac:dyDescent="0.25">
      <c r="B69" s="978"/>
      <c r="C69" s="978"/>
      <c r="D69" s="978"/>
      <c r="E69" s="978"/>
      <c r="F69" s="978"/>
      <c r="G69" s="978"/>
      <c r="H69" s="978"/>
      <c r="I69" s="978"/>
      <c r="J69" s="978"/>
      <c r="K69" s="542"/>
      <c r="L69" s="978"/>
      <c r="M69" s="978"/>
    </row>
    <row r="70" spans="2:13" s="1" customFormat="1" ht="24.95" customHeight="1" x14ac:dyDescent="0.25">
      <c r="B70" s="978"/>
      <c r="C70" s="978"/>
      <c r="D70" s="978"/>
      <c r="E70" s="978"/>
      <c r="F70" s="978"/>
      <c r="G70" s="978"/>
      <c r="H70" s="978"/>
      <c r="I70" s="978"/>
      <c r="J70" s="978"/>
      <c r="K70" s="542"/>
      <c r="L70" s="978"/>
      <c r="M70" s="978"/>
    </row>
    <row r="71" spans="2:13" s="1" customFormat="1" ht="24.95" customHeight="1" x14ac:dyDescent="0.25">
      <c r="B71" s="978"/>
      <c r="C71" s="978"/>
      <c r="D71" s="978"/>
      <c r="E71" s="978"/>
      <c r="F71" s="978"/>
      <c r="G71" s="978"/>
      <c r="H71" s="978"/>
      <c r="I71" s="978"/>
      <c r="J71" s="978"/>
      <c r="K71" s="542"/>
      <c r="L71" s="978"/>
      <c r="M71" s="978"/>
    </row>
    <row r="72" spans="2:13" s="1" customFormat="1" x14ac:dyDescent="0.2"/>
    <row r="73" spans="2:13" s="1" customFormat="1" x14ac:dyDescent="0.2">
      <c r="B73" s="982" t="s">
        <v>460</v>
      </c>
      <c r="C73" s="982"/>
      <c r="D73" s="982"/>
      <c r="E73" s="982" t="s">
        <v>459</v>
      </c>
      <c r="F73" s="982"/>
      <c r="G73" s="982"/>
      <c r="H73" s="983" t="s">
        <v>111</v>
      </c>
      <c r="I73" s="983"/>
      <c r="J73" s="983"/>
      <c r="K73" s="541" t="s">
        <v>204</v>
      </c>
      <c r="L73" s="982" t="s">
        <v>118</v>
      </c>
      <c r="M73" s="982"/>
    </row>
    <row r="74" spans="2:13" s="1" customFormat="1" ht="24.95" customHeight="1" x14ac:dyDescent="0.25">
      <c r="B74" s="978"/>
      <c r="C74" s="978"/>
      <c r="D74" s="978"/>
      <c r="E74" s="978"/>
      <c r="F74" s="978"/>
      <c r="G74" s="978"/>
      <c r="H74" s="978"/>
      <c r="I74" s="978"/>
      <c r="J74" s="978"/>
      <c r="K74" s="542"/>
      <c r="L74" s="978"/>
      <c r="M74" s="978"/>
    </row>
    <row r="75" spans="2:13" s="1" customFormat="1" ht="24.95" customHeight="1" x14ac:dyDescent="0.25">
      <c r="B75" s="978"/>
      <c r="C75" s="978"/>
      <c r="D75" s="978"/>
      <c r="E75" s="978"/>
      <c r="F75" s="978"/>
      <c r="G75" s="978"/>
      <c r="H75" s="978"/>
      <c r="I75" s="978"/>
      <c r="J75" s="978"/>
      <c r="K75" s="542"/>
      <c r="L75" s="978"/>
      <c r="M75" s="978"/>
    </row>
    <row r="76" spans="2:13" s="1" customFormat="1" ht="24.95" customHeight="1" x14ac:dyDescent="0.25">
      <c r="B76" s="978"/>
      <c r="C76" s="978"/>
      <c r="D76" s="978"/>
      <c r="E76" s="978"/>
      <c r="F76" s="978"/>
      <c r="G76" s="978"/>
      <c r="H76" s="978"/>
      <c r="I76" s="978"/>
      <c r="J76" s="978"/>
      <c r="K76" s="542"/>
      <c r="L76" s="978"/>
      <c r="M76" s="978"/>
    </row>
    <row r="77" spans="2:13" s="1" customFormat="1" ht="24.95" customHeight="1" x14ac:dyDescent="0.25">
      <c r="B77" s="978"/>
      <c r="C77" s="978"/>
      <c r="D77" s="978"/>
      <c r="E77" s="978"/>
      <c r="F77" s="978"/>
      <c r="G77" s="978"/>
      <c r="H77" s="978"/>
      <c r="I77" s="978"/>
      <c r="J77" s="978"/>
      <c r="K77" s="542"/>
      <c r="L77" s="978"/>
      <c r="M77" s="978"/>
    </row>
    <row r="78" spans="2:13" s="1" customFormat="1" ht="24.95" customHeight="1" x14ac:dyDescent="0.25">
      <c r="B78" s="978"/>
      <c r="C78" s="978"/>
      <c r="D78" s="978"/>
      <c r="E78" s="978"/>
      <c r="F78" s="978"/>
      <c r="G78" s="978"/>
      <c r="H78" s="978"/>
      <c r="I78" s="978"/>
      <c r="J78" s="978"/>
      <c r="K78" s="542"/>
      <c r="L78" s="978"/>
      <c r="M78" s="978"/>
    </row>
    <row r="79" spans="2:13" s="1" customFormat="1" ht="24.95" customHeight="1" x14ac:dyDescent="0.25">
      <c r="B79" s="978"/>
      <c r="C79" s="978"/>
      <c r="D79" s="978"/>
      <c r="E79" s="978"/>
      <c r="F79" s="978"/>
      <c r="G79" s="978"/>
      <c r="H79" s="978"/>
      <c r="I79" s="978"/>
      <c r="J79" s="978"/>
      <c r="K79" s="542"/>
      <c r="L79" s="978"/>
      <c r="M79" s="978"/>
    </row>
    <row r="80" spans="2:13" s="1" customFormat="1" ht="24.95" customHeight="1" x14ac:dyDescent="0.25">
      <c r="B80" s="978"/>
      <c r="C80" s="978"/>
      <c r="D80" s="978"/>
      <c r="E80" s="978"/>
      <c r="F80" s="978"/>
      <c r="G80" s="978"/>
      <c r="H80" s="978"/>
      <c r="I80" s="978"/>
      <c r="J80" s="978"/>
      <c r="K80" s="542"/>
      <c r="L80" s="978"/>
      <c r="M80" s="978"/>
    </row>
    <row r="81" spans="2:13" s="1" customFormat="1" ht="24.95" customHeight="1" x14ac:dyDescent="0.25">
      <c r="B81" s="978"/>
      <c r="C81" s="978"/>
      <c r="D81" s="978"/>
      <c r="E81" s="978"/>
      <c r="F81" s="978"/>
      <c r="G81" s="978"/>
      <c r="H81" s="978"/>
      <c r="I81" s="978"/>
      <c r="J81" s="978"/>
      <c r="K81" s="542"/>
      <c r="L81" s="978"/>
      <c r="M81" s="978"/>
    </row>
    <row r="82" spans="2:13" s="1" customFormat="1" ht="24.95" customHeight="1" x14ac:dyDescent="0.25">
      <c r="B82" s="978"/>
      <c r="C82" s="978"/>
      <c r="D82" s="978"/>
      <c r="E82" s="978"/>
      <c r="F82" s="978"/>
      <c r="G82" s="978"/>
      <c r="H82" s="978"/>
      <c r="I82" s="978"/>
      <c r="J82" s="978"/>
      <c r="K82" s="542"/>
      <c r="L82" s="978"/>
      <c r="M82" s="978"/>
    </row>
    <row r="83" spans="2:13" s="1" customFormat="1" ht="24.95" customHeight="1" x14ac:dyDescent="0.25">
      <c r="B83" s="978"/>
      <c r="C83" s="978"/>
      <c r="D83" s="978"/>
      <c r="E83" s="978"/>
      <c r="F83" s="978"/>
      <c r="G83" s="978"/>
      <c r="H83" s="978"/>
      <c r="I83" s="978"/>
      <c r="J83" s="978"/>
      <c r="K83" s="542"/>
      <c r="L83" s="978"/>
      <c r="M83" s="978"/>
    </row>
    <row r="84" spans="2:13" s="1" customFormat="1" x14ac:dyDescent="0.2"/>
    <row r="85" spans="2:13" s="1" customFormat="1" x14ac:dyDescent="0.2">
      <c r="B85" s="982" t="s">
        <v>461</v>
      </c>
      <c r="C85" s="982"/>
      <c r="D85" s="982"/>
      <c r="E85" s="982" t="s">
        <v>459</v>
      </c>
      <c r="F85" s="982"/>
      <c r="G85" s="982"/>
      <c r="H85" s="983" t="s">
        <v>111</v>
      </c>
      <c r="I85" s="983"/>
      <c r="J85" s="983"/>
      <c r="K85" s="541" t="s">
        <v>204</v>
      </c>
      <c r="L85" s="982" t="s">
        <v>118</v>
      </c>
      <c r="M85" s="982"/>
    </row>
    <row r="86" spans="2:13" s="1" customFormat="1" ht="24.95" customHeight="1" x14ac:dyDescent="0.25">
      <c r="B86" s="978"/>
      <c r="C86" s="978"/>
      <c r="D86" s="978"/>
      <c r="E86" s="978"/>
      <c r="F86" s="978"/>
      <c r="G86" s="978"/>
      <c r="H86" s="978"/>
      <c r="I86" s="978"/>
      <c r="J86" s="978"/>
      <c r="K86" s="542"/>
      <c r="L86" s="978"/>
      <c r="M86" s="978"/>
    </row>
    <row r="87" spans="2:13" s="1" customFormat="1" ht="24.95" customHeight="1" x14ac:dyDescent="0.25">
      <c r="B87" s="978"/>
      <c r="C87" s="978"/>
      <c r="D87" s="978"/>
      <c r="E87" s="978"/>
      <c r="F87" s="978"/>
      <c r="G87" s="978"/>
      <c r="H87" s="978"/>
      <c r="I87" s="978"/>
      <c r="J87" s="978"/>
      <c r="K87" s="542"/>
      <c r="L87" s="978"/>
      <c r="M87" s="978"/>
    </row>
    <row r="88" spans="2:13" s="1" customFormat="1" ht="24.95" customHeight="1" x14ac:dyDescent="0.25">
      <c r="B88" s="978"/>
      <c r="C88" s="978"/>
      <c r="D88" s="978"/>
      <c r="E88" s="978"/>
      <c r="F88" s="978"/>
      <c r="G88" s="978"/>
      <c r="H88" s="978"/>
      <c r="I88" s="978"/>
      <c r="J88" s="978"/>
      <c r="K88" s="542"/>
      <c r="L88" s="978"/>
      <c r="M88" s="978"/>
    </row>
    <row r="89" spans="2:13" s="1" customFormat="1" ht="24.95" customHeight="1" x14ac:dyDescent="0.25">
      <c r="B89" s="978"/>
      <c r="C89" s="978"/>
      <c r="D89" s="978"/>
      <c r="E89" s="978"/>
      <c r="F89" s="978"/>
      <c r="G89" s="978"/>
      <c r="H89" s="978"/>
      <c r="I89" s="978"/>
      <c r="J89" s="978"/>
      <c r="K89" s="542"/>
      <c r="L89" s="978"/>
      <c r="M89" s="978"/>
    </row>
    <row r="90" spans="2:13" s="1" customFormat="1" ht="24.95" customHeight="1" x14ac:dyDescent="0.25">
      <c r="B90" s="978"/>
      <c r="C90" s="978"/>
      <c r="D90" s="978"/>
      <c r="E90" s="978"/>
      <c r="F90" s="978"/>
      <c r="G90" s="978"/>
      <c r="H90" s="978"/>
      <c r="I90" s="978"/>
      <c r="J90" s="978"/>
      <c r="K90" s="542"/>
      <c r="L90" s="978"/>
      <c r="M90" s="978"/>
    </row>
    <row r="91" spans="2:13" s="1" customFormat="1" ht="24.95" customHeight="1" x14ac:dyDescent="0.25">
      <c r="B91" s="978"/>
      <c r="C91" s="978"/>
      <c r="D91" s="978"/>
      <c r="E91" s="978"/>
      <c r="F91" s="978"/>
      <c r="G91" s="978"/>
      <c r="H91" s="978"/>
      <c r="I91" s="978"/>
      <c r="J91" s="978"/>
      <c r="K91" s="542"/>
      <c r="L91" s="978"/>
      <c r="M91" s="978"/>
    </row>
    <row r="92" spans="2:13" s="1" customFormat="1" ht="24.95" customHeight="1" x14ac:dyDescent="0.25">
      <c r="B92" s="978"/>
      <c r="C92" s="978"/>
      <c r="D92" s="978"/>
      <c r="E92" s="978"/>
      <c r="F92" s="978"/>
      <c r="G92" s="978"/>
      <c r="H92" s="978"/>
      <c r="I92" s="978"/>
      <c r="J92" s="978"/>
      <c r="K92" s="542"/>
      <c r="L92" s="978"/>
      <c r="M92" s="978"/>
    </row>
    <row r="93" spans="2:13" s="1" customFormat="1" ht="24.95" customHeight="1" x14ac:dyDescent="0.25">
      <c r="B93" s="978"/>
      <c r="C93" s="978"/>
      <c r="D93" s="978"/>
      <c r="E93" s="978"/>
      <c r="F93" s="978"/>
      <c r="G93" s="978"/>
      <c r="H93" s="978"/>
      <c r="I93" s="978"/>
      <c r="J93" s="978"/>
      <c r="K93" s="542"/>
      <c r="L93" s="978"/>
      <c r="M93" s="978"/>
    </row>
    <row r="94" spans="2:13" s="1" customFormat="1" ht="24.95" customHeight="1" x14ac:dyDescent="0.25">
      <c r="B94" s="978"/>
      <c r="C94" s="978"/>
      <c r="D94" s="978"/>
      <c r="E94" s="978"/>
      <c r="F94" s="978"/>
      <c r="G94" s="978"/>
      <c r="H94" s="978"/>
      <c r="I94" s="978"/>
      <c r="J94" s="978"/>
      <c r="K94" s="542"/>
      <c r="L94" s="978"/>
      <c r="M94" s="978"/>
    </row>
    <row r="95" spans="2:13" s="1" customFormat="1" ht="24.95" customHeight="1" x14ac:dyDescent="0.25">
      <c r="B95" s="978"/>
      <c r="C95" s="978"/>
      <c r="D95" s="978"/>
      <c r="E95" s="978"/>
      <c r="F95" s="978"/>
      <c r="G95" s="978"/>
      <c r="H95" s="978"/>
      <c r="I95" s="978"/>
      <c r="J95" s="978"/>
      <c r="K95" s="542"/>
      <c r="L95" s="978"/>
      <c r="M95" s="978"/>
    </row>
    <row r="96" spans="2:13" s="1" customFormat="1" ht="24.95" customHeight="1" x14ac:dyDescent="0.25">
      <c r="B96" s="978"/>
      <c r="C96" s="978"/>
      <c r="D96" s="978"/>
      <c r="E96" s="978"/>
      <c r="F96" s="978"/>
      <c r="G96" s="978"/>
      <c r="H96" s="978"/>
      <c r="I96" s="978"/>
      <c r="J96" s="978"/>
      <c r="K96" s="542"/>
      <c r="L96" s="978"/>
      <c r="M96" s="978"/>
    </row>
    <row r="97" spans="2:13" s="1" customFormat="1" ht="24.95" customHeight="1" x14ac:dyDescent="0.25">
      <c r="B97" s="978"/>
      <c r="C97" s="978"/>
      <c r="D97" s="978"/>
      <c r="E97" s="978"/>
      <c r="F97" s="978"/>
      <c r="G97" s="978"/>
      <c r="H97" s="978"/>
      <c r="I97" s="978"/>
      <c r="J97" s="978"/>
      <c r="K97" s="542"/>
      <c r="L97" s="978"/>
      <c r="M97" s="978"/>
    </row>
    <row r="98" spans="2:13" s="1" customFormat="1" ht="24.95" customHeight="1" x14ac:dyDescent="0.25">
      <c r="B98" s="978"/>
      <c r="C98" s="978"/>
      <c r="D98" s="978"/>
      <c r="E98" s="978"/>
      <c r="F98" s="978"/>
      <c r="G98" s="978"/>
      <c r="H98" s="978"/>
      <c r="I98" s="978"/>
      <c r="J98" s="978"/>
      <c r="K98" s="542"/>
      <c r="L98" s="978"/>
      <c r="M98" s="978"/>
    </row>
    <row r="99" spans="2:13" s="1" customFormat="1" ht="24.95" customHeight="1" x14ac:dyDescent="0.25">
      <c r="B99" s="978"/>
      <c r="C99" s="978"/>
      <c r="D99" s="978"/>
      <c r="E99" s="978"/>
      <c r="F99" s="978"/>
      <c r="G99" s="978"/>
      <c r="H99" s="978"/>
      <c r="I99" s="978"/>
      <c r="J99" s="978"/>
      <c r="K99" s="542"/>
      <c r="L99" s="978"/>
      <c r="M99" s="978"/>
    </row>
    <row r="100" spans="2:13" s="1" customFormat="1" ht="24.95" customHeight="1" x14ac:dyDescent="0.25">
      <c r="B100" s="978"/>
      <c r="C100" s="978"/>
      <c r="D100" s="978"/>
      <c r="E100" s="978"/>
      <c r="F100" s="978"/>
      <c r="G100" s="978"/>
      <c r="H100" s="978"/>
      <c r="I100" s="978"/>
      <c r="J100" s="978"/>
      <c r="K100" s="542"/>
      <c r="L100" s="978"/>
      <c r="M100" s="978"/>
    </row>
    <row r="101" spans="2:13" s="1" customFormat="1" ht="24.95" customHeight="1" x14ac:dyDescent="0.25">
      <c r="B101" s="979"/>
      <c r="C101" s="980"/>
      <c r="D101" s="981"/>
      <c r="E101" s="979"/>
      <c r="F101" s="980"/>
      <c r="G101" s="981"/>
      <c r="H101" s="979"/>
      <c r="I101" s="980"/>
      <c r="J101" s="981"/>
      <c r="K101" s="542"/>
      <c r="L101" s="979"/>
      <c r="M101" s="981"/>
    </row>
    <row r="102" spans="2:13" s="1" customFormat="1" ht="24.95" customHeight="1" x14ac:dyDescent="0.25">
      <c r="B102" s="978"/>
      <c r="C102" s="978"/>
      <c r="D102" s="978"/>
      <c r="E102" s="978"/>
      <c r="F102" s="978"/>
      <c r="G102" s="978"/>
      <c r="H102" s="978"/>
      <c r="I102" s="978"/>
      <c r="J102" s="978"/>
      <c r="K102" s="542"/>
      <c r="L102" s="978"/>
      <c r="M102" s="978"/>
    </row>
    <row r="103" spans="2:13" s="1" customFormat="1" ht="24.95" customHeight="1" x14ac:dyDescent="0.25">
      <c r="B103" s="978"/>
      <c r="C103" s="978"/>
      <c r="D103" s="978"/>
      <c r="E103" s="978"/>
      <c r="F103" s="978"/>
      <c r="G103" s="978"/>
      <c r="H103" s="978"/>
      <c r="I103" s="978"/>
      <c r="J103" s="978"/>
      <c r="K103" s="542"/>
      <c r="L103" s="978"/>
      <c r="M103" s="978"/>
    </row>
    <row r="104" spans="2:13" s="1" customFormat="1" x14ac:dyDescent="0.2"/>
    <row r="105" spans="2:13" s="1" customFormat="1" x14ac:dyDescent="0.2">
      <c r="B105" s="515"/>
      <c r="C105" s="516"/>
      <c r="D105" s="516"/>
      <c r="E105" s="516"/>
      <c r="F105" s="515"/>
      <c r="G105" s="515"/>
      <c r="H105" s="515"/>
      <c r="I105" s="515"/>
      <c r="J105" s="515"/>
      <c r="K105" s="515"/>
      <c r="L105" s="515"/>
      <c r="M105" s="515"/>
    </row>
    <row r="106" spans="2:13" s="1" customFormat="1" x14ac:dyDescent="0.2">
      <c r="B106" s="986"/>
      <c r="C106" s="986"/>
      <c r="D106" s="986"/>
      <c r="E106" s="986"/>
      <c r="F106" s="986"/>
      <c r="G106" s="986"/>
      <c r="H106" s="986"/>
      <c r="I106" s="986"/>
      <c r="J106" s="986"/>
      <c r="K106" s="986"/>
      <c r="L106" s="986"/>
      <c r="M106" s="986"/>
    </row>
    <row r="107" spans="2:13" s="1" customFormat="1" x14ac:dyDescent="0.2"/>
    <row r="108" spans="2:13" s="1" customFormat="1" x14ac:dyDescent="0.2"/>
    <row r="109" spans="2:13" s="1" customFormat="1" x14ac:dyDescent="0.2"/>
    <row r="110" spans="2:13" s="1" customFormat="1" x14ac:dyDescent="0.2"/>
    <row r="111" spans="2:13" s="1" customFormat="1" x14ac:dyDescent="0.2"/>
    <row r="112" spans="2:13"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pans="1:13" s="1" customFormat="1" x14ac:dyDescent="0.2"/>
    <row r="146" spans="1:13" s="1" customFormat="1" x14ac:dyDescent="0.2"/>
    <row r="147" spans="1:13" s="1" customFormat="1" x14ac:dyDescent="0.2"/>
    <row r="148" spans="1:13" s="1" customFormat="1" x14ac:dyDescent="0.2"/>
    <row r="149" spans="1:13" s="1" customFormat="1" x14ac:dyDescent="0.2"/>
    <row r="150" spans="1:13" s="1" customFormat="1" x14ac:dyDescent="0.2"/>
    <row r="151" spans="1:13" s="1" customFormat="1" x14ac:dyDescent="0.2"/>
    <row r="152" spans="1:13" s="1" customFormat="1" x14ac:dyDescent="0.2"/>
    <row r="153" spans="1:13" s="1" customFormat="1" x14ac:dyDescent="0.2">
      <c r="A153" s="519"/>
      <c r="B153" s="519"/>
      <c r="C153" s="519"/>
      <c r="D153" s="519"/>
      <c r="E153" s="519"/>
      <c r="F153" s="519"/>
      <c r="G153" s="519"/>
      <c r="H153" s="519"/>
      <c r="I153" s="519"/>
      <c r="J153" s="519"/>
      <c r="K153" s="519"/>
      <c r="L153" s="519"/>
      <c r="M153" s="519"/>
    </row>
    <row r="154" spans="1:13" s="1" customFormat="1" x14ac:dyDescent="0.2"/>
    <row r="155" spans="1:13" s="1" customFormat="1" x14ac:dyDescent="0.2"/>
    <row r="156" spans="1:13" s="1" customFormat="1" x14ac:dyDescent="0.2"/>
    <row r="157" spans="1:13" s="1" customFormat="1" x14ac:dyDescent="0.2"/>
    <row r="158" spans="1:13" s="1" customFormat="1" x14ac:dyDescent="0.2"/>
    <row r="159" spans="1:13" s="1" customFormat="1" x14ac:dyDescent="0.2"/>
    <row r="160" spans="1:13"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sheetData>
  <sheetProtection password="CCBA" sheet="1" objects="1" scenarios="1"/>
  <mergeCells count="320">
    <mergeCell ref="B5:D5"/>
    <mergeCell ref="B6:D6"/>
    <mergeCell ref="E6:F6"/>
    <mergeCell ref="B2:M3"/>
    <mergeCell ref="E5:M5"/>
    <mergeCell ref="L6:M6"/>
    <mergeCell ref="E7:M7"/>
    <mergeCell ref="B10:M10"/>
    <mergeCell ref="B11:M11"/>
    <mergeCell ref="B7:D7"/>
    <mergeCell ref="B9:C9"/>
    <mergeCell ref="B13:M13"/>
    <mergeCell ref="B14:M14"/>
    <mergeCell ref="B16:C16"/>
    <mergeCell ref="D16:G16"/>
    <mergeCell ref="H16:J16"/>
    <mergeCell ref="L16:M16"/>
    <mergeCell ref="B17:C17"/>
    <mergeCell ref="D17:G17"/>
    <mergeCell ref="H17:J17"/>
    <mergeCell ref="L17:M17"/>
    <mergeCell ref="B24:C24"/>
    <mergeCell ref="D24:G24"/>
    <mergeCell ref="H24:J24"/>
    <mergeCell ref="L24:M24"/>
    <mergeCell ref="B25:C25"/>
    <mergeCell ref="D25:G25"/>
    <mergeCell ref="H25:J25"/>
    <mergeCell ref="L25:M25"/>
    <mergeCell ref="B18:C18"/>
    <mergeCell ref="D18:G18"/>
    <mergeCell ref="H18:J18"/>
    <mergeCell ref="L18:M18"/>
    <mergeCell ref="B19:C19"/>
    <mergeCell ref="D19:G19"/>
    <mergeCell ref="H19:J19"/>
    <mergeCell ref="L19:M19"/>
    <mergeCell ref="B20:C20"/>
    <mergeCell ref="D20:G20"/>
    <mergeCell ref="H20:J20"/>
    <mergeCell ref="L20:M20"/>
    <mergeCell ref="B22:C22"/>
    <mergeCell ref="D22:G22"/>
    <mergeCell ref="H22:J22"/>
    <mergeCell ref="L22:M22"/>
    <mergeCell ref="L39:M39"/>
    <mergeCell ref="B40:C40"/>
    <mergeCell ref="D40:G40"/>
    <mergeCell ref="H40:J40"/>
    <mergeCell ref="L40:M40"/>
    <mergeCell ref="B41:C41"/>
    <mergeCell ref="D41:G41"/>
    <mergeCell ref="H41:J41"/>
    <mergeCell ref="L41:M41"/>
    <mergeCell ref="B26:C26"/>
    <mergeCell ref="D26:G26"/>
    <mergeCell ref="H26:J26"/>
    <mergeCell ref="L26:M26"/>
    <mergeCell ref="B28:C28"/>
    <mergeCell ref="D28:G28"/>
    <mergeCell ref="H28:J28"/>
    <mergeCell ref="L28:M28"/>
    <mergeCell ref="B32:C32"/>
    <mergeCell ref="D32:G32"/>
    <mergeCell ref="H32:J32"/>
    <mergeCell ref="L32:M32"/>
    <mergeCell ref="B53:C53"/>
    <mergeCell ref="D53:G53"/>
    <mergeCell ref="H53:J53"/>
    <mergeCell ref="L53:M53"/>
    <mergeCell ref="H54:J54"/>
    <mergeCell ref="L54:M54"/>
    <mergeCell ref="B45:C45"/>
    <mergeCell ref="D45:G45"/>
    <mergeCell ref="H45:J45"/>
    <mergeCell ref="L45:M45"/>
    <mergeCell ref="B46:C46"/>
    <mergeCell ref="D46:G46"/>
    <mergeCell ref="H46:J46"/>
    <mergeCell ref="L46:M46"/>
    <mergeCell ref="B47:C47"/>
    <mergeCell ref="D47:G47"/>
    <mergeCell ref="H47:J47"/>
    <mergeCell ref="L47:M47"/>
    <mergeCell ref="B48:C48"/>
    <mergeCell ref="D48:G48"/>
    <mergeCell ref="H48:J48"/>
    <mergeCell ref="L48:M48"/>
    <mergeCell ref="B50:C50"/>
    <mergeCell ref="D50:G50"/>
    <mergeCell ref="B85:D85"/>
    <mergeCell ref="E85:G85"/>
    <mergeCell ref="H85:J85"/>
    <mergeCell ref="L85:M85"/>
    <mergeCell ref="B71:D71"/>
    <mergeCell ref="E71:G71"/>
    <mergeCell ref="H71:J71"/>
    <mergeCell ref="L71:M71"/>
    <mergeCell ref="B65:D65"/>
    <mergeCell ref="E65:G65"/>
    <mergeCell ref="H65:J65"/>
    <mergeCell ref="L65:M65"/>
    <mergeCell ref="B66:D66"/>
    <mergeCell ref="E66:G66"/>
    <mergeCell ref="H66:J66"/>
    <mergeCell ref="L66:M66"/>
    <mergeCell ref="B69:D69"/>
    <mergeCell ref="E69:G69"/>
    <mergeCell ref="H69:J69"/>
    <mergeCell ref="L69:M69"/>
    <mergeCell ref="B70:D70"/>
    <mergeCell ref="E70:G70"/>
    <mergeCell ref="H70:J70"/>
    <mergeCell ref="L70:M70"/>
    <mergeCell ref="B83:D83"/>
    <mergeCell ref="E83:G83"/>
    <mergeCell ref="H83:J83"/>
    <mergeCell ref="L83:M83"/>
    <mergeCell ref="B78:D78"/>
    <mergeCell ref="E78:G78"/>
    <mergeCell ref="H78:J78"/>
    <mergeCell ref="L78:M78"/>
    <mergeCell ref="B79:D79"/>
    <mergeCell ref="E79:G79"/>
    <mergeCell ref="H79:J79"/>
    <mergeCell ref="L79:M79"/>
    <mergeCell ref="B82:D82"/>
    <mergeCell ref="E82:G82"/>
    <mergeCell ref="H82:J82"/>
    <mergeCell ref="L82:M82"/>
    <mergeCell ref="L87:M87"/>
    <mergeCell ref="B106:M106"/>
    <mergeCell ref="B103:D103"/>
    <mergeCell ref="E103:G103"/>
    <mergeCell ref="H103:J103"/>
    <mergeCell ref="L103:M103"/>
    <mergeCell ref="B95:D95"/>
    <mergeCell ref="E95:G95"/>
    <mergeCell ref="H95:J95"/>
    <mergeCell ref="L95:M95"/>
    <mergeCell ref="B96:D96"/>
    <mergeCell ref="E96:G96"/>
    <mergeCell ref="H96:J96"/>
    <mergeCell ref="L96:M96"/>
    <mergeCell ref="B97:D97"/>
    <mergeCell ref="E97:G97"/>
    <mergeCell ref="B99:D99"/>
    <mergeCell ref="B88:D88"/>
    <mergeCell ref="E88:G88"/>
    <mergeCell ref="H88:J88"/>
    <mergeCell ref="L88:M88"/>
    <mergeCell ref="B101:D101"/>
    <mergeCell ref="B87:D87"/>
    <mergeCell ref="E87:G87"/>
    <mergeCell ref="B23:C23"/>
    <mergeCell ref="D23:G23"/>
    <mergeCell ref="H23:J23"/>
    <mergeCell ref="L23:M23"/>
    <mergeCell ref="B29:C29"/>
    <mergeCell ref="D29:G29"/>
    <mergeCell ref="H29:J29"/>
    <mergeCell ref="L29:M29"/>
    <mergeCell ref="B86:D86"/>
    <mergeCell ref="E86:G86"/>
    <mergeCell ref="H86:J86"/>
    <mergeCell ref="L86:M86"/>
    <mergeCell ref="L35:M35"/>
    <mergeCell ref="B43:C43"/>
    <mergeCell ref="D43:G43"/>
    <mergeCell ref="H43:J43"/>
    <mergeCell ref="L43:M43"/>
    <mergeCell ref="B38:C38"/>
    <mergeCell ref="D38:G38"/>
    <mergeCell ref="H38:J38"/>
    <mergeCell ref="L38:M38"/>
    <mergeCell ref="B39:C39"/>
    <mergeCell ref="D39:G39"/>
    <mergeCell ref="H39:J39"/>
    <mergeCell ref="H87:J87"/>
    <mergeCell ref="B30:C30"/>
    <mergeCell ref="D30:G30"/>
    <mergeCell ref="H30:J30"/>
    <mergeCell ref="L30:M30"/>
    <mergeCell ref="B31:C31"/>
    <mergeCell ref="D31:G31"/>
    <mergeCell ref="H31:J31"/>
    <mergeCell ref="L31:M31"/>
    <mergeCell ref="B37:C37"/>
    <mergeCell ref="D37:G37"/>
    <mergeCell ref="H37:J37"/>
    <mergeCell ref="L37:M37"/>
    <mergeCell ref="B36:C36"/>
    <mergeCell ref="D36:G36"/>
    <mergeCell ref="H36:J36"/>
    <mergeCell ref="L36:M36"/>
    <mergeCell ref="B33:C33"/>
    <mergeCell ref="D33:G33"/>
    <mergeCell ref="H33:J33"/>
    <mergeCell ref="L33:M33"/>
    <mergeCell ref="B35:C35"/>
    <mergeCell ref="D35:G35"/>
    <mergeCell ref="H35:J35"/>
    <mergeCell ref="B44:C44"/>
    <mergeCell ref="D44:G44"/>
    <mergeCell ref="H44:J44"/>
    <mergeCell ref="L44:M44"/>
    <mergeCell ref="B42:C42"/>
    <mergeCell ref="D42:G42"/>
    <mergeCell ref="H42:J42"/>
    <mergeCell ref="B49:C49"/>
    <mergeCell ref="D49:G49"/>
    <mergeCell ref="H49:J49"/>
    <mergeCell ref="L49:M49"/>
    <mergeCell ref="L42:M42"/>
    <mergeCell ref="H55:J55"/>
    <mergeCell ref="L55:M55"/>
    <mergeCell ref="B55:C55"/>
    <mergeCell ref="D55:G55"/>
    <mergeCell ref="B67:D67"/>
    <mergeCell ref="E67:G67"/>
    <mergeCell ref="H67:J67"/>
    <mergeCell ref="L67:M67"/>
    <mergeCell ref="B54:C54"/>
    <mergeCell ref="D54:G54"/>
    <mergeCell ref="H50:J50"/>
    <mergeCell ref="L50:M50"/>
    <mergeCell ref="B51:C51"/>
    <mergeCell ref="D51:G51"/>
    <mergeCell ref="H51:J51"/>
    <mergeCell ref="L51:M51"/>
    <mergeCell ref="B52:C52"/>
    <mergeCell ref="D52:G52"/>
    <mergeCell ref="H52:J52"/>
    <mergeCell ref="L52:M52"/>
    <mergeCell ref="B68:D68"/>
    <mergeCell ref="E68:G68"/>
    <mergeCell ref="H68:J68"/>
    <mergeCell ref="L68:M68"/>
    <mergeCell ref="B62:M62"/>
    <mergeCell ref="B63:M63"/>
    <mergeCell ref="B56:C56"/>
    <mergeCell ref="D56:G56"/>
    <mergeCell ref="H56:J56"/>
    <mergeCell ref="L56:M56"/>
    <mergeCell ref="B75:D75"/>
    <mergeCell ref="E75:G75"/>
    <mergeCell ref="H75:J75"/>
    <mergeCell ref="L75:M75"/>
    <mergeCell ref="B76:D76"/>
    <mergeCell ref="E76:G76"/>
    <mergeCell ref="H76:J76"/>
    <mergeCell ref="L76:M76"/>
    <mergeCell ref="B73:D73"/>
    <mergeCell ref="E73:G73"/>
    <mergeCell ref="H73:J73"/>
    <mergeCell ref="L73:M73"/>
    <mergeCell ref="B74:D74"/>
    <mergeCell ref="E74:G74"/>
    <mergeCell ref="H74:J74"/>
    <mergeCell ref="L74:M74"/>
    <mergeCell ref="B77:D77"/>
    <mergeCell ref="E77:G77"/>
    <mergeCell ref="H77:J77"/>
    <mergeCell ref="L77:M77"/>
    <mergeCell ref="B80:D80"/>
    <mergeCell ref="E80:G80"/>
    <mergeCell ref="H80:J80"/>
    <mergeCell ref="L80:M80"/>
    <mergeCell ref="B81:D81"/>
    <mergeCell ref="E81:G81"/>
    <mergeCell ref="H81:J81"/>
    <mergeCell ref="L81:M81"/>
    <mergeCell ref="B100:D100"/>
    <mergeCell ref="E100:G100"/>
    <mergeCell ref="H100:J100"/>
    <mergeCell ref="L100:M100"/>
    <mergeCell ref="B89:D89"/>
    <mergeCell ref="E89:G89"/>
    <mergeCell ref="H89:J89"/>
    <mergeCell ref="L89:M89"/>
    <mergeCell ref="B92:D92"/>
    <mergeCell ref="E92:G92"/>
    <mergeCell ref="H92:J92"/>
    <mergeCell ref="L92:M92"/>
    <mergeCell ref="B93:D93"/>
    <mergeCell ref="E93:G93"/>
    <mergeCell ref="H93:J93"/>
    <mergeCell ref="L93:M93"/>
    <mergeCell ref="B90:D90"/>
    <mergeCell ref="E90:G90"/>
    <mergeCell ref="H90:J90"/>
    <mergeCell ref="L90:M90"/>
    <mergeCell ref="B91:D91"/>
    <mergeCell ref="E91:G91"/>
    <mergeCell ref="H91:J91"/>
    <mergeCell ref="L91:M91"/>
    <mergeCell ref="B34:C34"/>
    <mergeCell ref="D34:G34"/>
    <mergeCell ref="H34:J34"/>
    <mergeCell ref="L34:M34"/>
    <mergeCell ref="E101:G101"/>
    <mergeCell ref="H101:J101"/>
    <mergeCell ref="L101:M101"/>
    <mergeCell ref="B102:D102"/>
    <mergeCell ref="E102:G102"/>
    <mergeCell ref="H102:J102"/>
    <mergeCell ref="L102:M102"/>
    <mergeCell ref="B94:D94"/>
    <mergeCell ref="E94:G94"/>
    <mergeCell ref="H94:J94"/>
    <mergeCell ref="L94:M94"/>
    <mergeCell ref="H97:J97"/>
    <mergeCell ref="L97:M97"/>
    <mergeCell ref="B98:D98"/>
    <mergeCell ref="E98:G98"/>
    <mergeCell ref="H98:J98"/>
    <mergeCell ref="L98:M98"/>
    <mergeCell ref="E99:G99"/>
    <mergeCell ref="H99:J99"/>
    <mergeCell ref="L99:M99"/>
  </mergeCells>
  <dataValidations count="9">
    <dataValidation type="list" allowBlank="1" showInputMessage="1" showErrorMessage="1" promptTitle="Obligatorio" prompt="Indique una de las tres opciones" sqref="L6:M6">
      <formula1>"V.O. en euskera, Materiales bilingües, V.O. en euskera y materiales bilingües"</formula1>
    </dataValidation>
    <dataValidation type="list" allowBlank="1" showInputMessage="1" showErrorMessage="1" promptTitle="OBLIGATORIO" prompt="Indique tipo de obra" sqref="IS6:IT6 WVE983015:WVF983015 WLI983015:WLJ983015 WBM983015:WBN983015 VRQ983015:VRR983015 VHU983015:VHV983015 UXY983015:UXZ983015 UOC983015:UOD983015 UEG983015:UEH983015 TUK983015:TUL983015 TKO983015:TKP983015 TAS983015:TAT983015 SQW983015:SQX983015 SHA983015:SHB983015 RXE983015:RXF983015 RNI983015:RNJ983015 RDM983015:RDN983015 QTQ983015:QTR983015 QJU983015:QJV983015 PZY983015:PZZ983015 PQC983015:PQD983015 PGG983015:PGH983015 OWK983015:OWL983015 OMO983015:OMP983015 OCS983015:OCT983015 NSW983015:NSX983015 NJA983015:NJB983015 MZE983015:MZF983015 MPI983015:MPJ983015 MFM983015:MFN983015 LVQ983015:LVR983015 LLU983015:LLV983015 LBY983015:LBZ983015 KSC983015:KSD983015 KIG983015:KIH983015 JYK983015:JYL983015 JOO983015:JOP983015 JES983015:JET983015 IUW983015:IUX983015 ILA983015:ILB983015 IBE983015:IBF983015 HRI983015:HRJ983015 HHM983015:HHN983015 GXQ983015:GXR983015 GNU983015:GNV983015 GDY983015:GDZ983015 FUC983015:FUD983015 FKG983015:FKH983015 FAK983015:FAL983015 EQO983015:EQP983015 EGS983015:EGT983015 DWW983015:DWX983015 DNA983015:DNB983015 DDE983015:DDF983015 CTI983015:CTJ983015 CJM983015:CJN983015 BZQ983015:BZR983015 BPU983015:BPV983015 BFY983015:BFZ983015 AWC983015:AWD983015 AMG983015:AMH983015 ACK983015:ACL983015 SO983015:SP983015 IS983015:IT983015 E983015:F983015 WVE917479:WVF917479 WLI917479:WLJ917479 WBM917479:WBN917479 VRQ917479:VRR917479 VHU917479:VHV917479 UXY917479:UXZ917479 UOC917479:UOD917479 UEG917479:UEH917479 TUK917479:TUL917479 TKO917479:TKP917479 TAS917479:TAT917479 SQW917479:SQX917479 SHA917479:SHB917479 RXE917479:RXF917479 RNI917479:RNJ917479 RDM917479:RDN917479 QTQ917479:QTR917479 QJU917479:QJV917479 PZY917479:PZZ917479 PQC917479:PQD917479 PGG917479:PGH917479 OWK917479:OWL917479 OMO917479:OMP917479 OCS917479:OCT917479 NSW917479:NSX917479 NJA917479:NJB917479 MZE917479:MZF917479 MPI917479:MPJ917479 MFM917479:MFN917479 LVQ917479:LVR917479 LLU917479:LLV917479 LBY917479:LBZ917479 KSC917479:KSD917479 KIG917479:KIH917479 JYK917479:JYL917479 JOO917479:JOP917479 JES917479:JET917479 IUW917479:IUX917479 ILA917479:ILB917479 IBE917479:IBF917479 HRI917479:HRJ917479 HHM917479:HHN917479 GXQ917479:GXR917479 GNU917479:GNV917479 GDY917479:GDZ917479 FUC917479:FUD917479 FKG917479:FKH917479 FAK917479:FAL917479 EQO917479:EQP917479 EGS917479:EGT917479 DWW917479:DWX917479 DNA917479:DNB917479 DDE917479:DDF917479 CTI917479:CTJ917479 CJM917479:CJN917479 BZQ917479:BZR917479 BPU917479:BPV917479 BFY917479:BFZ917479 AWC917479:AWD917479 AMG917479:AMH917479 ACK917479:ACL917479 SO917479:SP917479 IS917479:IT917479 E917479:F917479 WVE851943:WVF851943 WLI851943:WLJ851943 WBM851943:WBN851943 VRQ851943:VRR851943 VHU851943:VHV851943 UXY851943:UXZ851943 UOC851943:UOD851943 UEG851943:UEH851943 TUK851943:TUL851943 TKO851943:TKP851943 TAS851943:TAT851943 SQW851943:SQX851943 SHA851943:SHB851943 RXE851943:RXF851943 RNI851943:RNJ851943 RDM851943:RDN851943 QTQ851943:QTR851943 QJU851943:QJV851943 PZY851943:PZZ851943 PQC851943:PQD851943 PGG851943:PGH851943 OWK851943:OWL851943 OMO851943:OMP851943 OCS851943:OCT851943 NSW851943:NSX851943 NJA851943:NJB851943 MZE851943:MZF851943 MPI851943:MPJ851943 MFM851943:MFN851943 LVQ851943:LVR851943 LLU851943:LLV851943 LBY851943:LBZ851943 KSC851943:KSD851943 KIG851943:KIH851943 JYK851943:JYL851943 JOO851943:JOP851943 JES851943:JET851943 IUW851943:IUX851943 ILA851943:ILB851943 IBE851943:IBF851943 HRI851943:HRJ851943 HHM851943:HHN851943 GXQ851943:GXR851943 GNU851943:GNV851943 GDY851943:GDZ851943 FUC851943:FUD851943 FKG851943:FKH851943 FAK851943:FAL851943 EQO851943:EQP851943 EGS851943:EGT851943 DWW851943:DWX851943 DNA851943:DNB851943 DDE851943:DDF851943 CTI851943:CTJ851943 CJM851943:CJN851943 BZQ851943:BZR851943 BPU851943:BPV851943 BFY851943:BFZ851943 AWC851943:AWD851943 AMG851943:AMH851943 ACK851943:ACL851943 SO851943:SP851943 IS851943:IT851943 E851943:F851943 WVE786407:WVF786407 WLI786407:WLJ786407 WBM786407:WBN786407 VRQ786407:VRR786407 VHU786407:VHV786407 UXY786407:UXZ786407 UOC786407:UOD786407 UEG786407:UEH786407 TUK786407:TUL786407 TKO786407:TKP786407 TAS786407:TAT786407 SQW786407:SQX786407 SHA786407:SHB786407 RXE786407:RXF786407 RNI786407:RNJ786407 RDM786407:RDN786407 QTQ786407:QTR786407 QJU786407:QJV786407 PZY786407:PZZ786407 PQC786407:PQD786407 PGG786407:PGH786407 OWK786407:OWL786407 OMO786407:OMP786407 OCS786407:OCT786407 NSW786407:NSX786407 NJA786407:NJB786407 MZE786407:MZF786407 MPI786407:MPJ786407 MFM786407:MFN786407 LVQ786407:LVR786407 LLU786407:LLV786407 LBY786407:LBZ786407 KSC786407:KSD786407 KIG786407:KIH786407 JYK786407:JYL786407 JOO786407:JOP786407 JES786407:JET786407 IUW786407:IUX786407 ILA786407:ILB786407 IBE786407:IBF786407 HRI786407:HRJ786407 HHM786407:HHN786407 GXQ786407:GXR786407 GNU786407:GNV786407 GDY786407:GDZ786407 FUC786407:FUD786407 FKG786407:FKH786407 FAK786407:FAL786407 EQO786407:EQP786407 EGS786407:EGT786407 DWW786407:DWX786407 DNA786407:DNB786407 DDE786407:DDF786407 CTI786407:CTJ786407 CJM786407:CJN786407 BZQ786407:BZR786407 BPU786407:BPV786407 BFY786407:BFZ786407 AWC786407:AWD786407 AMG786407:AMH786407 ACK786407:ACL786407 SO786407:SP786407 IS786407:IT786407 E786407:F786407 WVE720871:WVF720871 WLI720871:WLJ720871 WBM720871:WBN720871 VRQ720871:VRR720871 VHU720871:VHV720871 UXY720871:UXZ720871 UOC720871:UOD720871 UEG720871:UEH720871 TUK720871:TUL720871 TKO720871:TKP720871 TAS720871:TAT720871 SQW720871:SQX720871 SHA720871:SHB720871 RXE720871:RXF720871 RNI720871:RNJ720871 RDM720871:RDN720871 QTQ720871:QTR720871 QJU720871:QJV720871 PZY720871:PZZ720871 PQC720871:PQD720871 PGG720871:PGH720871 OWK720871:OWL720871 OMO720871:OMP720871 OCS720871:OCT720871 NSW720871:NSX720871 NJA720871:NJB720871 MZE720871:MZF720871 MPI720871:MPJ720871 MFM720871:MFN720871 LVQ720871:LVR720871 LLU720871:LLV720871 LBY720871:LBZ720871 KSC720871:KSD720871 KIG720871:KIH720871 JYK720871:JYL720871 JOO720871:JOP720871 JES720871:JET720871 IUW720871:IUX720871 ILA720871:ILB720871 IBE720871:IBF720871 HRI720871:HRJ720871 HHM720871:HHN720871 GXQ720871:GXR720871 GNU720871:GNV720871 GDY720871:GDZ720871 FUC720871:FUD720871 FKG720871:FKH720871 FAK720871:FAL720871 EQO720871:EQP720871 EGS720871:EGT720871 DWW720871:DWX720871 DNA720871:DNB720871 DDE720871:DDF720871 CTI720871:CTJ720871 CJM720871:CJN720871 BZQ720871:BZR720871 BPU720871:BPV720871 BFY720871:BFZ720871 AWC720871:AWD720871 AMG720871:AMH720871 ACK720871:ACL720871 SO720871:SP720871 IS720871:IT720871 E720871:F720871 WVE655335:WVF655335 WLI655335:WLJ655335 WBM655335:WBN655335 VRQ655335:VRR655335 VHU655335:VHV655335 UXY655335:UXZ655335 UOC655335:UOD655335 UEG655335:UEH655335 TUK655335:TUL655335 TKO655335:TKP655335 TAS655335:TAT655335 SQW655335:SQX655335 SHA655335:SHB655335 RXE655335:RXF655335 RNI655335:RNJ655335 RDM655335:RDN655335 QTQ655335:QTR655335 QJU655335:QJV655335 PZY655335:PZZ655335 PQC655335:PQD655335 PGG655335:PGH655335 OWK655335:OWL655335 OMO655335:OMP655335 OCS655335:OCT655335 NSW655335:NSX655335 NJA655335:NJB655335 MZE655335:MZF655335 MPI655335:MPJ655335 MFM655335:MFN655335 LVQ655335:LVR655335 LLU655335:LLV655335 LBY655335:LBZ655335 KSC655335:KSD655335 KIG655335:KIH655335 JYK655335:JYL655335 JOO655335:JOP655335 JES655335:JET655335 IUW655335:IUX655335 ILA655335:ILB655335 IBE655335:IBF655335 HRI655335:HRJ655335 HHM655335:HHN655335 GXQ655335:GXR655335 GNU655335:GNV655335 GDY655335:GDZ655335 FUC655335:FUD655335 FKG655335:FKH655335 FAK655335:FAL655335 EQO655335:EQP655335 EGS655335:EGT655335 DWW655335:DWX655335 DNA655335:DNB655335 DDE655335:DDF655335 CTI655335:CTJ655335 CJM655335:CJN655335 BZQ655335:BZR655335 BPU655335:BPV655335 BFY655335:BFZ655335 AWC655335:AWD655335 AMG655335:AMH655335 ACK655335:ACL655335 SO655335:SP655335 IS655335:IT655335 E655335:F655335 WVE589799:WVF589799 WLI589799:WLJ589799 WBM589799:WBN589799 VRQ589799:VRR589799 VHU589799:VHV589799 UXY589799:UXZ589799 UOC589799:UOD589799 UEG589799:UEH589799 TUK589799:TUL589799 TKO589799:TKP589799 TAS589799:TAT589799 SQW589799:SQX589799 SHA589799:SHB589799 RXE589799:RXF589799 RNI589799:RNJ589799 RDM589799:RDN589799 QTQ589799:QTR589799 QJU589799:QJV589799 PZY589799:PZZ589799 PQC589799:PQD589799 PGG589799:PGH589799 OWK589799:OWL589799 OMO589799:OMP589799 OCS589799:OCT589799 NSW589799:NSX589799 NJA589799:NJB589799 MZE589799:MZF589799 MPI589799:MPJ589799 MFM589799:MFN589799 LVQ589799:LVR589799 LLU589799:LLV589799 LBY589799:LBZ589799 KSC589799:KSD589799 KIG589799:KIH589799 JYK589799:JYL589799 JOO589799:JOP589799 JES589799:JET589799 IUW589799:IUX589799 ILA589799:ILB589799 IBE589799:IBF589799 HRI589799:HRJ589799 HHM589799:HHN589799 GXQ589799:GXR589799 GNU589799:GNV589799 GDY589799:GDZ589799 FUC589799:FUD589799 FKG589799:FKH589799 FAK589799:FAL589799 EQO589799:EQP589799 EGS589799:EGT589799 DWW589799:DWX589799 DNA589799:DNB589799 DDE589799:DDF589799 CTI589799:CTJ589799 CJM589799:CJN589799 BZQ589799:BZR589799 BPU589799:BPV589799 BFY589799:BFZ589799 AWC589799:AWD589799 AMG589799:AMH589799 ACK589799:ACL589799 SO589799:SP589799 IS589799:IT589799 E589799:F589799 WVE524263:WVF524263 WLI524263:WLJ524263 WBM524263:WBN524263 VRQ524263:VRR524263 VHU524263:VHV524263 UXY524263:UXZ524263 UOC524263:UOD524263 UEG524263:UEH524263 TUK524263:TUL524263 TKO524263:TKP524263 TAS524263:TAT524263 SQW524263:SQX524263 SHA524263:SHB524263 RXE524263:RXF524263 RNI524263:RNJ524263 RDM524263:RDN524263 QTQ524263:QTR524263 QJU524263:QJV524263 PZY524263:PZZ524263 PQC524263:PQD524263 PGG524263:PGH524263 OWK524263:OWL524263 OMO524263:OMP524263 OCS524263:OCT524263 NSW524263:NSX524263 NJA524263:NJB524263 MZE524263:MZF524263 MPI524263:MPJ524263 MFM524263:MFN524263 LVQ524263:LVR524263 LLU524263:LLV524263 LBY524263:LBZ524263 KSC524263:KSD524263 KIG524263:KIH524263 JYK524263:JYL524263 JOO524263:JOP524263 JES524263:JET524263 IUW524263:IUX524263 ILA524263:ILB524263 IBE524263:IBF524263 HRI524263:HRJ524263 HHM524263:HHN524263 GXQ524263:GXR524263 GNU524263:GNV524263 GDY524263:GDZ524263 FUC524263:FUD524263 FKG524263:FKH524263 FAK524263:FAL524263 EQO524263:EQP524263 EGS524263:EGT524263 DWW524263:DWX524263 DNA524263:DNB524263 DDE524263:DDF524263 CTI524263:CTJ524263 CJM524263:CJN524263 BZQ524263:BZR524263 BPU524263:BPV524263 BFY524263:BFZ524263 AWC524263:AWD524263 AMG524263:AMH524263 ACK524263:ACL524263 SO524263:SP524263 IS524263:IT524263 E524263:F524263 WVE458727:WVF458727 WLI458727:WLJ458727 WBM458727:WBN458727 VRQ458727:VRR458727 VHU458727:VHV458727 UXY458727:UXZ458727 UOC458727:UOD458727 UEG458727:UEH458727 TUK458727:TUL458727 TKO458727:TKP458727 TAS458727:TAT458727 SQW458727:SQX458727 SHA458727:SHB458727 RXE458727:RXF458727 RNI458727:RNJ458727 RDM458727:RDN458727 QTQ458727:QTR458727 QJU458727:QJV458727 PZY458727:PZZ458727 PQC458727:PQD458727 PGG458727:PGH458727 OWK458727:OWL458727 OMO458727:OMP458727 OCS458727:OCT458727 NSW458727:NSX458727 NJA458727:NJB458727 MZE458727:MZF458727 MPI458727:MPJ458727 MFM458727:MFN458727 LVQ458727:LVR458727 LLU458727:LLV458727 LBY458727:LBZ458727 KSC458727:KSD458727 KIG458727:KIH458727 JYK458727:JYL458727 JOO458727:JOP458727 JES458727:JET458727 IUW458727:IUX458727 ILA458727:ILB458727 IBE458727:IBF458727 HRI458727:HRJ458727 HHM458727:HHN458727 GXQ458727:GXR458727 GNU458727:GNV458727 GDY458727:GDZ458727 FUC458727:FUD458727 FKG458727:FKH458727 FAK458727:FAL458727 EQO458727:EQP458727 EGS458727:EGT458727 DWW458727:DWX458727 DNA458727:DNB458727 DDE458727:DDF458727 CTI458727:CTJ458727 CJM458727:CJN458727 BZQ458727:BZR458727 BPU458727:BPV458727 BFY458727:BFZ458727 AWC458727:AWD458727 AMG458727:AMH458727 ACK458727:ACL458727 SO458727:SP458727 IS458727:IT458727 E458727:F458727 WVE393191:WVF393191 WLI393191:WLJ393191 WBM393191:WBN393191 VRQ393191:VRR393191 VHU393191:VHV393191 UXY393191:UXZ393191 UOC393191:UOD393191 UEG393191:UEH393191 TUK393191:TUL393191 TKO393191:TKP393191 TAS393191:TAT393191 SQW393191:SQX393191 SHA393191:SHB393191 RXE393191:RXF393191 RNI393191:RNJ393191 RDM393191:RDN393191 QTQ393191:QTR393191 QJU393191:QJV393191 PZY393191:PZZ393191 PQC393191:PQD393191 PGG393191:PGH393191 OWK393191:OWL393191 OMO393191:OMP393191 OCS393191:OCT393191 NSW393191:NSX393191 NJA393191:NJB393191 MZE393191:MZF393191 MPI393191:MPJ393191 MFM393191:MFN393191 LVQ393191:LVR393191 LLU393191:LLV393191 LBY393191:LBZ393191 KSC393191:KSD393191 KIG393191:KIH393191 JYK393191:JYL393191 JOO393191:JOP393191 JES393191:JET393191 IUW393191:IUX393191 ILA393191:ILB393191 IBE393191:IBF393191 HRI393191:HRJ393191 HHM393191:HHN393191 GXQ393191:GXR393191 GNU393191:GNV393191 GDY393191:GDZ393191 FUC393191:FUD393191 FKG393191:FKH393191 FAK393191:FAL393191 EQO393191:EQP393191 EGS393191:EGT393191 DWW393191:DWX393191 DNA393191:DNB393191 DDE393191:DDF393191 CTI393191:CTJ393191 CJM393191:CJN393191 BZQ393191:BZR393191 BPU393191:BPV393191 BFY393191:BFZ393191 AWC393191:AWD393191 AMG393191:AMH393191 ACK393191:ACL393191 SO393191:SP393191 IS393191:IT393191 E393191:F393191 WVE327655:WVF327655 WLI327655:WLJ327655 WBM327655:WBN327655 VRQ327655:VRR327655 VHU327655:VHV327655 UXY327655:UXZ327655 UOC327655:UOD327655 UEG327655:UEH327655 TUK327655:TUL327655 TKO327655:TKP327655 TAS327655:TAT327655 SQW327655:SQX327655 SHA327655:SHB327655 RXE327655:RXF327655 RNI327655:RNJ327655 RDM327655:RDN327655 QTQ327655:QTR327655 QJU327655:QJV327655 PZY327655:PZZ327655 PQC327655:PQD327655 PGG327655:PGH327655 OWK327655:OWL327655 OMO327655:OMP327655 OCS327655:OCT327655 NSW327655:NSX327655 NJA327655:NJB327655 MZE327655:MZF327655 MPI327655:MPJ327655 MFM327655:MFN327655 LVQ327655:LVR327655 LLU327655:LLV327655 LBY327655:LBZ327655 KSC327655:KSD327655 KIG327655:KIH327655 JYK327655:JYL327655 JOO327655:JOP327655 JES327655:JET327655 IUW327655:IUX327655 ILA327655:ILB327655 IBE327655:IBF327655 HRI327655:HRJ327655 HHM327655:HHN327655 GXQ327655:GXR327655 GNU327655:GNV327655 GDY327655:GDZ327655 FUC327655:FUD327655 FKG327655:FKH327655 FAK327655:FAL327655 EQO327655:EQP327655 EGS327655:EGT327655 DWW327655:DWX327655 DNA327655:DNB327655 DDE327655:DDF327655 CTI327655:CTJ327655 CJM327655:CJN327655 BZQ327655:BZR327655 BPU327655:BPV327655 BFY327655:BFZ327655 AWC327655:AWD327655 AMG327655:AMH327655 ACK327655:ACL327655 SO327655:SP327655 IS327655:IT327655 E327655:F327655 WVE262119:WVF262119 WLI262119:WLJ262119 WBM262119:WBN262119 VRQ262119:VRR262119 VHU262119:VHV262119 UXY262119:UXZ262119 UOC262119:UOD262119 UEG262119:UEH262119 TUK262119:TUL262119 TKO262119:TKP262119 TAS262119:TAT262119 SQW262119:SQX262119 SHA262119:SHB262119 RXE262119:RXF262119 RNI262119:RNJ262119 RDM262119:RDN262119 QTQ262119:QTR262119 QJU262119:QJV262119 PZY262119:PZZ262119 PQC262119:PQD262119 PGG262119:PGH262119 OWK262119:OWL262119 OMO262119:OMP262119 OCS262119:OCT262119 NSW262119:NSX262119 NJA262119:NJB262119 MZE262119:MZF262119 MPI262119:MPJ262119 MFM262119:MFN262119 LVQ262119:LVR262119 LLU262119:LLV262119 LBY262119:LBZ262119 KSC262119:KSD262119 KIG262119:KIH262119 JYK262119:JYL262119 JOO262119:JOP262119 JES262119:JET262119 IUW262119:IUX262119 ILA262119:ILB262119 IBE262119:IBF262119 HRI262119:HRJ262119 HHM262119:HHN262119 GXQ262119:GXR262119 GNU262119:GNV262119 GDY262119:GDZ262119 FUC262119:FUD262119 FKG262119:FKH262119 FAK262119:FAL262119 EQO262119:EQP262119 EGS262119:EGT262119 DWW262119:DWX262119 DNA262119:DNB262119 DDE262119:DDF262119 CTI262119:CTJ262119 CJM262119:CJN262119 BZQ262119:BZR262119 BPU262119:BPV262119 BFY262119:BFZ262119 AWC262119:AWD262119 AMG262119:AMH262119 ACK262119:ACL262119 SO262119:SP262119 IS262119:IT262119 E262119:F262119 WVE196583:WVF196583 WLI196583:WLJ196583 WBM196583:WBN196583 VRQ196583:VRR196583 VHU196583:VHV196583 UXY196583:UXZ196583 UOC196583:UOD196583 UEG196583:UEH196583 TUK196583:TUL196583 TKO196583:TKP196583 TAS196583:TAT196583 SQW196583:SQX196583 SHA196583:SHB196583 RXE196583:RXF196583 RNI196583:RNJ196583 RDM196583:RDN196583 QTQ196583:QTR196583 QJU196583:QJV196583 PZY196583:PZZ196583 PQC196583:PQD196583 PGG196583:PGH196583 OWK196583:OWL196583 OMO196583:OMP196583 OCS196583:OCT196583 NSW196583:NSX196583 NJA196583:NJB196583 MZE196583:MZF196583 MPI196583:MPJ196583 MFM196583:MFN196583 LVQ196583:LVR196583 LLU196583:LLV196583 LBY196583:LBZ196583 KSC196583:KSD196583 KIG196583:KIH196583 JYK196583:JYL196583 JOO196583:JOP196583 JES196583:JET196583 IUW196583:IUX196583 ILA196583:ILB196583 IBE196583:IBF196583 HRI196583:HRJ196583 HHM196583:HHN196583 GXQ196583:GXR196583 GNU196583:GNV196583 GDY196583:GDZ196583 FUC196583:FUD196583 FKG196583:FKH196583 FAK196583:FAL196583 EQO196583:EQP196583 EGS196583:EGT196583 DWW196583:DWX196583 DNA196583:DNB196583 DDE196583:DDF196583 CTI196583:CTJ196583 CJM196583:CJN196583 BZQ196583:BZR196583 BPU196583:BPV196583 BFY196583:BFZ196583 AWC196583:AWD196583 AMG196583:AMH196583 ACK196583:ACL196583 SO196583:SP196583 IS196583:IT196583 E196583:F196583 WVE131047:WVF131047 WLI131047:WLJ131047 WBM131047:WBN131047 VRQ131047:VRR131047 VHU131047:VHV131047 UXY131047:UXZ131047 UOC131047:UOD131047 UEG131047:UEH131047 TUK131047:TUL131047 TKO131047:TKP131047 TAS131047:TAT131047 SQW131047:SQX131047 SHA131047:SHB131047 RXE131047:RXF131047 RNI131047:RNJ131047 RDM131047:RDN131047 QTQ131047:QTR131047 QJU131047:QJV131047 PZY131047:PZZ131047 PQC131047:PQD131047 PGG131047:PGH131047 OWK131047:OWL131047 OMO131047:OMP131047 OCS131047:OCT131047 NSW131047:NSX131047 NJA131047:NJB131047 MZE131047:MZF131047 MPI131047:MPJ131047 MFM131047:MFN131047 LVQ131047:LVR131047 LLU131047:LLV131047 LBY131047:LBZ131047 KSC131047:KSD131047 KIG131047:KIH131047 JYK131047:JYL131047 JOO131047:JOP131047 JES131047:JET131047 IUW131047:IUX131047 ILA131047:ILB131047 IBE131047:IBF131047 HRI131047:HRJ131047 HHM131047:HHN131047 GXQ131047:GXR131047 GNU131047:GNV131047 GDY131047:GDZ131047 FUC131047:FUD131047 FKG131047:FKH131047 FAK131047:FAL131047 EQO131047:EQP131047 EGS131047:EGT131047 DWW131047:DWX131047 DNA131047:DNB131047 DDE131047:DDF131047 CTI131047:CTJ131047 CJM131047:CJN131047 BZQ131047:BZR131047 BPU131047:BPV131047 BFY131047:BFZ131047 AWC131047:AWD131047 AMG131047:AMH131047 ACK131047:ACL131047 SO131047:SP131047 IS131047:IT131047 E131047:F131047 WVE65511:WVF65511 WLI65511:WLJ65511 WBM65511:WBN65511 VRQ65511:VRR65511 VHU65511:VHV65511 UXY65511:UXZ65511 UOC65511:UOD65511 UEG65511:UEH65511 TUK65511:TUL65511 TKO65511:TKP65511 TAS65511:TAT65511 SQW65511:SQX65511 SHA65511:SHB65511 RXE65511:RXF65511 RNI65511:RNJ65511 RDM65511:RDN65511 QTQ65511:QTR65511 QJU65511:QJV65511 PZY65511:PZZ65511 PQC65511:PQD65511 PGG65511:PGH65511 OWK65511:OWL65511 OMO65511:OMP65511 OCS65511:OCT65511 NSW65511:NSX65511 NJA65511:NJB65511 MZE65511:MZF65511 MPI65511:MPJ65511 MFM65511:MFN65511 LVQ65511:LVR65511 LLU65511:LLV65511 LBY65511:LBZ65511 KSC65511:KSD65511 KIG65511:KIH65511 JYK65511:JYL65511 JOO65511:JOP65511 JES65511:JET65511 IUW65511:IUX65511 ILA65511:ILB65511 IBE65511:IBF65511 HRI65511:HRJ65511 HHM65511:HHN65511 GXQ65511:GXR65511 GNU65511:GNV65511 GDY65511:GDZ65511 FUC65511:FUD65511 FKG65511:FKH65511 FAK65511:FAL65511 EQO65511:EQP65511 EGS65511:EGT65511 DWW65511:DWX65511 DNA65511:DNB65511 DDE65511:DDF65511 CTI65511:CTJ65511 CJM65511:CJN65511 BZQ65511:BZR65511 BPU65511:BPV65511 BFY65511:BFZ65511 AWC65511:AWD65511 AMG65511:AMH65511 ACK65511:ACL65511 SO65511:SP65511 IS65511:IT65511 E65511:F65511 WVE6:WVF6 WLI6:WLJ6 WBM6:WBN6 VRQ6:VRR6 VHU6:VHV6 UXY6:UXZ6 UOC6:UOD6 UEG6:UEH6 TUK6:TUL6 TKO6:TKP6 TAS6:TAT6 SQW6:SQX6 SHA6:SHB6 RXE6:RXF6 RNI6:RNJ6 RDM6:RDN6 QTQ6:QTR6 QJU6:QJV6 PZY6:PZZ6 PQC6:PQD6 PGG6:PGH6 OWK6:OWL6 OMO6:OMP6 OCS6:OCT6 NSW6:NSX6 NJA6:NJB6 MZE6:MZF6 MPI6:MPJ6 MFM6:MFN6 LVQ6:LVR6 LLU6:LLV6 LBY6:LBZ6 KSC6:KSD6 KIG6:KIH6 JYK6:JYL6 JOO6:JOP6 JES6:JET6 IUW6:IUX6 ILA6:ILB6 IBE6:IBF6 HRI6:HRJ6 HHM6:HHN6 GXQ6:GXR6 GNU6:GNV6 GDY6:GDZ6 FUC6:FUD6 FKG6:FKH6 FAK6:FAL6 EQO6:EQP6 EGS6:EGT6 DWW6:DWX6 DNA6:DNB6 DDE6:DDF6 CTI6:CTJ6 CJM6:CJN6 BZQ6:BZR6 BPU6:BPV6 BFY6:BFZ6 AWC6:AWD6 AMG6:AMH6 ACK6:ACL6 SO6:SP6">
      <formula1>#REF!</formula1>
    </dataValidation>
    <dataValidation type="list" allowBlank="1" showInputMessage="1" showErrorMessage="1" promptTitle="OBLIGATORIO" prompt="Indique duración" sqref="WVH983015:WVI983015 IV6:IW6 H65511 SR6:SS6 ACN6:ACO6 AMJ6:AMK6 AWF6:AWG6 BGB6:BGC6 BPX6:BPY6 BZT6:BZU6 CJP6:CJQ6 CTL6:CTM6 DDH6:DDI6 DND6:DNE6 DWZ6:DXA6 EGV6:EGW6 EQR6:EQS6 FAN6:FAO6 FKJ6:FKK6 FUF6:FUG6 GEB6:GEC6 GNX6:GNY6 GXT6:GXU6 HHP6:HHQ6 HRL6:HRM6 IBH6:IBI6 ILD6:ILE6 IUZ6:IVA6 JEV6:JEW6 JOR6:JOS6 JYN6:JYO6 KIJ6:KIK6 KSF6:KSG6 LCB6:LCC6 LLX6:LLY6 LVT6:LVU6 MFP6:MFQ6 MPL6:MPM6 MZH6:MZI6 NJD6:NJE6 NSZ6:NTA6 OCV6:OCW6 OMR6:OMS6 OWN6:OWO6 PGJ6:PGK6 PQF6:PQG6 QAB6:QAC6 QJX6:QJY6 QTT6:QTU6 RDP6:RDQ6 RNL6:RNM6 RXH6:RXI6 SHD6:SHE6 SQZ6:SRA6 TAV6:TAW6 TKR6:TKS6 TUN6:TUO6 UEJ6:UEK6 UOF6:UOG6 UYB6:UYC6 VHX6:VHY6 VRT6:VRU6 WBP6:WBQ6 WLL6:WLM6 WVH6:WVI6 IV65511:IW65511 SR65511:SS65511 ACN65511:ACO65511 AMJ65511:AMK65511 AWF65511:AWG65511 BGB65511:BGC65511 BPX65511:BPY65511 BZT65511:BZU65511 CJP65511:CJQ65511 CTL65511:CTM65511 DDH65511:DDI65511 DND65511:DNE65511 DWZ65511:DXA65511 EGV65511:EGW65511 EQR65511:EQS65511 FAN65511:FAO65511 FKJ65511:FKK65511 FUF65511:FUG65511 GEB65511:GEC65511 GNX65511:GNY65511 GXT65511:GXU65511 HHP65511:HHQ65511 HRL65511:HRM65511 IBH65511:IBI65511 ILD65511:ILE65511 IUZ65511:IVA65511 JEV65511:JEW65511 JOR65511:JOS65511 JYN65511:JYO65511 KIJ65511:KIK65511 KSF65511:KSG65511 LCB65511:LCC65511 LLX65511:LLY65511 LVT65511:LVU65511 MFP65511:MFQ65511 MPL65511:MPM65511 MZH65511:MZI65511 NJD65511:NJE65511 NSZ65511:NTA65511 OCV65511:OCW65511 OMR65511:OMS65511 OWN65511:OWO65511 PGJ65511:PGK65511 PQF65511:PQG65511 QAB65511:QAC65511 QJX65511:QJY65511 QTT65511:QTU65511 RDP65511:RDQ65511 RNL65511:RNM65511 RXH65511:RXI65511 SHD65511:SHE65511 SQZ65511:SRA65511 TAV65511:TAW65511 TKR65511:TKS65511 TUN65511:TUO65511 UEJ65511:UEK65511 UOF65511:UOG65511 UYB65511:UYC65511 VHX65511:VHY65511 VRT65511:VRU65511 WBP65511:WBQ65511 WLL65511:WLM65511 WVH65511:WVI65511 H131047 IV131047:IW131047 SR131047:SS131047 ACN131047:ACO131047 AMJ131047:AMK131047 AWF131047:AWG131047 BGB131047:BGC131047 BPX131047:BPY131047 BZT131047:BZU131047 CJP131047:CJQ131047 CTL131047:CTM131047 DDH131047:DDI131047 DND131047:DNE131047 DWZ131047:DXA131047 EGV131047:EGW131047 EQR131047:EQS131047 FAN131047:FAO131047 FKJ131047:FKK131047 FUF131047:FUG131047 GEB131047:GEC131047 GNX131047:GNY131047 GXT131047:GXU131047 HHP131047:HHQ131047 HRL131047:HRM131047 IBH131047:IBI131047 ILD131047:ILE131047 IUZ131047:IVA131047 JEV131047:JEW131047 JOR131047:JOS131047 JYN131047:JYO131047 KIJ131047:KIK131047 KSF131047:KSG131047 LCB131047:LCC131047 LLX131047:LLY131047 LVT131047:LVU131047 MFP131047:MFQ131047 MPL131047:MPM131047 MZH131047:MZI131047 NJD131047:NJE131047 NSZ131047:NTA131047 OCV131047:OCW131047 OMR131047:OMS131047 OWN131047:OWO131047 PGJ131047:PGK131047 PQF131047:PQG131047 QAB131047:QAC131047 QJX131047:QJY131047 QTT131047:QTU131047 RDP131047:RDQ131047 RNL131047:RNM131047 RXH131047:RXI131047 SHD131047:SHE131047 SQZ131047:SRA131047 TAV131047:TAW131047 TKR131047:TKS131047 TUN131047:TUO131047 UEJ131047:UEK131047 UOF131047:UOG131047 UYB131047:UYC131047 VHX131047:VHY131047 VRT131047:VRU131047 WBP131047:WBQ131047 WLL131047:WLM131047 WVH131047:WVI131047 H196583 IV196583:IW196583 SR196583:SS196583 ACN196583:ACO196583 AMJ196583:AMK196583 AWF196583:AWG196583 BGB196583:BGC196583 BPX196583:BPY196583 BZT196583:BZU196583 CJP196583:CJQ196583 CTL196583:CTM196583 DDH196583:DDI196583 DND196583:DNE196583 DWZ196583:DXA196583 EGV196583:EGW196583 EQR196583:EQS196583 FAN196583:FAO196583 FKJ196583:FKK196583 FUF196583:FUG196583 GEB196583:GEC196583 GNX196583:GNY196583 GXT196583:GXU196583 HHP196583:HHQ196583 HRL196583:HRM196583 IBH196583:IBI196583 ILD196583:ILE196583 IUZ196583:IVA196583 JEV196583:JEW196583 JOR196583:JOS196583 JYN196583:JYO196583 KIJ196583:KIK196583 KSF196583:KSG196583 LCB196583:LCC196583 LLX196583:LLY196583 LVT196583:LVU196583 MFP196583:MFQ196583 MPL196583:MPM196583 MZH196583:MZI196583 NJD196583:NJE196583 NSZ196583:NTA196583 OCV196583:OCW196583 OMR196583:OMS196583 OWN196583:OWO196583 PGJ196583:PGK196583 PQF196583:PQG196583 QAB196583:QAC196583 QJX196583:QJY196583 QTT196583:QTU196583 RDP196583:RDQ196583 RNL196583:RNM196583 RXH196583:RXI196583 SHD196583:SHE196583 SQZ196583:SRA196583 TAV196583:TAW196583 TKR196583:TKS196583 TUN196583:TUO196583 UEJ196583:UEK196583 UOF196583:UOG196583 UYB196583:UYC196583 VHX196583:VHY196583 VRT196583:VRU196583 WBP196583:WBQ196583 WLL196583:WLM196583 WVH196583:WVI196583 H262119 IV262119:IW262119 SR262119:SS262119 ACN262119:ACO262119 AMJ262119:AMK262119 AWF262119:AWG262119 BGB262119:BGC262119 BPX262119:BPY262119 BZT262119:BZU262119 CJP262119:CJQ262119 CTL262119:CTM262119 DDH262119:DDI262119 DND262119:DNE262119 DWZ262119:DXA262119 EGV262119:EGW262119 EQR262119:EQS262119 FAN262119:FAO262119 FKJ262119:FKK262119 FUF262119:FUG262119 GEB262119:GEC262119 GNX262119:GNY262119 GXT262119:GXU262119 HHP262119:HHQ262119 HRL262119:HRM262119 IBH262119:IBI262119 ILD262119:ILE262119 IUZ262119:IVA262119 JEV262119:JEW262119 JOR262119:JOS262119 JYN262119:JYO262119 KIJ262119:KIK262119 KSF262119:KSG262119 LCB262119:LCC262119 LLX262119:LLY262119 LVT262119:LVU262119 MFP262119:MFQ262119 MPL262119:MPM262119 MZH262119:MZI262119 NJD262119:NJE262119 NSZ262119:NTA262119 OCV262119:OCW262119 OMR262119:OMS262119 OWN262119:OWO262119 PGJ262119:PGK262119 PQF262119:PQG262119 QAB262119:QAC262119 QJX262119:QJY262119 QTT262119:QTU262119 RDP262119:RDQ262119 RNL262119:RNM262119 RXH262119:RXI262119 SHD262119:SHE262119 SQZ262119:SRA262119 TAV262119:TAW262119 TKR262119:TKS262119 TUN262119:TUO262119 UEJ262119:UEK262119 UOF262119:UOG262119 UYB262119:UYC262119 VHX262119:VHY262119 VRT262119:VRU262119 WBP262119:WBQ262119 WLL262119:WLM262119 WVH262119:WVI262119 H327655 IV327655:IW327655 SR327655:SS327655 ACN327655:ACO327655 AMJ327655:AMK327655 AWF327655:AWG327655 BGB327655:BGC327655 BPX327655:BPY327655 BZT327655:BZU327655 CJP327655:CJQ327655 CTL327655:CTM327655 DDH327655:DDI327655 DND327655:DNE327655 DWZ327655:DXA327655 EGV327655:EGW327655 EQR327655:EQS327655 FAN327655:FAO327655 FKJ327655:FKK327655 FUF327655:FUG327655 GEB327655:GEC327655 GNX327655:GNY327655 GXT327655:GXU327655 HHP327655:HHQ327655 HRL327655:HRM327655 IBH327655:IBI327655 ILD327655:ILE327655 IUZ327655:IVA327655 JEV327655:JEW327655 JOR327655:JOS327655 JYN327655:JYO327655 KIJ327655:KIK327655 KSF327655:KSG327655 LCB327655:LCC327655 LLX327655:LLY327655 LVT327655:LVU327655 MFP327655:MFQ327655 MPL327655:MPM327655 MZH327655:MZI327655 NJD327655:NJE327655 NSZ327655:NTA327655 OCV327655:OCW327655 OMR327655:OMS327655 OWN327655:OWO327655 PGJ327655:PGK327655 PQF327655:PQG327655 QAB327655:QAC327655 QJX327655:QJY327655 QTT327655:QTU327655 RDP327655:RDQ327655 RNL327655:RNM327655 RXH327655:RXI327655 SHD327655:SHE327655 SQZ327655:SRA327655 TAV327655:TAW327655 TKR327655:TKS327655 TUN327655:TUO327655 UEJ327655:UEK327655 UOF327655:UOG327655 UYB327655:UYC327655 VHX327655:VHY327655 VRT327655:VRU327655 WBP327655:WBQ327655 WLL327655:WLM327655 WVH327655:WVI327655 H393191 IV393191:IW393191 SR393191:SS393191 ACN393191:ACO393191 AMJ393191:AMK393191 AWF393191:AWG393191 BGB393191:BGC393191 BPX393191:BPY393191 BZT393191:BZU393191 CJP393191:CJQ393191 CTL393191:CTM393191 DDH393191:DDI393191 DND393191:DNE393191 DWZ393191:DXA393191 EGV393191:EGW393191 EQR393191:EQS393191 FAN393191:FAO393191 FKJ393191:FKK393191 FUF393191:FUG393191 GEB393191:GEC393191 GNX393191:GNY393191 GXT393191:GXU393191 HHP393191:HHQ393191 HRL393191:HRM393191 IBH393191:IBI393191 ILD393191:ILE393191 IUZ393191:IVA393191 JEV393191:JEW393191 JOR393191:JOS393191 JYN393191:JYO393191 KIJ393191:KIK393191 KSF393191:KSG393191 LCB393191:LCC393191 LLX393191:LLY393191 LVT393191:LVU393191 MFP393191:MFQ393191 MPL393191:MPM393191 MZH393191:MZI393191 NJD393191:NJE393191 NSZ393191:NTA393191 OCV393191:OCW393191 OMR393191:OMS393191 OWN393191:OWO393191 PGJ393191:PGK393191 PQF393191:PQG393191 QAB393191:QAC393191 QJX393191:QJY393191 QTT393191:QTU393191 RDP393191:RDQ393191 RNL393191:RNM393191 RXH393191:RXI393191 SHD393191:SHE393191 SQZ393191:SRA393191 TAV393191:TAW393191 TKR393191:TKS393191 TUN393191:TUO393191 UEJ393191:UEK393191 UOF393191:UOG393191 UYB393191:UYC393191 VHX393191:VHY393191 VRT393191:VRU393191 WBP393191:WBQ393191 WLL393191:WLM393191 WVH393191:WVI393191 H458727 IV458727:IW458727 SR458727:SS458727 ACN458727:ACO458727 AMJ458727:AMK458727 AWF458727:AWG458727 BGB458727:BGC458727 BPX458727:BPY458727 BZT458727:BZU458727 CJP458727:CJQ458727 CTL458727:CTM458727 DDH458727:DDI458727 DND458727:DNE458727 DWZ458727:DXA458727 EGV458727:EGW458727 EQR458727:EQS458727 FAN458727:FAO458727 FKJ458727:FKK458727 FUF458727:FUG458727 GEB458727:GEC458727 GNX458727:GNY458727 GXT458727:GXU458727 HHP458727:HHQ458727 HRL458727:HRM458727 IBH458727:IBI458727 ILD458727:ILE458727 IUZ458727:IVA458727 JEV458727:JEW458727 JOR458727:JOS458727 JYN458727:JYO458727 KIJ458727:KIK458727 KSF458727:KSG458727 LCB458727:LCC458727 LLX458727:LLY458727 LVT458727:LVU458727 MFP458727:MFQ458727 MPL458727:MPM458727 MZH458727:MZI458727 NJD458727:NJE458727 NSZ458727:NTA458727 OCV458727:OCW458727 OMR458727:OMS458727 OWN458727:OWO458727 PGJ458727:PGK458727 PQF458727:PQG458727 QAB458727:QAC458727 QJX458727:QJY458727 QTT458727:QTU458727 RDP458727:RDQ458727 RNL458727:RNM458727 RXH458727:RXI458727 SHD458727:SHE458727 SQZ458727:SRA458727 TAV458727:TAW458727 TKR458727:TKS458727 TUN458727:TUO458727 UEJ458727:UEK458727 UOF458727:UOG458727 UYB458727:UYC458727 VHX458727:VHY458727 VRT458727:VRU458727 WBP458727:WBQ458727 WLL458727:WLM458727 WVH458727:WVI458727 H524263 IV524263:IW524263 SR524263:SS524263 ACN524263:ACO524263 AMJ524263:AMK524263 AWF524263:AWG524263 BGB524263:BGC524263 BPX524263:BPY524263 BZT524263:BZU524263 CJP524263:CJQ524263 CTL524263:CTM524263 DDH524263:DDI524263 DND524263:DNE524263 DWZ524263:DXA524263 EGV524263:EGW524263 EQR524263:EQS524263 FAN524263:FAO524263 FKJ524263:FKK524263 FUF524263:FUG524263 GEB524263:GEC524263 GNX524263:GNY524263 GXT524263:GXU524263 HHP524263:HHQ524263 HRL524263:HRM524263 IBH524263:IBI524263 ILD524263:ILE524263 IUZ524263:IVA524263 JEV524263:JEW524263 JOR524263:JOS524263 JYN524263:JYO524263 KIJ524263:KIK524263 KSF524263:KSG524263 LCB524263:LCC524263 LLX524263:LLY524263 LVT524263:LVU524263 MFP524263:MFQ524263 MPL524263:MPM524263 MZH524263:MZI524263 NJD524263:NJE524263 NSZ524263:NTA524263 OCV524263:OCW524263 OMR524263:OMS524263 OWN524263:OWO524263 PGJ524263:PGK524263 PQF524263:PQG524263 QAB524263:QAC524263 QJX524263:QJY524263 QTT524263:QTU524263 RDP524263:RDQ524263 RNL524263:RNM524263 RXH524263:RXI524263 SHD524263:SHE524263 SQZ524263:SRA524263 TAV524263:TAW524263 TKR524263:TKS524263 TUN524263:TUO524263 UEJ524263:UEK524263 UOF524263:UOG524263 UYB524263:UYC524263 VHX524263:VHY524263 VRT524263:VRU524263 WBP524263:WBQ524263 WLL524263:WLM524263 WVH524263:WVI524263 H589799 IV589799:IW589799 SR589799:SS589799 ACN589799:ACO589799 AMJ589799:AMK589799 AWF589799:AWG589799 BGB589799:BGC589799 BPX589799:BPY589799 BZT589799:BZU589799 CJP589799:CJQ589799 CTL589799:CTM589799 DDH589799:DDI589799 DND589799:DNE589799 DWZ589799:DXA589799 EGV589799:EGW589799 EQR589799:EQS589799 FAN589799:FAO589799 FKJ589799:FKK589799 FUF589799:FUG589799 GEB589799:GEC589799 GNX589799:GNY589799 GXT589799:GXU589799 HHP589799:HHQ589799 HRL589799:HRM589799 IBH589799:IBI589799 ILD589799:ILE589799 IUZ589799:IVA589799 JEV589799:JEW589799 JOR589799:JOS589799 JYN589799:JYO589799 KIJ589799:KIK589799 KSF589799:KSG589799 LCB589799:LCC589799 LLX589799:LLY589799 LVT589799:LVU589799 MFP589799:MFQ589799 MPL589799:MPM589799 MZH589799:MZI589799 NJD589799:NJE589799 NSZ589799:NTA589799 OCV589799:OCW589799 OMR589799:OMS589799 OWN589799:OWO589799 PGJ589799:PGK589799 PQF589799:PQG589799 QAB589799:QAC589799 QJX589799:QJY589799 QTT589799:QTU589799 RDP589799:RDQ589799 RNL589799:RNM589799 RXH589799:RXI589799 SHD589799:SHE589799 SQZ589799:SRA589799 TAV589799:TAW589799 TKR589799:TKS589799 TUN589799:TUO589799 UEJ589799:UEK589799 UOF589799:UOG589799 UYB589799:UYC589799 VHX589799:VHY589799 VRT589799:VRU589799 WBP589799:WBQ589799 WLL589799:WLM589799 WVH589799:WVI589799 H655335 IV655335:IW655335 SR655335:SS655335 ACN655335:ACO655335 AMJ655335:AMK655335 AWF655335:AWG655335 BGB655335:BGC655335 BPX655335:BPY655335 BZT655335:BZU655335 CJP655335:CJQ655335 CTL655335:CTM655335 DDH655335:DDI655335 DND655335:DNE655335 DWZ655335:DXA655335 EGV655335:EGW655335 EQR655335:EQS655335 FAN655335:FAO655335 FKJ655335:FKK655335 FUF655335:FUG655335 GEB655335:GEC655335 GNX655335:GNY655335 GXT655335:GXU655335 HHP655335:HHQ655335 HRL655335:HRM655335 IBH655335:IBI655335 ILD655335:ILE655335 IUZ655335:IVA655335 JEV655335:JEW655335 JOR655335:JOS655335 JYN655335:JYO655335 KIJ655335:KIK655335 KSF655335:KSG655335 LCB655335:LCC655335 LLX655335:LLY655335 LVT655335:LVU655335 MFP655335:MFQ655335 MPL655335:MPM655335 MZH655335:MZI655335 NJD655335:NJE655335 NSZ655335:NTA655335 OCV655335:OCW655335 OMR655335:OMS655335 OWN655335:OWO655335 PGJ655335:PGK655335 PQF655335:PQG655335 QAB655335:QAC655335 QJX655335:QJY655335 QTT655335:QTU655335 RDP655335:RDQ655335 RNL655335:RNM655335 RXH655335:RXI655335 SHD655335:SHE655335 SQZ655335:SRA655335 TAV655335:TAW655335 TKR655335:TKS655335 TUN655335:TUO655335 UEJ655335:UEK655335 UOF655335:UOG655335 UYB655335:UYC655335 VHX655335:VHY655335 VRT655335:VRU655335 WBP655335:WBQ655335 WLL655335:WLM655335 WVH655335:WVI655335 H720871 IV720871:IW720871 SR720871:SS720871 ACN720871:ACO720871 AMJ720871:AMK720871 AWF720871:AWG720871 BGB720871:BGC720871 BPX720871:BPY720871 BZT720871:BZU720871 CJP720871:CJQ720871 CTL720871:CTM720871 DDH720871:DDI720871 DND720871:DNE720871 DWZ720871:DXA720871 EGV720871:EGW720871 EQR720871:EQS720871 FAN720871:FAO720871 FKJ720871:FKK720871 FUF720871:FUG720871 GEB720871:GEC720871 GNX720871:GNY720871 GXT720871:GXU720871 HHP720871:HHQ720871 HRL720871:HRM720871 IBH720871:IBI720871 ILD720871:ILE720871 IUZ720871:IVA720871 JEV720871:JEW720871 JOR720871:JOS720871 JYN720871:JYO720871 KIJ720871:KIK720871 KSF720871:KSG720871 LCB720871:LCC720871 LLX720871:LLY720871 LVT720871:LVU720871 MFP720871:MFQ720871 MPL720871:MPM720871 MZH720871:MZI720871 NJD720871:NJE720871 NSZ720871:NTA720871 OCV720871:OCW720871 OMR720871:OMS720871 OWN720871:OWO720871 PGJ720871:PGK720871 PQF720871:PQG720871 QAB720871:QAC720871 QJX720871:QJY720871 QTT720871:QTU720871 RDP720871:RDQ720871 RNL720871:RNM720871 RXH720871:RXI720871 SHD720871:SHE720871 SQZ720871:SRA720871 TAV720871:TAW720871 TKR720871:TKS720871 TUN720871:TUO720871 UEJ720871:UEK720871 UOF720871:UOG720871 UYB720871:UYC720871 VHX720871:VHY720871 VRT720871:VRU720871 WBP720871:WBQ720871 WLL720871:WLM720871 WVH720871:WVI720871 H786407 IV786407:IW786407 SR786407:SS786407 ACN786407:ACO786407 AMJ786407:AMK786407 AWF786407:AWG786407 BGB786407:BGC786407 BPX786407:BPY786407 BZT786407:BZU786407 CJP786407:CJQ786407 CTL786407:CTM786407 DDH786407:DDI786407 DND786407:DNE786407 DWZ786407:DXA786407 EGV786407:EGW786407 EQR786407:EQS786407 FAN786407:FAO786407 FKJ786407:FKK786407 FUF786407:FUG786407 GEB786407:GEC786407 GNX786407:GNY786407 GXT786407:GXU786407 HHP786407:HHQ786407 HRL786407:HRM786407 IBH786407:IBI786407 ILD786407:ILE786407 IUZ786407:IVA786407 JEV786407:JEW786407 JOR786407:JOS786407 JYN786407:JYO786407 KIJ786407:KIK786407 KSF786407:KSG786407 LCB786407:LCC786407 LLX786407:LLY786407 LVT786407:LVU786407 MFP786407:MFQ786407 MPL786407:MPM786407 MZH786407:MZI786407 NJD786407:NJE786407 NSZ786407:NTA786407 OCV786407:OCW786407 OMR786407:OMS786407 OWN786407:OWO786407 PGJ786407:PGK786407 PQF786407:PQG786407 QAB786407:QAC786407 QJX786407:QJY786407 QTT786407:QTU786407 RDP786407:RDQ786407 RNL786407:RNM786407 RXH786407:RXI786407 SHD786407:SHE786407 SQZ786407:SRA786407 TAV786407:TAW786407 TKR786407:TKS786407 TUN786407:TUO786407 UEJ786407:UEK786407 UOF786407:UOG786407 UYB786407:UYC786407 VHX786407:VHY786407 VRT786407:VRU786407 WBP786407:WBQ786407 WLL786407:WLM786407 WVH786407:WVI786407 H851943 IV851943:IW851943 SR851943:SS851943 ACN851943:ACO851943 AMJ851943:AMK851943 AWF851943:AWG851943 BGB851943:BGC851943 BPX851943:BPY851943 BZT851943:BZU851943 CJP851943:CJQ851943 CTL851943:CTM851943 DDH851943:DDI851943 DND851943:DNE851943 DWZ851943:DXA851943 EGV851943:EGW851943 EQR851943:EQS851943 FAN851943:FAO851943 FKJ851943:FKK851943 FUF851943:FUG851943 GEB851943:GEC851943 GNX851943:GNY851943 GXT851943:GXU851943 HHP851943:HHQ851943 HRL851943:HRM851943 IBH851943:IBI851943 ILD851943:ILE851943 IUZ851943:IVA851943 JEV851943:JEW851943 JOR851943:JOS851943 JYN851943:JYO851943 KIJ851943:KIK851943 KSF851943:KSG851943 LCB851943:LCC851943 LLX851943:LLY851943 LVT851943:LVU851943 MFP851943:MFQ851943 MPL851943:MPM851943 MZH851943:MZI851943 NJD851943:NJE851943 NSZ851943:NTA851943 OCV851943:OCW851943 OMR851943:OMS851943 OWN851943:OWO851943 PGJ851943:PGK851943 PQF851943:PQG851943 QAB851943:QAC851943 QJX851943:QJY851943 QTT851943:QTU851943 RDP851943:RDQ851943 RNL851943:RNM851943 RXH851943:RXI851943 SHD851943:SHE851943 SQZ851943:SRA851943 TAV851943:TAW851943 TKR851943:TKS851943 TUN851943:TUO851943 UEJ851943:UEK851943 UOF851943:UOG851943 UYB851943:UYC851943 VHX851943:VHY851943 VRT851943:VRU851943 WBP851943:WBQ851943 WLL851943:WLM851943 WVH851943:WVI851943 H917479 IV917479:IW917479 SR917479:SS917479 ACN917479:ACO917479 AMJ917479:AMK917479 AWF917479:AWG917479 BGB917479:BGC917479 BPX917479:BPY917479 BZT917479:BZU917479 CJP917479:CJQ917479 CTL917479:CTM917479 DDH917479:DDI917479 DND917479:DNE917479 DWZ917479:DXA917479 EGV917479:EGW917479 EQR917479:EQS917479 FAN917479:FAO917479 FKJ917479:FKK917479 FUF917479:FUG917479 GEB917479:GEC917479 GNX917479:GNY917479 GXT917479:GXU917479 HHP917479:HHQ917479 HRL917479:HRM917479 IBH917479:IBI917479 ILD917479:ILE917479 IUZ917479:IVA917479 JEV917479:JEW917479 JOR917479:JOS917479 JYN917479:JYO917479 KIJ917479:KIK917479 KSF917479:KSG917479 LCB917479:LCC917479 LLX917479:LLY917479 LVT917479:LVU917479 MFP917479:MFQ917479 MPL917479:MPM917479 MZH917479:MZI917479 NJD917479:NJE917479 NSZ917479:NTA917479 OCV917479:OCW917479 OMR917479:OMS917479 OWN917479:OWO917479 PGJ917479:PGK917479 PQF917479:PQG917479 QAB917479:QAC917479 QJX917479:QJY917479 QTT917479:QTU917479 RDP917479:RDQ917479 RNL917479:RNM917479 RXH917479:RXI917479 SHD917479:SHE917479 SQZ917479:SRA917479 TAV917479:TAW917479 TKR917479:TKS917479 TUN917479:TUO917479 UEJ917479:UEK917479 UOF917479:UOG917479 UYB917479:UYC917479 VHX917479:VHY917479 VRT917479:VRU917479 WBP917479:WBQ917479 WLL917479:WLM917479 WVH917479:WVI917479 H983015 IV983015:IW983015 SR983015:SS983015 ACN983015:ACO983015 AMJ983015:AMK983015 AWF983015:AWG983015 BGB983015:BGC983015 BPX983015:BPY983015 BZT983015:BZU983015 CJP983015:CJQ983015 CTL983015:CTM983015 DDH983015:DDI983015 DND983015:DNE983015 DWZ983015:DXA983015 EGV983015:EGW983015 EQR983015:EQS983015 FAN983015:FAO983015 FKJ983015:FKK983015 FUF983015:FUG983015 GEB983015:GEC983015 GNX983015:GNY983015 GXT983015:GXU983015 HHP983015:HHQ983015 HRL983015:HRM983015 IBH983015:IBI983015 ILD983015:ILE983015 IUZ983015:IVA983015 JEV983015:JEW983015 JOR983015:JOS983015 JYN983015:JYO983015 KIJ983015:KIK983015 KSF983015:KSG983015 LCB983015:LCC983015 LLX983015:LLY983015 LVT983015:LVU983015 MFP983015:MFQ983015 MPL983015:MPM983015 MZH983015:MZI983015 NJD983015:NJE983015 NSZ983015:NTA983015 OCV983015:OCW983015 OMR983015:OMS983015 OWN983015:OWO983015 PGJ983015:PGK983015 PQF983015:PQG983015 QAB983015:QAC983015 QJX983015:QJY983015 QTT983015:QTU983015 RDP983015:RDQ983015 RNL983015:RNM983015 RXH983015:RXI983015 SHD983015:SHE983015 SQZ983015:SRA983015 TAV983015:TAW983015 TKR983015:TKS983015 TUN983015:TUO983015 UEJ983015:UEK983015 UOF983015:UOG983015 UYB983015:UYC983015 VHX983015:VHY983015 VRT983015:VRU983015 WBP983015:WBQ983015 WLL983015:WLM983015">
      <formula1>#REF!</formula1>
    </dataValidation>
    <dataValidation type="list" allowBlank="1" showInputMessage="1" showErrorMessage="1" promptTitle="OBLIGATORIO" prompt="Indique color de la obra" sqref="J65511:M65511 WVK983015:WVN983015 WLO983015:WLR983015 WBS983015:WBV983015 VRW983015:VRZ983015 VIA983015:VID983015 UYE983015:UYH983015 UOI983015:UOL983015 UEM983015:UEP983015 TUQ983015:TUT983015 TKU983015:TKX983015 TAY983015:TBB983015 SRC983015:SRF983015 SHG983015:SHJ983015 RXK983015:RXN983015 RNO983015:RNR983015 RDS983015:RDV983015 QTW983015:QTZ983015 QKA983015:QKD983015 QAE983015:QAH983015 PQI983015:PQL983015 PGM983015:PGP983015 OWQ983015:OWT983015 OMU983015:OMX983015 OCY983015:ODB983015 NTC983015:NTF983015 NJG983015:NJJ983015 MZK983015:MZN983015 MPO983015:MPR983015 MFS983015:MFV983015 LVW983015:LVZ983015 LMA983015:LMD983015 LCE983015:LCH983015 KSI983015:KSL983015 KIM983015:KIP983015 JYQ983015:JYT983015 JOU983015:JOX983015 JEY983015:JFB983015 IVC983015:IVF983015 ILG983015:ILJ983015 IBK983015:IBN983015 HRO983015:HRR983015 HHS983015:HHV983015 GXW983015:GXZ983015 GOA983015:GOD983015 GEE983015:GEH983015 FUI983015:FUL983015 FKM983015:FKP983015 FAQ983015:FAT983015 EQU983015:EQX983015 EGY983015:EHB983015 DXC983015:DXF983015 DNG983015:DNJ983015 DDK983015:DDN983015 CTO983015:CTR983015 CJS983015:CJV983015 BZW983015:BZZ983015 BQA983015:BQD983015 BGE983015:BGH983015 AWI983015:AWL983015 AMM983015:AMP983015 ACQ983015:ACT983015 SU983015:SX983015 IY983015:JB983015 J983015:M983015 WVK917479:WVN917479 WLO917479:WLR917479 WBS917479:WBV917479 VRW917479:VRZ917479 VIA917479:VID917479 UYE917479:UYH917479 UOI917479:UOL917479 UEM917479:UEP917479 TUQ917479:TUT917479 TKU917479:TKX917479 TAY917479:TBB917479 SRC917479:SRF917479 SHG917479:SHJ917479 RXK917479:RXN917479 RNO917479:RNR917479 RDS917479:RDV917479 QTW917479:QTZ917479 QKA917479:QKD917479 QAE917479:QAH917479 PQI917479:PQL917479 PGM917479:PGP917479 OWQ917479:OWT917479 OMU917479:OMX917479 OCY917479:ODB917479 NTC917479:NTF917479 NJG917479:NJJ917479 MZK917479:MZN917479 MPO917479:MPR917479 MFS917479:MFV917479 LVW917479:LVZ917479 LMA917479:LMD917479 LCE917479:LCH917479 KSI917479:KSL917479 KIM917479:KIP917479 JYQ917479:JYT917479 JOU917479:JOX917479 JEY917479:JFB917479 IVC917479:IVF917479 ILG917479:ILJ917479 IBK917479:IBN917479 HRO917479:HRR917479 HHS917479:HHV917479 GXW917479:GXZ917479 GOA917479:GOD917479 GEE917479:GEH917479 FUI917479:FUL917479 FKM917479:FKP917479 FAQ917479:FAT917479 EQU917479:EQX917479 EGY917479:EHB917479 DXC917479:DXF917479 DNG917479:DNJ917479 DDK917479:DDN917479 CTO917479:CTR917479 CJS917479:CJV917479 BZW917479:BZZ917479 BQA917479:BQD917479 BGE917479:BGH917479 AWI917479:AWL917479 AMM917479:AMP917479 ACQ917479:ACT917479 SU917479:SX917479 IY917479:JB917479 J917479:M917479 WVK851943:WVN851943 WLO851943:WLR851943 WBS851943:WBV851943 VRW851943:VRZ851943 VIA851943:VID851943 UYE851943:UYH851943 UOI851943:UOL851943 UEM851943:UEP851943 TUQ851943:TUT851943 TKU851943:TKX851943 TAY851943:TBB851943 SRC851943:SRF851943 SHG851943:SHJ851943 RXK851943:RXN851943 RNO851943:RNR851943 RDS851943:RDV851943 QTW851943:QTZ851943 QKA851943:QKD851943 QAE851943:QAH851943 PQI851943:PQL851943 PGM851943:PGP851943 OWQ851943:OWT851943 OMU851943:OMX851943 OCY851943:ODB851943 NTC851943:NTF851943 NJG851943:NJJ851943 MZK851943:MZN851943 MPO851943:MPR851943 MFS851943:MFV851943 LVW851943:LVZ851943 LMA851943:LMD851943 LCE851943:LCH851943 KSI851943:KSL851943 KIM851943:KIP851943 JYQ851943:JYT851943 JOU851943:JOX851943 JEY851943:JFB851943 IVC851943:IVF851943 ILG851943:ILJ851943 IBK851943:IBN851943 HRO851943:HRR851943 HHS851943:HHV851943 GXW851943:GXZ851943 GOA851943:GOD851943 GEE851943:GEH851943 FUI851943:FUL851943 FKM851943:FKP851943 FAQ851943:FAT851943 EQU851943:EQX851943 EGY851943:EHB851943 DXC851943:DXF851943 DNG851943:DNJ851943 DDK851943:DDN851943 CTO851943:CTR851943 CJS851943:CJV851943 BZW851943:BZZ851943 BQA851943:BQD851943 BGE851943:BGH851943 AWI851943:AWL851943 AMM851943:AMP851943 ACQ851943:ACT851943 SU851943:SX851943 IY851943:JB851943 J851943:M851943 WVK786407:WVN786407 WLO786407:WLR786407 WBS786407:WBV786407 VRW786407:VRZ786407 VIA786407:VID786407 UYE786407:UYH786407 UOI786407:UOL786407 UEM786407:UEP786407 TUQ786407:TUT786407 TKU786407:TKX786407 TAY786407:TBB786407 SRC786407:SRF786407 SHG786407:SHJ786407 RXK786407:RXN786407 RNO786407:RNR786407 RDS786407:RDV786407 QTW786407:QTZ786407 QKA786407:QKD786407 QAE786407:QAH786407 PQI786407:PQL786407 PGM786407:PGP786407 OWQ786407:OWT786407 OMU786407:OMX786407 OCY786407:ODB786407 NTC786407:NTF786407 NJG786407:NJJ786407 MZK786407:MZN786407 MPO786407:MPR786407 MFS786407:MFV786407 LVW786407:LVZ786407 LMA786407:LMD786407 LCE786407:LCH786407 KSI786407:KSL786407 KIM786407:KIP786407 JYQ786407:JYT786407 JOU786407:JOX786407 JEY786407:JFB786407 IVC786407:IVF786407 ILG786407:ILJ786407 IBK786407:IBN786407 HRO786407:HRR786407 HHS786407:HHV786407 GXW786407:GXZ786407 GOA786407:GOD786407 GEE786407:GEH786407 FUI786407:FUL786407 FKM786407:FKP786407 FAQ786407:FAT786407 EQU786407:EQX786407 EGY786407:EHB786407 DXC786407:DXF786407 DNG786407:DNJ786407 DDK786407:DDN786407 CTO786407:CTR786407 CJS786407:CJV786407 BZW786407:BZZ786407 BQA786407:BQD786407 BGE786407:BGH786407 AWI786407:AWL786407 AMM786407:AMP786407 ACQ786407:ACT786407 SU786407:SX786407 IY786407:JB786407 J786407:M786407 WVK720871:WVN720871 WLO720871:WLR720871 WBS720871:WBV720871 VRW720871:VRZ720871 VIA720871:VID720871 UYE720871:UYH720871 UOI720871:UOL720871 UEM720871:UEP720871 TUQ720871:TUT720871 TKU720871:TKX720871 TAY720871:TBB720871 SRC720871:SRF720871 SHG720871:SHJ720871 RXK720871:RXN720871 RNO720871:RNR720871 RDS720871:RDV720871 QTW720871:QTZ720871 QKA720871:QKD720871 QAE720871:QAH720871 PQI720871:PQL720871 PGM720871:PGP720871 OWQ720871:OWT720871 OMU720871:OMX720871 OCY720871:ODB720871 NTC720871:NTF720871 NJG720871:NJJ720871 MZK720871:MZN720871 MPO720871:MPR720871 MFS720871:MFV720871 LVW720871:LVZ720871 LMA720871:LMD720871 LCE720871:LCH720871 KSI720871:KSL720871 KIM720871:KIP720871 JYQ720871:JYT720871 JOU720871:JOX720871 JEY720871:JFB720871 IVC720871:IVF720871 ILG720871:ILJ720871 IBK720871:IBN720871 HRO720871:HRR720871 HHS720871:HHV720871 GXW720871:GXZ720871 GOA720871:GOD720871 GEE720871:GEH720871 FUI720871:FUL720871 FKM720871:FKP720871 FAQ720871:FAT720871 EQU720871:EQX720871 EGY720871:EHB720871 DXC720871:DXF720871 DNG720871:DNJ720871 DDK720871:DDN720871 CTO720871:CTR720871 CJS720871:CJV720871 BZW720871:BZZ720871 BQA720871:BQD720871 BGE720871:BGH720871 AWI720871:AWL720871 AMM720871:AMP720871 ACQ720871:ACT720871 SU720871:SX720871 IY720871:JB720871 J720871:M720871 WVK655335:WVN655335 WLO655335:WLR655335 WBS655335:WBV655335 VRW655335:VRZ655335 VIA655335:VID655335 UYE655335:UYH655335 UOI655335:UOL655335 UEM655335:UEP655335 TUQ655335:TUT655335 TKU655335:TKX655335 TAY655335:TBB655335 SRC655335:SRF655335 SHG655335:SHJ655335 RXK655335:RXN655335 RNO655335:RNR655335 RDS655335:RDV655335 QTW655335:QTZ655335 QKA655335:QKD655335 QAE655335:QAH655335 PQI655335:PQL655335 PGM655335:PGP655335 OWQ655335:OWT655335 OMU655335:OMX655335 OCY655335:ODB655335 NTC655335:NTF655335 NJG655335:NJJ655335 MZK655335:MZN655335 MPO655335:MPR655335 MFS655335:MFV655335 LVW655335:LVZ655335 LMA655335:LMD655335 LCE655335:LCH655335 KSI655335:KSL655335 KIM655335:KIP655335 JYQ655335:JYT655335 JOU655335:JOX655335 JEY655335:JFB655335 IVC655335:IVF655335 ILG655335:ILJ655335 IBK655335:IBN655335 HRO655335:HRR655335 HHS655335:HHV655335 GXW655335:GXZ655335 GOA655335:GOD655335 GEE655335:GEH655335 FUI655335:FUL655335 FKM655335:FKP655335 FAQ655335:FAT655335 EQU655335:EQX655335 EGY655335:EHB655335 DXC655335:DXF655335 DNG655335:DNJ655335 DDK655335:DDN655335 CTO655335:CTR655335 CJS655335:CJV655335 BZW655335:BZZ655335 BQA655335:BQD655335 BGE655335:BGH655335 AWI655335:AWL655335 AMM655335:AMP655335 ACQ655335:ACT655335 SU655335:SX655335 IY655335:JB655335 J655335:M655335 WVK589799:WVN589799 WLO589799:WLR589799 WBS589799:WBV589799 VRW589799:VRZ589799 VIA589799:VID589799 UYE589799:UYH589799 UOI589799:UOL589799 UEM589799:UEP589799 TUQ589799:TUT589799 TKU589799:TKX589799 TAY589799:TBB589799 SRC589799:SRF589799 SHG589799:SHJ589799 RXK589799:RXN589799 RNO589799:RNR589799 RDS589799:RDV589799 QTW589799:QTZ589799 QKA589799:QKD589799 QAE589799:QAH589799 PQI589799:PQL589799 PGM589799:PGP589799 OWQ589799:OWT589799 OMU589799:OMX589799 OCY589799:ODB589799 NTC589799:NTF589799 NJG589799:NJJ589799 MZK589799:MZN589799 MPO589799:MPR589799 MFS589799:MFV589799 LVW589799:LVZ589799 LMA589799:LMD589799 LCE589799:LCH589799 KSI589799:KSL589799 KIM589799:KIP589799 JYQ589799:JYT589799 JOU589799:JOX589799 JEY589799:JFB589799 IVC589799:IVF589799 ILG589799:ILJ589799 IBK589799:IBN589799 HRO589799:HRR589799 HHS589799:HHV589799 GXW589799:GXZ589799 GOA589799:GOD589799 GEE589799:GEH589799 FUI589799:FUL589799 FKM589799:FKP589799 FAQ589799:FAT589799 EQU589799:EQX589799 EGY589799:EHB589799 DXC589799:DXF589799 DNG589799:DNJ589799 DDK589799:DDN589799 CTO589799:CTR589799 CJS589799:CJV589799 BZW589799:BZZ589799 BQA589799:BQD589799 BGE589799:BGH589799 AWI589799:AWL589799 AMM589799:AMP589799 ACQ589799:ACT589799 SU589799:SX589799 IY589799:JB589799 J589799:M589799 WVK524263:WVN524263 WLO524263:WLR524263 WBS524263:WBV524263 VRW524263:VRZ524263 VIA524263:VID524263 UYE524263:UYH524263 UOI524263:UOL524263 UEM524263:UEP524263 TUQ524263:TUT524263 TKU524263:TKX524263 TAY524263:TBB524263 SRC524263:SRF524263 SHG524263:SHJ524263 RXK524263:RXN524263 RNO524263:RNR524263 RDS524263:RDV524263 QTW524263:QTZ524263 QKA524263:QKD524263 QAE524263:QAH524263 PQI524263:PQL524263 PGM524263:PGP524263 OWQ524263:OWT524263 OMU524263:OMX524263 OCY524263:ODB524263 NTC524263:NTF524263 NJG524263:NJJ524263 MZK524263:MZN524263 MPO524263:MPR524263 MFS524263:MFV524263 LVW524263:LVZ524263 LMA524263:LMD524263 LCE524263:LCH524263 KSI524263:KSL524263 KIM524263:KIP524263 JYQ524263:JYT524263 JOU524263:JOX524263 JEY524263:JFB524263 IVC524263:IVF524263 ILG524263:ILJ524263 IBK524263:IBN524263 HRO524263:HRR524263 HHS524263:HHV524263 GXW524263:GXZ524263 GOA524263:GOD524263 GEE524263:GEH524263 FUI524263:FUL524263 FKM524263:FKP524263 FAQ524263:FAT524263 EQU524263:EQX524263 EGY524263:EHB524263 DXC524263:DXF524263 DNG524263:DNJ524263 DDK524263:DDN524263 CTO524263:CTR524263 CJS524263:CJV524263 BZW524263:BZZ524263 BQA524263:BQD524263 BGE524263:BGH524263 AWI524263:AWL524263 AMM524263:AMP524263 ACQ524263:ACT524263 SU524263:SX524263 IY524263:JB524263 J524263:M524263 WVK458727:WVN458727 WLO458727:WLR458727 WBS458727:WBV458727 VRW458727:VRZ458727 VIA458727:VID458727 UYE458727:UYH458727 UOI458727:UOL458727 UEM458727:UEP458727 TUQ458727:TUT458727 TKU458727:TKX458727 TAY458727:TBB458727 SRC458727:SRF458727 SHG458727:SHJ458727 RXK458727:RXN458727 RNO458727:RNR458727 RDS458727:RDV458727 QTW458727:QTZ458727 QKA458727:QKD458727 QAE458727:QAH458727 PQI458727:PQL458727 PGM458727:PGP458727 OWQ458727:OWT458727 OMU458727:OMX458727 OCY458727:ODB458727 NTC458727:NTF458727 NJG458727:NJJ458727 MZK458727:MZN458727 MPO458727:MPR458727 MFS458727:MFV458727 LVW458727:LVZ458727 LMA458727:LMD458727 LCE458727:LCH458727 KSI458727:KSL458727 KIM458727:KIP458727 JYQ458727:JYT458727 JOU458727:JOX458727 JEY458727:JFB458727 IVC458727:IVF458727 ILG458727:ILJ458727 IBK458727:IBN458727 HRO458727:HRR458727 HHS458727:HHV458727 GXW458727:GXZ458727 GOA458727:GOD458727 GEE458727:GEH458727 FUI458727:FUL458727 FKM458727:FKP458727 FAQ458727:FAT458727 EQU458727:EQX458727 EGY458727:EHB458727 DXC458727:DXF458727 DNG458727:DNJ458727 DDK458727:DDN458727 CTO458727:CTR458727 CJS458727:CJV458727 BZW458727:BZZ458727 BQA458727:BQD458727 BGE458727:BGH458727 AWI458727:AWL458727 AMM458727:AMP458727 ACQ458727:ACT458727 SU458727:SX458727 IY458727:JB458727 J458727:M458727 WVK393191:WVN393191 WLO393191:WLR393191 WBS393191:WBV393191 VRW393191:VRZ393191 VIA393191:VID393191 UYE393191:UYH393191 UOI393191:UOL393191 UEM393191:UEP393191 TUQ393191:TUT393191 TKU393191:TKX393191 TAY393191:TBB393191 SRC393191:SRF393191 SHG393191:SHJ393191 RXK393191:RXN393191 RNO393191:RNR393191 RDS393191:RDV393191 QTW393191:QTZ393191 QKA393191:QKD393191 QAE393191:QAH393191 PQI393191:PQL393191 PGM393191:PGP393191 OWQ393191:OWT393191 OMU393191:OMX393191 OCY393191:ODB393191 NTC393191:NTF393191 NJG393191:NJJ393191 MZK393191:MZN393191 MPO393191:MPR393191 MFS393191:MFV393191 LVW393191:LVZ393191 LMA393191:LMD393191 LCE393191:LCH393191 KSI393191:KSL393191 KIM393191:KIP393191 JYQ393191:JYT393191 JOU393191:JOX393191 JEY393191:JFB393191 IVC393191:IVF393191 ILG393191:ILJ393191 IBK393191:IBN393191 HRO393191:HRR393191 HHS393191:HHV393191 GXW393191:GXZ393191 GOA393191:GOD393191 GEE393191:GEH393191 FUI393191:FUL393191 FKM393191:FKP393191 FAQ393191:FAT393191 EQU393191:EQX393191 EGY393191:EHB393191 DXC393191:DXF393191 DNG393191:DNJ393191 DDK393191:DDN393191 CTO393191:CTR393191 CJS393191:CJV393191 BZW393191:BZZ393191 BQA393191:BQD393191 BGE393191:BGH393191 AWI393191:AWL393191 AMM393191:AMP393191 ACQ393191:ACT393191 SU393191:SX393191 IY393191:JB393191 J393191:M393191 WVK327655:WVN327655 WLO327655:WLR327655 WBS327655:WBV327655 VRW327655:VRZ327655 VIA327655:VID327655 UYE327655:UYH327655 UOI327655:UOL327655 UEM327655:UEP327655 TUQ327655:TUT327655 TKU327655:TKX327655 TAY327655:TBB327655 SRC327655:SRF327655 SHG327655:SHJ327655 RXK327655:RXN327655 RNO327655:RNR327655 RDS327655:RDV327655 QTW327655:QTZ327655 QKA327655:QKD327655 QAE327655:QAH327655 PQI327655:PQL327655 PGM327655:PGP327655 OWQ327655:OWT327655 OMU327655:OMX327655 OCY327655:ODB327655 NTC327655:NTF327655 NJG327655:NJJ327655 MZK327655:MZN327655 MPO327655:MPR327655 MFS327655:MFV327655 LVW327655:LVZ327655 LMA327655:LMD327655 LCE327655:LCH327655 KSI327655:KSL327655 KIM327655:KIP327655 JYQ327655:JYT327655 JOU327655:JOX327655 JEY327655:JFB327655 IVC327655:IVF327655 ILG327655:ILJ327655 IBK327655:IBN327655 HRO327655:HRR327655 HHS327655:HHV327655 GXW327655:GXZ327655 GOA327655:GOD327655 GEE327655:GEH327655 FUI327655:FUL327655 FKM327655:FKP327655 FAQ327655:FAT327655 EQU327655:EQX327655 EGY327655:EHB327655 DXC327655:DXF327655 DNG327655:DNJ327655 DDK327655:DDN327655 CTO327655:CTR327655 CJS327655:CJV327655 BZW327655:BZZ327655 BQA327655:BQD327655 BGE327655:BGH327655 AWI327655:AWL327655 AMM327655:AMP327655 ACQ327655:ACT327655 SU327655:SX327655 IY327655:JB327655 J327655:M327655 WVK262119:WVN262119 WLO262119:WLR262119 WBS262119:WBV262119 VRW262119:VRZ262119 VIA262119:VID262119 UYE262119:UYH262119 UOI262119:UOL262119 UEM262119:UEP262119 TUQ262119:TUT262119 TKU262119:TKX262119 TAY262119:TBB262119 SRC262119:SRF262119 SHG262119:SHJ262119 RXK262119:RXN262119 RNO262119:RNR262119 RDS262119:RDV262119 QTW262119:QTZ262119 QKA262119:QKD262119 QAE262119:QAH262119 PQI262119:PQL262119 PGM262119:PGP262119 OWQ262119:OWT262119 OMU262119:OMX262119 OCY262119:ODB262119 NTC262119:NTF262119 NJG262119:NJJ262119 MZK262119:MZN262119 MPO262119:MPR262119 MFS262119:MFV262119 LVW262119:LVZ262119 LMA262119:LMD262119 LCE262119:LCH262119 KSI262119:KSL262119 KIM262119:KIP262119 JYQ262119:JYT262119 JOU262119:JOX262119 JEY262119:JFB262119 IVC262119:IVF262119 ILG262119:ILJ262119 IBK262119:IBN262119 HRO262119:HRR262119 HHS262119:HHV262119 GXW262119:GXZ262119 GOA262119:GOD262119 GEE262119:GEH262119 FUI262119:FUL262119 FKM262119:FKP262119 FAQ262119:FAT262119 EQU262119:EQX262119 EGY262119:EHB262119 DXC262119:DXF262119 DNG262119:DNJ262119 DDK262119:DDN262119 CTO262119:CTR262119 CJS262119:CJV262119 BZW262119:BZZ262119 BQA262119:BQD262119 BGE262119:BGH262119 AWI262119:AWL262119 AMM262119:AMP262119 ACQ262119:ACT262119 SU262119:SX262119 IY262119:JB262119 J262119:M262119 WVK196583:WVN196583 WLO196583:WLR196583 WBS196583:WBV196583 VRW196583:VRZ196583 VIA196583:VID196583 UYE196583:UYH196583 UOI196583:UOL196583 UEM196583:UEP196583 TUQ196583:TUT196583 TKU196583:TKX196583 TAY196583:TBB196583 SRC196583:SRF196583 SHG196583:SHJ196583 RXK196583:RXN196583 RNO196583:RNR196583 RDS196583:RDV196583 QTW196583:QTZ196583 QKA196583:QKD196583 QAE196583:QAH196583 PQI196583:PQL196583 PGM196583:PGP196583 OWQ196583:OWT196583 OMU196583:OMX196583 OCY196583:ODB196583 NTC196583:NTF196583 NJG196583:NJJ196583 MZK196583:MZN196583 MPO196583:MPR196583 MFS196583:MFV196583 LVW196583:LVZ196583 LMA196583:LMD196583 LCE196583:LCH196583 KSI196583:KSL196583 KIM196583:KIP196583 JYQ196583:JYT196583 JOU196583:JOX196583 JEY196583:JFB196583 IVC196583:IVF196583 ILG196583:ILJ196583 IBK196583:IBN196583 HRO196583:HRR196583 HHS196583:HHV196583 GXW196583:GXZ196583 GOA196583:GOD196583 GEE196583:GEH196583 FUI196583:FUL196583 FKM196583:FKP196583 FAQ196583:FAT196583 EQU196583:EQX196583 EGY196583:EHB196583 DXC196583:DXF196583 DNG196583:DNJ196583 DDK196583:DDN196583 CTO196583:CTR196583 CJS196583:CJV196583 BZW196583:BZZ196583 BQA196583:BQD196583 BGE196583:BGH196583 AWI196583:AWL196583 AMM196583:AMP196583 ACQ196583:ACT196583 SU196583:SX196583 IY196583:JB196583 J196583:M196583 WVK131047:WVN131047 WLO131047:WLR131047 WBS131047:WBV131047 VRW131047:VRZ131047 VIA131047:VID131047 UYE131047:UYH131047 UOI131047:UOL131047 UEM131047:UEP131047 TUQ131047:TUT131047 TKU131047:TKX131047 TAY131047:TBB131047 SRC131047:SRF131047 SHG131047:SHJ131047 RXK131047:RXN131047 RNO131047:RNR131047 RDS131047:RDV131047 QTW131047:QTZ131047 QKA131047:QKD131047 QAE131047:QAH131047 PQI131047:PQL131047 PGM131047:PGP131047 OWQ131047:OWT131047 OMU131047:OMX131047 OCY131047:ODB131047 NTC131047:NTF131047 NJG131047:NJJ131047 MZK131047:MZN131047 MPO131047:MPR131047 MFS131047:MFV131047 LVW131047:LVZ131047 LMA131047:LMD131047 LCE131047:LCH131047 KSI131047:KSL131047 KIM131047:KIP131047 JYQ131047:JYT131047 JOU131047:JOX131047 JEY131047:JFB131047 IVC131047:IVF131047 ILG131047:ILJ131047 IBK131047:IBN131047 HRO131047:HRR131047 HHS131047:HHV131047 GXW131047:GXZ131047 GOA131047:GOD131047 GEE131047:GEH131047 FUI131047:FUL131047 FKM131047:FKP131047 FAQ131047:FAT131047 EQU131047:EQX131047 EGY131047:EHB131047 DXC131047:DXF131047 DNG131047:DNJ131047 DDK131047:DDN131047 CTO131047:CTR131047 CJS131047:CJV131047 BZW131047:BZZ131047 BQA131047:BQD131047 BGE131047:BGH131047 AWI131047:AWL131047 AMM131047:AMP131047 ACQ131047:ACT131047 SU131047:SX131047 IY131047:JB131047 J131047:M131047 WVK65511:WVN65511 WLO65511:WLR65511 WBS65511:WBV65511 VRW65511:VRZ65511 VIA65511:VID65511 UYE65511:UYH65511 UOI65511:UOL65511 UEM65511:UEP65511 TUQ65511:TUT65511 TKU65511:TKX65511 TAY65511:TBB65511 SRC65511:SRF65511 SHG65511:SHJ65511 RXK65511:RXN65511 RNO65511:RNR65511 RDS65511:RDV65511 QTW65511:QTZ65511 QKA65511:QKD65511 QAE65511:QAH65511 PQI65511:PQL65511 PGM65511:PGP65511 OWQ65511:OWT65511 OMU65511:OMX65511 OCY65511:ODB65511 NTC65511:NTF65511 NJG65511:NJJ65511 MZK65511:MZN65511 MPO65511:MPR65511 MFS65511:MFV65511 LVW65511:LVZ65511 LMA65511:LMD65511 LCE65511:LCH65511 KSI65511:KSL65511 KIM65511:KIP65511 JYQ65511:JYT65511 JOU65511:JOX65511 JEY65511:JFB65511 IVC65511:IVF65511 ILG65511:ILJ65511 IBK65511:IBN65511 HRO65511:HRR65511 HHS65511:HHV65511 GXW65511:GXZ65511 GOA65511:GOD65511 GEE65511:GEH65511 FUI65511:FUL65511 FKM65511:FKP65511 FAQ65511:FAT65511 EQU65511:EQX65511 EGY65511:EHB65511 DXC65511:DXF65511 DNG65511:DNJ65511 DDK65511:DDN65511 CTO65511:CTR65511 CJS65511:CJV65511 BZW65511:BZZ65511 BQA65511:BQD65511 BGE65511:BGH65511 AWI65511:AWL65511 AMM65511:AMP65511 ACQ65511:ACT65511 SU65511:SX65511 IY65511:JB65511 WVK6:WVN6 WLO6:WLR6 WBS6:WBV6 VRW6:VRZ6 VIA6:VID6 UYE6:UYH6 UOI6:UOL6 UEM6:UEP6 TUQ6:TUT6 TKU6:TKX6 TAY6:TBB6 SRC6:SRF6 SHG6:SHJ6 RXK6:RXN6 RNO6:RNR6 RDS6:RDV6 QTW6:QTZ6 QKA6:QKD6 QAE6:QAH6 PQI6:PQL6 PGM6:PGP6 OWQ6:OWT6 OMU6:OMX6 OCY6:ODB6 NTC6:NTF6 NJG6:NJJ6 MZK6:MZN6 MPO6:MPR6 MFS6:MFV6 LVW6:LVZ6 LMA6:LMD6 LCE6:LCH6 KSI6:KSL6 KIM6:KIP6 JYQ6:JYT6 JOU6:JOX6 JEY6:JFB6 IVC6:IVF6 ILG6:ILJ6 IBK6:IBN6 HRO6:HRR6 HHS6:HHV6 GXW6:GXZ6 GOA6:GOD6 GEE6:GEH6 FUI6:FUL6 FKM6:FKP6 FAQ6:FAT6 EQU6:EQX6 EGY6:EHB6 DXC6:DXF6 DNG6:DNJ6 DDK6:DDN6 CTO6:CTR6 CJS6:CJV6 BZW6:BZZ6 BQA6:BQD6 BGE6:BGH6 AWI6:AWL6 AMM6:AMP6 ACQ6:ACT6 SU6:SX6 IY6:JB6">
      <formula1>#REF!</formula1>
    </dataValidation>
    <dataValidation type="list" allowBlank="1" showInputMessage="1" showErrorMessage="1" promptTitle="OBLIGATORIO" prompt="Indique duración" sqref="H6">
      <formula1>"Cortometraje, Largometraje, Serie"</formula1>
    </dataValidation>
    <dataValidation type="list" allowBlank="1" showInputMessage="1" showErrorMessage="1" promptTitle="OBLIGATORIO" prompt="Indique color de la obra" sqref="J6">
      <formula1>"Color, Blanco y negro"</formula1>
    </dataValidation>
    <dataValidation type="list" allowBlank="1" showInputMessage="1" showErrorMessage="1" sqref="K17:K20 K22:K26 K86:K103 K66:K71 K74:K83 K28:K56">
      <formula1>"Hombre, Mujer, Otros"</formula1>
    </dataValidation>
    <dataValidation type="list" allowBlank="1" showInputMessage="1" showErrorMessage="1" sqref="H17:J20 H22:J26 H86:J103 H66:J71 H74:J83 H28:J56">
      <formula1>"Idefinido, Temporal"</formula1>
    </dataValidation>
    <dataValidation type="list" allowBlank="1" showInputMessage="1" showErrorMessage="1" promptTitle="OBLIGATORIO" prompt="Indique tipo de obra" sqref="E6:F6">
      <formula1>"Ficción, Documental, Experimental"</formula1>
    </dataValidation>
  </dataValidations>
  <pageMargins left="0.70866141732283472" right="0.70866141732283472" top="0.74803149606299213" bottom="0.74803149606299213" header="0.31496062992125984" footer="0.31496062992125984"/>
  <pageSetup paperSize="9" scale="57" orientation="portrait" r:id="rId1"/>
  <headerFooter>
    <oddFooter>&amp;R&amp;"Verdana,Cursiva"&amp;8&amp;K00-034Dirección General de Cultura-Institución Príncipe de Viana</oddFooter>
  </headerFooter>
  <rowBreaks count="2" manualBreakCount="2">
    <brk id="57" max="12" man="1"/>
    <brk id="105"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BGC65519:BGF65524 WVL983041:WVL983054 WLP983041:WLP983054 WBT983041:WBT983054 VRX983041:VRX983054 VIB983041:VIB983054 UYF983041:UYF983054 UOJ983041:UOJ983054 UEN983041:UEN983054 TUR983041:TUR983054 TKV983041:TKV983054 TAZ983041:TAZ983054 SRD983041:SRD983054 SHH983041:SHH983054 RXL983041:RXL983054 RNP983041:RNP983054 RDT983041:RDT983054 QTX983041:QTX983054 QKB983041:QKB983054 QAF983041:QAF983054 PQJ983041:PQJ983054 PGN983041:PGN983054 OWR983041:OWR983054 OMV983041:OMV983054 OCZ983041:OCZ983054 NTD983041:NTD983054 NJH983041:NJH983054 MZL983041:MZL983054 MPP983041:MPP983054 MFT983041:MFT983054 LVX983041:LVX983054 LMB983041:LMB983054 LCF983041:LCF983054 KSJ983041:KSJ983054 KIN983041:KIN983054 JYR983041:JYR983054 JOV983041:JOV983054 JEZ983041:JEZ983054 IVD983041:IVD983054 ILH983041:ILH983054 IBL983041:IBL983054 HRP983041:HRP983054 HHT983041:HHT983054 GXX983041:GXX983054 GOB983041:GOB983054 GEF983041:GEF983054 FUJ983041:FUJ983054 FKN983041:FKN983054 FAR983041:FAR983054 EQV983041:EQV983054 EGZ983041:EGZ983054 DXD983041:DXD983054 DNH983041:DNH983054 DDL983041:DDL983054 CTP983041:CTP983054 CJT983041:CJT983054 BZX983041:BZX983054 BQB983041:BQB983054 BGF983041:BGF983054 AWJ983041:AWJ983054 AMN983041:AMN983054 ACR983041:ACR983054 SV983041:SV983054 IZ983041:IZ983054 K983041:K983054 WVL917505:WVL917518 WLP917505:WLP917518 WBT917505:WBT917518 VRX917505:VRX917518 VIB917505:VIB917518 UYF917505:UYF917518 UOJ917505:UOJ917518 UEN917505:UEN917518 TUR917505:TUR917518 TKV917505:TKV917518 TAZ917505:TAZ917518 SRD917505:SRD917518 SHH917505:SHH917518 RXL917505:RXL917518 RNP917505:RNP917518 RDT917505:RDT917518 QTX917505:QTX917518 QKB917505:QKB917518 QAF917505:QAF917518 PQJ917505:PQJ917518 PGN917505:PGN917518 OWR917505:OWR917518 OMV917505:OMV917518 OCZ917505:OCZ917518 NTD917505:NTD917518 NJH917505:NJH917518 MZL917505:MZL917518 MPP917505:MPP917518 MFT917505:MFT917518 LVX917505:LVX917518 LMB917505:LMB917518 LCF917505:LCF917518 KSJ917505:KSJ917518 KIN917505:KIN917518 JYR917505:JYR917518 JOV917505:JOV917518 JEZ917505:JEZ917518 IVD917505:IVD917518 ILH917505:ILH917518 IBL917505:IBL917518 HRP917505:HRP917518 HHT917505:HHT917518 GXX917505:GXX917518 GOB917505:GOB917518 GEF917505:GEF917518 FUJ917505:FUJ917518 FKN917505:FKN917518 FAR917505:FAR917518 EQV917505:EQV917518 EGZ917505:EGZ917518 DXD917505:DXD917518 DNH917505:DNH917518 DDL917505:DDL917518 CTP917505:CTP917518 CJT917505:CJT917518 BZX917505:BZX917518 BQB917505:BQB917518 BGF917505:BGF917518 AWJ917505:AWJ917518 AMN917505:AMN917518 ACR917505:ACR917518 SV917505:SV917518 IZ917505:IZ917518 K917505:K917518 WVL851969:WVL851982 WLP851969:WLP851982 WBT851969:WBT851982 VRX851969:VRX851982 VIB851969:VIB851982 UYF851969:UYF851982 UOJ851969:UOJ851982 UEN851969:UEN851982 TUR851969:TUR851982 TKV851969:TKV851982 TAZ851969:TAZ851982 SRD851969:SRD851982 SHH851969:SHH851982 RXL851969:RXL851982 RNP851969:RNP851982 RDT851969:RDT851982 QTX851969:QTX851982 QKB851969:QKB851982 QAF851969:QAF851982 PQJ851969:PQJ851982 PGN851969:PGN851982 OWR851969:OWR851982 OMV851969:OMV851982 OCZ851969:OCZ851982 NTD851969:NTD851982 NJH851969:NJH851982 MZL851969:MZL851982 MPP851969:MPP851982 MFT851969:MFT851982 LVX851969:LVX851982 LMB851969:LMB851982 LCF851969:LCF851982 KSJ851969:KSJ851982 KIN851969:KIN851982 JYR851969:JYR851982 JOV851969:JOV851982 JEZ851969:JEZ851982 IVD851969:IVD851982 ILH851969:ILH851982 IBL851969:IBL851982 HRP851969:HRP851982 HHT851969:HHT851982 GXX851969:GXX851982 GOB851969:GOB851982 GEF851969:GEF851982 FUJ851969:FUJ851982 FKN851969:FKN851982 FAR851969:FAR851982 EQV851969:EQV851982 EGZ851969:EGZ851982 DXD851969:DXD851982 DNH851969:DNH851982 DDL851969:DDL851982 CTP851969:CTP851982 CJT851969:CJT851982 BZX851969:BZX851982 BQB851969:BQB851982 BGF851969:BGF851982 AWJ851969:AWJ851982 AMN851969:AMN851982 ACR851969:ACR851982 SV851969:SV851982 IZ851969:IZ851982 K851969:K851982 WVL786433:WVL786446 WLP786433:WLP786446 WBT786433:WBT786446 VRX786433:VRX786446 VIB786433:VIB786446 UYF786433:UYF786446 UOJ786433:UOJ786446 UEN786433:UEN786446 TUR786433:TUR786446 TKV786433:TKV786446 TAZ786433:TAZ786446 SRD786433:SRD786446 SHH786433:SHH786446 RXL786433:RXL786446 RNP786433:RNP786446 RDT786433:RDT786446 QTX786433:QTX786446 QKB786433:QKB786446 QAF786433:QAF786446 PQJ786433:PQJ786446 PGN786433:PGN786446 OWR786433:OWR786446 OMV786433:OMV786446 OCZ786433:OCZ786446 NTD786433:NTD786446 NJH786433:NJH786446 MZL786433:MZL786446 MPP786433:MPP786446 MFT786433:MFT786446 LVX786433:LVX786446 LMB786433:LMB786446 LCF786433:LCF786446 KSJ786433:KSJ786446 KIN786433:KIN786446 JYR786433:JYR786446 JOV786433:JOV786446 JEZ786433:JEZ786446 IVD786433:IVD786446 ILH786433:ILH786446 IBL786433:IBL786446 HRP786433:HRP786446 HHT786433:HHT786446 GXX786433:GXX786446 GOB786433:GOB786446 GEF786433:GEF786446 FUJ786433:FUJ786446 FKN786433:FKN786446 FAR786433:FAR786446 EQV786433:EQV786446 EGZ786433:EGZ786446 DXD786433:DXD786446 DNH786433:DNH786446 DDL786433:DDL786446 CTP786433:CTP786446 CJT786433:CJT786446 BZX786433:BZX786446 BQB786433:BQB786446 BGF786433:BGF786446 AWJ786433:AWJ786446 AMN786433:AMN786446 ACR786433:ACR786446 SV786433:SV786446 IZ786433:IZ786446 K786433:K786446 WVL720897:WVL720910 WLP720897:WLP720910 WBT720897:WBT720910 VRX720897:VRX720910 VIB720897:VIB720910 UYF720897:UYF720910 UOJ720897:UOJ720910 UEN720897:UEN720910 TUR720897:TUR720910 TKV720897:TKV720910 TAZ720897:TAZ720910 SRD720897:SRD720910 SHH720897:SHH720910 RXL720897:RXL720910 RNP720897:RNP720910 RDT720897:RDT720910 QTX720897:QTX720910 QKB720897:QKB720910 QAF720897:QAF720910 PQJ720897:PQJ720910 PGN720897:PGN720910 OWR720897:OWR720910 OMV720897:OMV720910 OCZ720897:OCZ720910 NTD720897:NTD720910 NJH720897:NJH720910 MZL720897:MZL720910 MPP720897:MPP720910 MFT720897:MFT720910 LVX720897:LVX720910 LMB720897:LMB720910 LCF720897:LCF720910 KSJ720897:KSJ720910 KIN720897:KIN720910 JYR720897:JYR720910 JOV720897:JOV720910 JEZ720897:JEZ720910 IVD720897:IVD720910 ILH720897:ILH720910 IBL720897:IBL720910 HRP720897:HRP720910 HHT720897:HHT720910 GXX720897:GXX720910 GOB720897:GOB720910 GEF720897:GEF720910 FUJ720897:FUJ720910 FKN720897:FKN720910 FAR720897:FAR720910 EQV720897:EQV720910 EGZ720897:EGZ720910 DXD720897:DXD720910 DNH720897:DNH720910 DDL720897:DDL720910 CTP720897:CTP720910 CJT720897:CJT720910 BZX720897:BZX720910 BQB720897:BQB720910 BGF720897:BGF720910 AWJ720897:AWJ720910 AMN720897:AMN720910 ACR720897:ACR720910 SV720897:SV720910 IZ720897:IZ720910 K720897:K720910 WVL655361:WVL655374 WLP655361:WLP655374 WBT655361:WBT655374 VRX655361:VRX655374 VIB655361:VIB655374 UYF655361:UYF655374 UOJ655361:UOJ655374 UEN655361:UEN655374 TUR655361:TUR655374 TKV655361:TKV655374 TAZ655361:TAZ655374 SRD655361:SRD655374 SHH655361:SHH655374 RXL655361:RXL655374 RNP655361:RNP655374 RDT655361:RDT655374 QTX655361:QTX655374 QKB655361:QKB655374 QAF655361:QAF655374 PQJ655361:PQJ655374 PGN655361:PGN655374 OWR655361:OWR655374 OMV655361:OMV655374 OCZ655361:OCZ655374 NTD655361:NTD655374 NJH655361:NJH655374 MZL655361:MZL655374 MPP655361:MPP655374 MFT655361:MFT655374 LVX655361:LVX655374 LMB655361:LMB655374 LCF655361:LCF655374 KSJ655361:KSJ655374 KIN655361:KIN655374 JYR655361:JYR655374 JOV655361:JOV655374 JEZ655361:JEZ655374 IVD655361:IVD655374 ILH655361:ILH655374 IBL655361:IBL655374 HRP655361:HRP655374 HHT655361:HHT655374 GXX655361:GXX655374 GOB655361:GOB655374 GEF655361:GEF655374 FUJ655361:FUJ655374 FKN655361:FKN655374 FAR655361:FAR655374 EQV655361:EQV655374 EGZ655361:EGZ655374 DXD655361:DXD655374 DNH655361:DNH655374 DDL655361:DDL655374 CTP655361:CTP655374 CJT655361:CJT655374 BZX655361:BZX655374 BQB655361:BQB655374 BGF655361:BGF655374 AWJ655361:AWJ655374 AMN655361:AMN655374 ACR655361:ACR655374 SV655361:SV655374 IZ655361:IZ655374 K655361:K655374 WVL589825:WVL589838 WLP589825:WLP589838 WBT589825:WBT589838 VRX589825:VRX589838 VIB589825:VIB589838 UYF589825:UYF589838 UOJ589825:UOJ589838 UEN589825:UEN589838 TUR589825:TUR589838 TKV589825:TKV589838 TAZ589825:TAZ589838 SRD589825:SRD589838 SHH589825:SHH589838 RXL589825:RXL589838 RNP589825:RNP589838 RDT589825:RDT589838 QTX589825:QTX589838 QKB589825:QKB589838 QAF589825:QAF589838 PQJ589825:PQJ589838 PGN589825:PGN589838 OWR589825:OWR589838 OMV589825:OMV589838 OCZ589825:OCZ589838 NTD589825:NTD589838 NJH589825:NJH589838 MZL589825:MZL589838 MPP589825:MPP589838 MFT589825:MFT589838 LVX589825:LVX589838 LMB589825:LMB589838 LCF589825:LCF589838 KSJ589825:KSJ589838 KIN589825:KIN589838 JYR589825:JYR589838 JOV589825:JOV589838 JEZ589825:JEZ589838 IVD589825:IVD589838 ILH589825:ILH589838 IBL589825:IBL589838 HRP589825:HRP589838 HHT589825:HHT589838 GXX589825:GXX589838 GOB589825:GOB589838 GEF589825:GEF589838 FUJ589825:FUJ589838 FKN589825:FKN589838 FAR589825:FAR589838 EQV589825:EQV589838 EGZ589825:EGZ589838 DXD589825:DXD589838 DNH589825:DNH589838 DDL589825:DDL589838 CTP589825:CTP589838 CJT589825:CJT589838 BZX589825:BZX589838 BQB589825:BQB589838 BGF589825:BGF589838 AWJ589825:AWJ589838 AMN589825:AMN589838 ACR589825:ACR589838 SV589825:SV589838 IZ589825:IZ589838 K589825:K589838 WVL524289:WVL524302 WLP524289:WLP524302 WBT524289:WBT524302 VRX524289:VRX524302 VIB524289:VIB524302 UYF524289:UYF524302 UOJ524289:UOJ524302 UEN524289:UEN524302 TUR524289:TUR524302 TKV524289:TKV524302 TAZ524289:TAZ524302 SRD524289:SRD524302 SHH524289:SHH524302 RXL524289:RXL524302 RNP524289:RNP524302 RDT524289:RDT524302 QTX524289:QTX524302 QKB524289:QKB524302 QAF524289:QAF524302 PQJ524289:PQJ524302 PGN524289:PGN524302 OWR524289:OWR524302 OMV524289:OMV524302 OCZ524289:OCZ524302 NTD524289:NTD524302 NJH524289:NJH524302 MZL524289:MZL524302 MPP524289:MPP524302 MFT524289:MFT524302 LVX524289:LVX524302 LMB524289:LMB524302 LCF524289:LCF524302 KSJ524289:KSJ524302 KIN524289:KIN524302 JYR524289:JYR524302 JOV524289:JOV524302 JEZ524289:JEZ524302 IVD524289:IVD524302 ILH524289:ILH524302 IBL524289:IBL524302 HRP524289:HRP524302 HHT524289:HHT524302 GXX524289:GXX524302 GOB524289:GOB524302 GEF524289:GEF524302 FUJ524289:FUJ524302 FKN524289:FKN524302 FAR524289:FAR524302 EQV524289:EQV524302 EGZ524289:EGZ524302 DXD524289:DXD524302 DNH524289:DNH524302 DDL524289:DDL524302 CTP524289:CTP524302 CJT524289:CJT524302 BZX524289:BZX524302 BQB524289:BQB524302 BGF524289:BGF524302 AWJ524289:AWJ524302 AMN524289:AMN524302 ACR524289:ACR524302 SV524289:SV524302 IZ524289:IZ524302 K524289:K524302 WVL458753:WVL458766 WLP458753:WLP458766 WBT458753:WBT458766 VRX458753:VRX458766 VIB458753:VIB458766 UYF458753:UYF458766 UOJ458753:UOJ458766 UEN458753:UEN458766 TUR458753:TUR458766 TKV458753:TKV458766 TAZ458753:TAZ458766 SRD458753:SRD458766 SHH458753:SHH458766 RXL458753:RXL458766 RNP458753:RNP458766 RDT458753:RDT458766 QTX458753:QTX458766 QKB458753:QKB458766 QAF458753:QAF458766 PQJ458753:PQJ458766 PGN458753:PGN458766 OWR458753:OWR458766 OMV458753:OMV458766 OCZ458753:OCZ458766 NTD458753:NTD458766 NJH458753:NJH458766 MZL458753:MZL458766 MPP458753:MPP458766 MFT458753:MFT458766 LVX458753:LVX458766 LMB458753:LMB458766 LCF458753:LCF458766 KSJ458753:KSJ458766 KIN458753:KIN458766 JYR458753:JYR458766 JOV458753:JOV458766 JEZ458753:JEZ458766 IVD458753:IVD458766 ILH458753:ILH458766 IBL458753:IBL458766 HRP458753:HRP458766 HHT458753:HHT458766 GXX458753:GXX458766 GOB458753:GOB458766 GEF458753:GEF458766 FUJ458753:FUJ458766 FKN458753:FKN458766 FAR458753:FAR458766 EQV458753:EQV458766 EGZ458753:EGZ458766 DXD458753:DXD458766 DNH458753:DNH458766 DDL458753:DDL458766 CTP458753:CTP458766 CJT458753:CJT458766 BZX458753:BZX458766 BQB458753:BQB458766 BGF458753:BGF458766 AWJ458753:AWJ458766 AMN458753:AMN458766 ACR458753:ACR458766 SV458753:SV458766 IZ458753:IZ458766 K458753:K458766 WVL393217:WVL393230 WLP393217:WLP393230 WBT393217:WBT393230 VRX393217:VRX393230 VIB393217:VIB393230 UYF393217:UYF393230 UOJ393217:UOJ393230 UEN393217:UEN393230 TUR393217:TUR393230 TKV393217:TKV393230 TAZ393217:TAZ393230 SRD393217:SRD393230 SHH393217:SHH393230 RXL393217:RXL393230 RNP393217:RNP393230 RDT393217:RDT393230 QTX393217:QTX393230 QKB393217:QKB393230 QAF393217:QAF393230 PQJ393217:PQJ393230 PGN393217:PGN393230 OWR393217:OWR393230 OMV393217:OMV393230 OCZ393217:OCZ393230 NTD393217:NTD393230 NJH393217:NJH393230 MZL393217:MZL393230 MPP393217:MPP393230 MFT393217:MFT393230 LVX393217:LVX393230 LMB393217:LMB393230 LCF393217:LCF393230 KSJ393217:KSJ393230 KIN393217:KIN393230 JYR393217:JYR393230 JOV393217:JOV393230 JEZ393217:JEZ393230 IVD393217:IVD393230 ILH393217:ILH393230 IBL393217:IBL393230 HRP393217:HRP393230 HHT393217:HHT393230 GXX393217:GXX393230 GOB393217:GOB393230 GEF393217:GEF393230 FUJ393217:FUJ393230 FKN393217:FKN393230 FAR393217:FAR393230 EQV393217:EQV393230 EGZ393217:EGZ393230 DXD393217:DXD393230 DNH393217:DNH393230 DDL393217:DDL393230 CTP393217:CTP393230 CJT393217:CJT393230 BZX393217:BZX393230 BQB393217:BQB393230 BGF393217:BGF393230 AWJ393217:AWJ393230 AMN393217:AMN393230 ACR393217:ACR393230 SV393217:SV393230 IZ393217:IZ393230 K393217:K393230 WVL327681:WVL327694 WLP327681:WLP327694 WBT327681:WBT327694 VRX327681:VRX327694 VIB327681:VIB327694 UYF327681:UYF327694 UOJ327681:UOJ327694 UEN327681:UEN327694 TUR327681:TUR327694 TKV327681:TKV327694 TAZ327681:TAZ327694 SRD327681:SRD327694 SHH327681:SHH327694 RXL327681:RXL327694 RNP327681:RNP327694 RDT327681:RDT327694 QTX327681:QTX327694 QKB327681:QKB327694 QAF327681:QAF327694 PQJ327681:PQJ327694 PGN327681:PGN327694 OWR327681:OWR327694 OMV327681:OMV327694 OCZ327681:OCZ327694 NTD327681:NTD327694 NJH327681:NJH327694 MZL327681:MZL327694 MPP327681:MPP327694 MFT327681:MFT327694 LVX327681:LVX327694 LMB327681:LMB327694 LCF327681:LCF327694 KSJ327681:KSJ327694 KIN327681:KIN327694 JYR327681:JYR327694 JOV327681:JOV327694 JEZ327681:JEZ327694 IVD327681:IVD327694 ILH327681:ILH327694 IBL327681:IBL327694 HRP327681:HRP327694 HHT327681:HHT327694 GXX327681:GXX327694 GOB327681:GOB327694 GEF327681:GEF327694 FUJ327681:FUJ327694 FKN327681:FKN327694 FAR327681:FAR327694 EQV327681:EQV327694 EGZ327681:EGZ327694 DXD327681:DXD327694 DNH327681:DNH327694 DDL327681:DDL327694 CTP327681:CTP327694 CJT327681:CJT327694 BZX327681:BZX327694 BQB327681:BQB327694 BGF327681:BGF327694 AWJ327681:AWJ327694 AMN327681:AMN327694 ACR327681:ACR327694 SV327681:SV327694 IZ327681:IZ327694 K327681:K327694 WVL262145:WVL262158 WLP262145:WLP262158 WBT262145:WBT262158 VRX262145:VRX262158 VIB262145:VIB262158 UYF262145:UYF262158 UOJ262145:UOJ262158 UEN262145:UEN262158 TUR262145:TUR262158 TKV262145:TKV262158 TAZ262145:TAZ262158 SRD262145:SRD262158 SHH262145:SHH262158 RXL262145:RXL262158 RNP262145:RNP262158 RDT262145:RDT262158 QTX262145:QTX262158 QKB262145:QKB262158 QAF262145:QAF262158 PQJ262145:PQJ262158 PGN262145:PGN262158 OWR262145:OWR262158 OMV262145:OMV262158 OCZ262145:OCZ262158 NTD262145:NTD262158 NJH262145:NJH262158 MZL262145:MZL262158 MPP262145:MPP262158 MFT262145:MFT262158 LVX262145:LVX262158 LMB262145:LMB262158 LCF262145:LCF262158 KSJ262145:KSJ262158 KIN262145:KIN262158 JYR262145:JYR262158 JOV262145:JOV262158 JEZ262145:JEZ262158 IVD262145:IVD262158 ILH262145:ILH262158 IBL262145:IBL262158 HRP262145:HRP262158 HHT262145:HHT262158 GXX262145:GXX262158 GOB262145:GOB262158 GEF262145:GEF262158 FUJ262145:FUJ262158 FKN262145:FKN262158 FAR262145:FAR262158 EQV262145:EQV262158 EGZ262145:EGZ262158 DXD262145:DXD262158 DNH262145:DNH262158 DDL262145:DDL262158 CTP262145:CTP262158 CJT262145:CJT262158 BZX262145:BZX262158 BQB262145:BQB262158 BGF262145:BGF262158 AWJ262145:AWJ262158 AMN262145:AMN262158 ACR262145:ACR262158 SV262145:SV262158 IZ262145:IZ262158 K262145:K262158 WVL196609:WVL196622 WLP196609:WLP196622 WBT196609:WBT196622 VRX196609:VRX196622 VIB196609:VIB196622 UYF196609:UYF196622 UOJ196609:UOJ196622 UEN196609:UEN196622 TUR196609:TUR196622 TKV196609:TKV196622 TAZ196609:TAZ196622 SRD196609:SRD196622 SHH196609:SHH196622 RXL196609:RXL196622 RNP196609:RNP196622 RDT196609:RDT196622 QTX196609:QTX196622 QKB196609:QKB196622 QAF196609:QAF196622 PQJ196609:PQJ196622 PGN196609:PGN196622 OWR196609:OWR196622 OMV196609:OMV196622 OCZ196609:OCZ196622 NTD196609:NTD196622 NJH196609:NJH196622 MZL196609:MZL196622 MPP196609:MPP196622 MFT196609:MFT196622 LVX196609:LVX196622 LMB196609:LMB196622 LCF196609:LCF196622 KSJ196609:KSJ196622 KIN196609:KIN196622 JYR196609:JYR196622 JOV196609:JOV196622 JEZ196609:JEZ196622 IVD196609:IVD196622 ILH196609:ILH196622 IBL196609:IBL196622 HRP196609:HRP196622 HHT196609:HHT196622 GXX196609:GXX196622 GOB196609:GOB196622 GEF196609:GEF196622 FUJ196609:FUJ196622 FKN196609:FKN196622 FAR196609:FAR196622 EQV196609:EQV196622 EGZ196609:EGZ196622 DXD196609:DXD196622 DNH196609:DNH196622 DDL196609:DDL196622 CTP196609:CTP196622 CJT196609:CJT196622 BZX196609:BZX196622 BQB196609:BQB196622 BGF196609:BGF196622 AWJ196609:AWJ196622 AMN196609:AMN196622 ACR196609:ACR196622 SV196609:SV196622 IZ196609:IZ196622 K196609:K196622 WVL131073:WVL131086 WLP131073:WLP131086 WBT131073:WBT131086 VRX131073:VRX131086 VIB131073:VIB131086 UYF131073:UYF131086 UOJ131073:UOJ131086 UEN131073:UEN131086 TUR131073:TUR131086 TKV131073:TKV131086 TAZ131073:TAZ131086 SRD131073:SRD131086 SHH131073:SHH131086 RXL131073:RXL131086 RNP131073:RNP131086 RDT131073:RDT131086 QTX131073:QTX131086 QKB131073:QKB131086 QAF131073:QAF131086 PQJ131073:PQJ131086 PGN131073:PGN131086 OWR131073:OWR131086 OMV131073:OMV131086 OCZ131073:OCZ131086 NTD131073:NTD131086 NJH131073:NJH131086 MZL131073:MZL131086 MPP131073:MPP131086 MFT131073:MFT131086 LVX131073:LVX131086 LMB131073:LMB131086 LCF131073:LCF131086 KSJ131073:KSJ131086 KIN131073:KIN131086 JYR131073:JYR131086 JOV131073:JOV131086 JEZ131073:JEZ131086 IVD131073:IVD131086 ILH131073:ILH131086 IBL131073:IBL131086 HRP131073:HRP131086 HHT131073:HHT131086 GXX131073:GXX131086 GOB131073:GOB131086 GEF131073:GEF131086 FUJ131073:FUJ131086 FKN131073:FKN131086 FAR131073:FAR131086 EQV131073:EQV131086 EGZ131073:EGZ131086 DXD131073:DXD131086 DNH131073:DNH131086 DDL131073:DDL131086 CTP131073:CTP131086 CJT131073:CJT131086 BZX131073:BZX131086 BQB131073:BQB131086 BGF131073:BGF131086 AWJ131073:AWJ131086 AMN131073:AMN131086 ACR131073:ACR131086 SV131073:SV131086 IZ131073:IZ131086 K131073:K131086 WVL65537:WVL65550 WLP65537:WLP65550 WBT65537:WBT65550 VRX65537:VRX65550 VIB65537:VIB65550 UYF65537:UYF65550 UOJ65537:UOJ65550 UEN65537:UEN65550 TUR65537:TUR65550 TKV65537:TKV65550 TAZ65537:TAZ65550 SRD65537:SRD65550 SHH65537:SHH65550 RXL65537:RXL65550 RNP65537:RNP65550 RDT65537:RDT65550 QTX65537:QTX65550 QKB65537:QKB65550 QAF65537:QAF65550 PQJ65537:PQJ65550 PGN65537:PGN65550 OWR65537:OWR65550 OMV65537:OMV65550 OCZ65537:OCZ65550 NTD65537:NTD65550 NJH65537:NJH65550 MZL65537:MZL65550 MPP65537:MPP65550 MFT65537:MFT65550 LVX65537:LVX65550 LMB65537:LMB65550 LCF65537:LCF65550 KSJ65537:KSJ65550 KIN65537:KIN65550 JYR65537:JYR65550 JOV65537:JOV65550 JEZ65537:JEZ65550 IVD65537:IVD65550 ILH65537:ILH65550 IBL65537:IBL65550 HRP65537:HRP65550 HHT65537:HHT65550 GXX65537:GXX65550 GOB65537:GOB65550 GEF65537:GEF65550 FUJ65537:FUJ65550 FKN65537:FKN65550 FAR65537:FAR65550 EQV65537:EQV65550 EGZ65537:EGZ65550 DXD65537:DXD65550 DNH65537:DNH65550 DDL65537:DDL65550 CTP65537:CTP65550 CJT65537:CJT65550 BZX65537:BZX65550 BQB65537:BQB65550 BGF65537:BGF65550 AWJ65537:AWJ65550 AMN65537:AMN65550 ACR65537:ACR65550 SV65537:SV65550 IZ65537:IZ65550 K65537:K65550 H65519:K65524 AWG65519:AWJ65524 AMK65519:AMN65524 WVI983106:WVL983143 WLM983106:WLP983143 WBQ983106:WBT983143 VRU983106:VRX983143 VHY983106:VIB983143 UYC983106:UYF983143 UOG983106:UOJ983143 UEK983106:UEN983143 TUO983106:TUR983143 TKS983106:TKV983143 TAW983106:TAZ983143 SRA983106:SRD983143 SHE983106:SHH983143 RXI983106:RXL983143 RNM983106:RNP983143 RDQ983106:RDT983143 QTU983106:QTX983143 QJY983106:QKB983143 QAC983106:QAF983143 PQG983106:PQJ983143 PGK983106:PGN983143 OWO983106:OWR983143 OMS983106:OMV983143 OCW983106:OCZ983143 NTA983106:NTD983143 NJE983106:NJH983143 MZI983106:MZL983143 MPM983106:MPP983143 MFQ983106:MFT983143 LVU983106:LVX983143 LLY983106:LMB983143 LCC983106:LCF983143 KSG983106:KSJ983143 KIK983106:KIN983143 JYO983106:JYR983143 JOS983106:JOV983143 JEW983106:JEZ983143 IVA983106:IVD983143 ILE983106:ILH983143 IBI983106:IBL983143 HRM983106:HRP983143 HHQ983106:HHT983143 GXU983106:GXX983143 GNY983106:GOB983143 GEC983106:GEF983143 FUG983106:FUJ983143 FKK983106:FKN983143 FAO983106:FAR983143 EQS983106:EQV983143 EGW983106:EGZ983143 DXA983106:DXD983143 DNE983106:DNH983143 DDI983106:DDL983143 CTM983106:CTP983143 CJQ983106:CJT983143 BZU983106:BZX983143 BPY983106:BQB983143 BGC983106:BGF983143 AWG983106:AWJ983143 AMK983106:AMN983143 ACO983106:ACR983143 SS983106:SV983143 IW983106:IZ983143 H983106:K983143 WVI917570:WVL917607 WLM917570:WLP917607 WBQ917570:WBT917607 VRU917570:VRX917607 VHY917570:VIB917607 UYC917570:UYF917607 UOG917570:UOJ917607 UEK917570:UEN917607 TUO917570:TUR917607 TKS917570:TKV917607 TAW917570:TAZ917607 SRA917570:SRD917607 SHE917570:SHH917607 RXI917570:RXL917607 RNM917570:RNP917607 RDQ917570:RDT917607 QTU917570:QTX917607 QJY917570:QKB917607 QAC917570:QAF917607 PQG917570:PQJ917607 PGK917570:PGN917607 OWO917570:OWR917607 OMS917570:OMV917607 OCW917570:OCZ917607 NTA917570:NTD917607 NJE917570:NJH917607 MZI917570:MZL917607 MPM917570:MPP917607 MFQ917570:MFT917607 LVU917570:LVX917607 LLY917570:LMB917607 LCC917570:LCF917607 KSG917570:KSJ917607 KIK917570:KIN917607 JYO917570:JYR917607 JOS917570:JOV917607 JEW917570:JEZ917607 IVA917570:IVD917607 ILE917570:ILH917607 IBI917570:IBL917607 HRM917570:HRP917607 HHQ917570:HHT917607 GXU917570:GXX917607 GNY917570:GOB917607 GEC917570:GEF917607 FUG917570:FUJ917607 FKK917570:FKN917607 FAO917570:FAR917607 EQS917570:EQV917607 EGW917570:EGZ917607 DXA917570:DXD917607 DNE917570:DNH917607 DDI917570:DDL917607 CTM917570:CTP917607 CJQ917570:CJT917607 BZU917570:BZX917607 BPY917570:BQB917607 BGC917570:BGF917607 AWG917570:AWJ917607 AMK917570:AMN917607 ACO917570:ACR917607 SS917570:SV917607 IW917570:IZ917607 H917570:K917607 WVI852034:WVL852071 WLM852034:WLP852071 WBQ852034:WBT852071 VRU852034:VRX852071 VHY852034:VIB852071 UYC852034:UYF852071 UOG852034:UOJ852071 UEK852034:UEN852071 TUO852034:TUR852071 TKS852034:TKV852071 TAW852034:TAZ852071 SRA852034:SRD852071 SHE852034:SHH852071 RXI852034:RXL852071 RNM852034:RNP852071 RDQ852034:RDT852071 QTU852034:QTX852071 QJY852034:QKB852071 QAC852034:QAF852071 PQG852034:PQJ852071 PGK852034:PGN852071 OWO852034:OWR852071 OMS852034:OMV852071 OCW852034:OCZ852071 NTA852034:NTD852071 NJE852034:NJH852071 MZI852034:MZL852071 MPM852034:MPP852071 MFQ852034:MFT852071 LVU852034:LVX852071 LLY852034:LMB852071 LCC852034:LCF852071 KSG852034:KSJ852071 KIK852034:KIN852071 JYO852034:JYR852071 JOS852034:JOV852071 JEW852034:JEZ852071 IVA852034:IVD852071 ILE852034:ILH852071 IBI852034:IBL852071 HRM852034:HRP852071 HHQ852034:HHT852071 GXU852034:GXX852071 GNY852034:GOB852071 GEC852034:GEF852071 FUG852034:FUJ852071 FKK852034:FKN852071 FAO852034:FAR852071 EQS852034:EQV852071 EGW852034:EGZ852071 DXA852034:DXD852071 DNE852034:DNH852071 DDI852034:DDL852071 CTM852034:CTP852071 CJQ852034:CJT852071 BZU852034:BZX852071 BPY852034:BQB852071 BGC852034:BGF852071 AWG852034:AWJ852071 AMK852034:AMN852071 ACO852034:ACR852071 SS852034:SV852071 IW852034:IZ852071 H852034:K852071 WVI786498:WVL786535 WLM786498:WLP786535 WBQ786498:WBT786535 VRU786498:VRX786535 VHY786498:VIB786535 UYC786498:UYF786535 UOG786498:UOJ786535 UEK786498:UEN786535 TUO786498:TUR786535 TKS786498:TKV786535 TAW786498:TAZ786535 SRA786498:SRD786535 SHE786498:SHH786535 RXI786498:RXL786535 RNM786498:RNP786535 RDQ786498:RDT786535 QTU786498:QTX786535 QJY786498:QKB786535 QAC786498:QAF786535 PQG786498:PQJ786535 PGK786498:PGN786535 OWO786498:OWR786535 OMS786498:OMV786535 OCW786498:OCZ786535 NTA786498:NTD786535 NJE786498:NJH786535 MZI786498:MZL786535 MPM786498:MPP786535 MFQ786498:MFT786535 LVU786498:LVX786535 LLY786498:LMB786535 LCC786498:LCF786535 KSG786498:KSJ786535 KIK786498:KIN786535 JYO786498:JYR786535 JOS786498:JOV786535 JEW786498:JEZ786535 IVA786498:IVD786535 ILE786498:ILH786535 IBI786498:IBL786535 HRM786498:HRP786535 HHQ786498:HHT786535 GXU786498:GXX786535 GNY786498:GOB786535 GEC786498:GEF786535 FUG786498:FUJ786535 FKK786498:FKN786535 FAO786498:FAR786535 EQS786498:EQV786535 EGW786498:EGZ786535 DXA786498:DXD786535 DNE786498:DNH786535 DDI786498:DDL786535 CTM786498:CTP786535 CJQ786498:CJT786535 BZU786498:BZX786535 BPY786498:BQB786535 BGC786498:BGF786535 AWG786498:AWJ786535 AMK786498:AMN786535 ACO786498:ACR786535 SS786498:SV786535 IW786498:IZ786535 H786498:K786535 WVI720962:WVL720999 WLM720962:WLP720999 WBQ720962:WBT720999 VRU720962:VRX720999 VHY720962:VIB720999 UYC720962:UYF720999 UOG720962:UOJ720999 UEK720962:UEN720999 TUO720962:TUR720999 TKS720962:TKV720999 TAW720962:TAZ720999 SRA720962:SRD720999 SHE720962:SHH720999 RXI720962:RXL720999 RNM720962:RNP720999 RDQ720962:RDT720999 QTU720962:QTX720999 QJY720962:QKB720999 QAC720962:QAF720999 PQG720962:PQJ720999 PGK720962:PGN720999 OWO720962:OWR720999 OMS720962:OMV720999 OCW720962:OCZ720999 NTA720962:NTD720999 NJE720962:NJH720999 MZI720962:MZL720999 MPM720962:MPP720999 MFQ720962:MFT720999 LVU720962:LVX720999 LLY720962:LMB720999 LCC720962:LCF720999 KSG720962:KSJ720999 KIK720962:KIN720999 JYO720962:JYR720999 JOS720962:JOV720999 JEW720962:JEZ720999 IVA720962:IVD720999 ILE720962:ILH720999 IBI720962:IBL720999 HRM720962:HRP720999 HHQ720962:HHT720999 GXU720962:GXX720999 GNY720962:GOB720999 GEC720962:GEF720999 FUG720962:FUJ720999 FKK720962:FKN720999 FAO720962:FAR720999 EQS720962:EQV720999 EGW720962:EGZ720999 DXA720962:DXD720999 DNE720962:DNH720999 DDI720962:DDL720999 CTM720962:CTP720999 CJQ720962:CJT720999 BZU720962:BZX720999 BPY720962:BQB720999 BGC720962:BGF720999 AWG720962:AWJ720999 AMK720962:AMN720999 ACO720962:ACR720999 SS720962:SV720999 IW720962:IZ720999 H720962:K720999 WVI655426:WVL655463 WLM655426:WLP655463 WBQ655426:WBT655463 VRU655426:VRX655463 VHY655426:VIB655463 UYC655426:UYF655463 UOG655426:UOJ655463 UEK655426:UEN655463 TUO655426:TUR655463 TKS655426:TKV655463 TAW655426:TAZ655463 SRA655426:SRD655463 SHE655426:SHH655463 RXI655426:RXL655463 RNM655426:RNP655463 RDQ655426:RDT655463 QTU655426:QTX655463 QJY655426:QKB655463 QAC655426:QAF655463 PQG655426:PQJ655463 PGK655426:PGN655463 OWO655426:OWR655463 OMS655426:OMV655463 OCW655426:OCZ655463 NTA655426:NTD655463 NJE655426:NJH655463 MZI655426:MZL655463 MPM655426:MPP655463 MFQ655426:MFT655463 LVU655426:LVX655463 LLY655426:LMB655463 LCC655426:LCF655463 KSG655426:KSJ655463 KIK655426:KIN655463 JYO655426:JYR655463 JOS655426:JOV655463 JEW655426:JEZ655463 IVA655426:IVD655463 ILE655426:ILH655463 IBI655426:IBL655463 HRM655426:HRP655463 HHQ655426:HHT655463 GXU655426:GXX655463 GNY655426:GOB655463 GEC655426:GEF655463 FUG655426:FUJ655463 FKK655426:FKN655463 FAO655426:FAR655463 EQS655426:EQV655463 EGW655426:EGZ655463 DXA655426:DXD655463 DNE655426:DNH655463 DDI655426:DDL655463 CTM655426:CTP655463 CJQ655426:CJT655463 BZU655426:BZX655463 BPY655426:BQB655463 BGC655426:BGF655463 AWG655426:AWJ655463 AMK655426:AMN655463 ACO655426:ACR655463 SS655426:SV655463 IW655426:IZ655463 H655426:K655463 WVI589890:WVL589927 WLM589890:WLP589927 WBQ589890:WBT589927 VRU589890:VRX589927 VHY589890:VIB589927 UYC589890:UYF589927 UOG589890:UOJ589927 UEK589890:UEN589927 TUO589890:TUR589927 TKS589890:TKV589927 TAW589890:TAZ589927 SRA589890:SRD589927 SHE589890:SHH589927 RXI589890:RXL589927 RNM589890:RNP589927 RDQ589890:RDT589927 QTU589890:QTX589927 QJY589890:QKB589927 QAC589890:QAF589927 PQG589890:PQJ589927 PGK589890:PGN589927 OWO589890:OWR589927 OMS589890:OMV589927 OCW589890:OCZ589927 NTA589890:NTD589927 NJE589890:NJH589927 MZI589890:MZL589927 MPM589890:MPP589927 MFQ589890:MFT589927 LVU589890:LVX589927 LLY589890:LMB589927 LCC589890:LCF589927 KSG589890:KSJ589927 KIK589890:KIN589927 JYO589890:JYR589927 JOS589890:JOV589927 JEW589890:JEZ589927 IVA589890:IVD589927 ILE589890:ILH589927 IBI589890:IBL589927 HRM589890:HRP589927 HHQ589890:HHT589927 GXU589890:GXX589927 GNY589890:GOB589927 GEC589890:GEF589927 FUG589890:FUJ589927 FKK589890:FKN589927 FAO589890:FAR589927 EQS589890:EQV589927 EGW589890:EGZ589927 DXA589890:DXD589927 DNE589890:DNH589927 DDI589890:DDL589927 CTM589890:CTP589927 CJQ589890:CJT589927 BZU589890:BZX589927 BPY589890:BQB589927 BGC589890:BGF589927 AWG589890:AWJ589927 AMK589890:AMN589927 ACO589890:ACR589927 SS589890:SV589927 IW589890:IZ589927 H589890:K589927 WVI524354:WVL524391 WLM524354:WLP524391 WBQ524354:WBT524391 VRU524354:VRX524391 VHY524354:VIB524391 UYC524354:UYF524391 UOG524354:UOJ524391 UEK524354:UEN524391 TUO524354:TUR524391 TKS524354:TKV524391 TAW524354:TAZ524391 SRA524354:SRD524391 SHE524354:SHH524391 RXI524354:RXL524391 RNM524354:RNP524391 RDQ524354:RDT524391 QTU524354:QTX524391 QJY524354:QKB524391 QAC524354:QAF524391 PQG524354:PQJ524391 PGK524354:PGN524391 OWO524354:OWR524391 OMS524354:OMV524391 OCW524354:OCZ524391 NTA524354:NTD524391 NJE524354:NJH524391 MZI524354:MZL524391 MPM524354:MPP524391 MFQ524354:MFT524391 LVU524354:LVX524391 LLY524354:LMB524391 LCC524354:LCF524391 KSG524354:KSJ524391 KIK524354:KIN524391 JYO524354:JYR524391 JOS524354:JOV524391 JEW524354:JEZ524391 IVA524354:IVD524391 ILE524354:ILH524391 IBI524354:IBL524391 HRM524354:HRP524391 HHQ524354:HHT524391 GXU524354:GXX524391 GNY524354:GOB524391 GEC524354:GEF524391 FUG524354:FUJ524391 FKK524354:FKN524391 FAO524354:FAR524391 EQS524354:EQV524391 EGW524354:EGZ524391 DXA524354:DXD524391 DNE524354:DNH524391 DDI524354:DDL524391 CTM524354:CTP524391 CJQ524354:CJT524391 BZU524354:BZX524391 BPY524354:BQB524391 BGC524354:BGF524391 AWG524354:AWJ524391 AMK524354:AMN524391 ACO524354:ACR524391 SS524354:SV524391 IW524354:IZ524391 H524354:K524391 WVI458818:WVL458855 WLM458818:WLP458855 WBQ458818:WBT458855 VRU458818:VRX458855 VHY458818:VIB458855 UYC458818:UYF458855 UOG458818:UOJ458855 UEK458818:UEN458855 TUO458818:TUR458855 TKS458818:TKV458855 TAW458818:TAZ458855 SRA458818:SRD458855 SHE458818:SHH458855 RXI458818:RXL458855 RNM458818:RNP458855 RDQ458818:RDT458855 QTU458818:QTX458855 QJY458818:QKB458855 QAC458818:QAF458855 PQG458818:PQJ458855 PGK458818:PGN458855 OWO458818:OWR458855 OMS458818:OMV458855 OCW458818:OCZ458855 NTA458818:NTD458855 NJE458818:NJH458855 MZI458818:MZL458855 MPM458818:MPP458855 MFQ458818:MFT458855 LVU458818:LVX458855 LLY458818:LMB458855 LCC458818:LCF458855 KSG458818:KSJ458855 KIK458818:KIN458855 JYO458818:JYR458855 JOS458818:JOV458855 JEW458818:JEZ458855 IVA458818:IVD458855 ILE458818:ILH458855 IBI458818:IBL458855 HRM458818:HRP458855 HHQ458818:HHT458855 GXU458818:GXX458855 GNY458818:GOB458855 GEC458818:GEF458855 FUG458818:FUJ458855 FKK458818:FKN458855 FAO458818:FAR458855 EQS458818:EQV458855 EGW458818:EGZ458855 DXA458818:DXD458855 DNE458818:DNH458855 DDI458818:DDL458855 CTM458818:CTP458855 CJQ458818:CJT458855 BZU458818:BZX458855 BPY458818:BQB458855 BGC458818:BGF458855 AWG458818:AWJ458855 AMK458818:AMN458855 ACO458818:ACR458855 SS458818:SV458855 IW458818:IZ458855 H458818:K458855 WVI393282:WVL393319 WLM393282:WLP393319 WBQ393282:WBT393319 VRU393282:VRX393319 VHY393282:VIB393319 UYC393282:UYF393319 UOG393282:UOJ393319 UEK393282:UEN393319 TUO393282:TUR393319 TKS393282:TKV393319 TAW393282:TAZ393319 SRA393282:SRD393319 SHE393282:SHH393319 RXI393282:RXL393319 RNM393282:RNP393319 RDQ393282:RDT393319 QTU393282:QTX393319 QJY393282:QKB393319 QAC393282:QAF393319 PQG393282:PQJ393319 PGK393282:PGN393319 OWO393282:OWR393319 OMS393282:OMV393319 OCW393282:OCZ393319 NTA393282:NTD393319 NJE393282:NJH393319 MZI393282:MZL393319 MPM393282:MPP393319 MFQ393282:MFT393319 LVU393282:LVX393319 LLY393282:LMB393319 LCC393282:LCF393319 KSG393282:KSJ393319 KIK393282:KIN393319 JYO393282:JYR393319 JOS393282:JOV393319 JEW393282:JEZ393319 IVA393282:IVD393319 ILE393282:ILH393319 IBI393282:IBL393319 HRM393282:HRP393319 HHQ393282:HHT393319 GXU393282:GXX393319 GNY393282:GOB393319 GEC393282:GEF393319 FUG393282:FUJ393319 FKK393282:FKN393319 FAO393282:FAR393319 EQS393282:EQV393319 EGW393282:EGZ393319 DXA393282:DXD393319 DNE393282:DNH393319 DDI393282:DDL393319 CTM393282:CTP393319 CJQ393282:CJT393319 BZU393282:BZX393319 BPY393282:BQB393319 BGC393282:BGF393319 AWG393282:AWJ393319 AMK393282:AMN393319 ACO393282:ACR393319 SS393282:SV393319 IW393282:IZ393319 H393282:K393319 WVI327746:WVL327783 WLM327746:WLP327783 WBQ327746:WBT327783 VRU327746:VRX327783 VHY327746:VIB327783 UYC327746:UYF327783 UOG327746:UOJ327783 UEK327746:UEN327783 TUO327746:TUR327783 TKS327746:TKV327783 TAW327746:TAZ327783 SRA327746:SRD327783 SHE327746:SHH327783 RXI327746:RXL327783 RNM327746:RNP327783 RDQ327746:RDT327783 QTU327746:QTX327783 QJY327746:QKB327783 QAC327746:QAF327783 PQG327746:PQJ327783 PGK327746:PGN327783 OWO327746:OWR327783 OMS327746:OMV327783 OCW327746:OCZ327783 NTA327746:NTD327783 NJE327746:NJH327783 MZI327746:MZL327783 MPM327746:MPP327783 MFQ327746:MFT327783 LVU327746:LVX327783 LLY327746:LMB327783 LCC327746:LCF327783 KSG327746:KSJ327783 KIK327746:KIN327783 JYO327746:JYR327783 JOS327746:JOV327783 JEW327746:JEZ327783 IVA327746:IVD327783 ILE327746:ILH327783 IBI327746:IBL327783 HRM327746:HRP327783 HHQ327746:HHT327783 GXU327746:GXX327783 GNY327746:GOB327783 GEC327746:GEF327783 FUG327746:FUJ327783 FKK327746:FKN327783 FAO327746:FAR327783 EQS327746:EQV327783 EGW327746:EGZ327783 DXA327746:DXD327783 DNE327746:DNH327783 DDI327746:DDL327783 CTM327746:CTP327783 CJQ327746:CJT327783 BZU327746:BZX327783 BPY327746:BQB327783 BGC327746:BGF327783 AWG327746:AWJ327783 AMK327746:AMN327783 ACO327746:ACR327783 SS327746:SV327783 IW327746:IZ327783 H327746:K327783 WVI262210:WVL262247 WLM262210:WLP262247 WBQ262210:WBT262247 VRU262210:VRX262247 VHY262210:VIB262247 UYC262210:UYF262247 UOG262210:UOJ262247 UEK262210:UEN262247 TUO262210:TUR262247 TKS262210:TKV262247 TAW262210:TAZ262247 SRA262210:SRD262247 SHE262210:SHH262247 RXI262210:RXL262247 RNM262210:RNP262247 RDQ262210:RDT262247 QTU262210:QTX262247 QJY262210:QKB262247 QAC262210:QAF262247 PQG262210:PQJ262247 PGK262210:PGN262247 OWO262210:OWR262247 OMS262210:OMV262247 OCW262210:OCZ262247 NTA262210:NTD262247 NJE262210:NJH262247 MZI262210:MZL262247 MPM262210:MPP262247 MFQ262210:MFT262247 LVU262210:LVX262247 LLY262210:LMB262247 LCC262210:LCF262247 KSG262210:KSJ262247 KIK262210:KIN262247 JYO262210:JYR262247 JOS262210:JOV262247 JEW262210:JEZ262247 IVA262210:IVD262247 ILE262210:ILH262247 IBI262210:IBL262247 HRM262210:HRP262247 HHQ262210:HHT262247 GXU262210:GXX262247 GNY262210:GOB262247 GEC262210:GEF262247 FUG262210:FUJ262247 FKK262210:FKN262247 FAO262210:FAR262247 EQS262210:EQV262247 EGW262210:EGZ262247 DXA262210:DXD262247 DNE262210:DNH262247 DDI262210:DDL262247 CTM262210:CTP262247 CJQ262210:CJT262247 BZU262210:BZX262247 BPY262210:BQB262247 BGC262210:BGF262247 AWG262210:AWJ262247 AMK262210:AMN262247 ACO262210:ACR262247 SS262210:SV262247 IW262210:IZ262247 H262210:K262247 WVI196674:WVL196711 WLM196674:WLP196711 WBQ196674:WBT196711 VRU196674:VRX196711 VHY196674:VIB196711 UYC196674:UYF196711 UOG196674:UOJ196711 UEK196674:UEN196711 TUO196674:TUR196711 TKS196674:TKV196711 TAW196674:TAZ196711 SRA196674:SRD196711 SHE196674:SHH196711 RXI196674:RXL196711 RNM196674:RNP196711 RDQ196674:RDT196711 QTU196674:QTX196711 QJY196674:QKB196711 QAC196674:QAF196711 PQG196674:PQJ196711 PGK196674:PGN196711 OWO196674:OWR196711 OMS196674:OMV196711 OCW196674:OCZ196711 NTA196674:NTD196711 NJE196674:NJH196711 MZI196674:MZL196711 MPM196674:MPP196711 MFQ196674:MFT196711 LVU196674:LVX196711 LLY196674:LMB196711 LCC196674:LCF196711 KSG196674:KSJ196711 KIK196674:KIN196711 JYO196674:JYR196711 JOS196674:JOV196711 JEW196674:JEZ196711 IVA196674:IVD196711 ILE196674:ILH196711 IBI196674:IBL196711 HRM196674:HRP196711 HHQ196674:HHT196711 GXU196674:GXX196711 GNY196674:GOB196711 GEC196674:GEF196711 FUG196674:FUJ196711 FKK196674:FKN196711 FAO196674:FAR196711 EQS196674:EQV196711 EGW196674:EGZ196711 DXA196674:DXD196711 DNE196674:DNH196711 DDI196674:DDL196711 CTM196674:CTP196711 CJQ196674:CJT196711 BZU196674:BZX196711 BPY196674:BQB196711 BGC196674:BGF196711 AWG196674:AWJ196711 AMK196674:AMN196711 ACO196674:ACR196711 SS196674:SV196711 IW196674:IZ196711 H196674:K196711 WVI131138:WVL131175 WLM131138:WLP131175 WBQ131138:WBT131175 VRU131138:VRX131175 VHY131138:VIB131175 UYC131138:UYF131175 UOG131138:UOJ131175 UEK131138:UEN131175 TUO131138:TUR131175 TKS131138:TKV131175 TAW131138:TAZ131175 SRA131138:SRD131175 SHE131138:SHH131175 RXI131138:RXL131175 RNM131138:RNP131175 RDQ131138:RDT131175 QTU131138:QTX131175 QJY131138:QKB131175 QAC131138:QAF131175 PQG131138:PQJ131175 PGK131138:PGN131175 OWO131138:OWR131175 OMS131138:OMV131175 OCW131138:OCZ131175 NTA131138:NTD131175 NJE131138:NJH131175 MZI131138:MZL131175 MPM131138:MPP131175 MFQ131138:MFT131175 LVU131138:LVX131175 LLY131138:LMB131175 LCC131138:LCF131175 KSG131138:KSJ131175 KIK131138:KIN131175 JYO131138:JYR131175 JOS131138:JOV131175 JEW131138:JEZ131175 IVA131138:IVD131175 ILE131138:ILH131175 IBI131138:IBL131175 HRM131138:HRP131175 HHQ131138:HHT131175 GXU131138:GXX131175 GNY131138:GOB131175 GEC131138:GEF131175 FUG131138:FUJ131175 FKK131138:FKN131175 FAO131138:FAR131175 EQS131138:EQV131175 EGW131138:EGZ131175 DXA131138:DXD131175 DNE131138:DNH131175 DDI131138:DDL131175 CTM131138:CTP131175 CJQ131138:CJT131175 BZU131138:BZX131175 BPY131138:BQB131175 BGC131138:BGF131175 AWG131138:AWJ131175 AMK131138:AMN131175 ACO131138:ACR131175 SS131138:SV131175 IW131138:IZ131175 H131138:K131175 WVI65602:WVL65639 WLM65602:WLP65639 WBQ65602:WBT65639 VRU65602:VRX65639 VHY65602:VIB65639 UYC65602:UYF65639 UOG65602:UOJ65639 UEK65602:UEN65639 TUO65602:TUR65639 TKS65602:TKV65639 TAW65602:TAZ65639 SRA65602:SRD65639 SHE65602:SHH65639 RXI65602:RXL65639 RNM65602:RNP65639 RDQ65602:RDT65639 QTU65602:QTX65639 QJY65602:QKB65639 QAC65602:QAF65639 PQG65602:PQJ65639 PGK65602:PGN65639 OWO65602:OWR65639 OMS65602:OMV65639 OCW65602:OCZ65639 NTA65602:NTD65639 NJE65602:NJH65639 MZI65602:MZL65639 MPM65602:MPP65639 MFQ65602:MFT65639 LVU65602:LVX65639 LLY65602:LMB65639 LCC65602:LCF65639 KSG65602:KSJ65639 KIK65602:KIN65639 JYO65602:JYR65639 JOS65602:JOV65639 JEW65602:JEZ65639 IVA65602:IVD65639 ILE65602:ILH65639 IBI65602:IBL65639 HRM65602:HRP65639 HHQ65602:HHT65639 GXU65602:GXX65639 GNY65602:GOB65639 GEC65602:GEF65639 FUG65602:FUJ65639 FKK65602:FKN65639 FAO65602:FAR65639 EQS65602:EQV65639 EGW65602:EGZ65639 DXA65602:DXD65639 DNE65602:DNH65639 DDI65602:DDL65639 CTM65602:CTP65639 CJQ65602:CJT65639 BZU65602:BZX65639 BPY65602:BQB65639 BGC65602:BGF65639 AWG65602:AWJ65639 AMK65602:AMN65639 ACO65602:ACR65639 SS65602:SV65639 IW65602:IZ65639 H65602:K65639 WVI983104:WVL983104 WLM983104:WLP983104 WBQ983104:WBT983104 VRU983104:VRX983104 VHY983104:VIB983104 UYC983104:UYF983104 UOG983104:UOJ983104 UEK983104:UEN983104 TUO983104:TUR983104 TKS983104:TKV983104 TAW983104:TAZ983104 SRA983104:SRD983104 SHE983104:SHH983104 RXI983104:RXL983104 RNM983104:RNP983104 RDQ983104:RDT983104 QTU983104:QTX983104 QJY983104:QKB983104 QAC983104:QAF983104 PQG983104:PQJ983104 PGK983104:PGN983104 OWO983104:OWR983104 OMS983104:OMV983104 OCW983104:OCZ983104 NTA983104:NTD983104 NJE983104:NJH983104 MZI983104:MZL983104 MPM983104:MPP983104 MFQ983104:MFT983104 LVU983104:LVX983104 LLY983104:LMB983104 LCC983104:LCF983104 KSG983104:KSJ983104 KIK983104:KIN983104 JYO983104:JYR983104 JOS983104:JOV983104 JEW983104:JEZ983104 IVA983104:IVD983104 ILE983104:ILH983104 IBI983104:IBL983104 HRM983104:HRP983104 HHQ983104:HHT983104 GXU983104:GXX983104 GNY983104:GOB983104 GEC983104:GEF983104 FUG983104:FUJ983104 FKK983104:FKN983104 FAO983104:FAR983104 EQS983104:EQV983104 EGW983104:EGZ983104 DXA983104:DXD983104 DNE983104:DNH983104 DDI983104:DDL983104 CTM983104:CTP983104 CJQ983104:CJT983104 BZU983104:BZX983104 BPY983104:BQB983104 BGC983104:BGF983104 AWG983104:AWJ983104 AMK983104:AMN983104 ACO983104:ACR983104 SS983104:SV983104 IW983104:IZ983104 H983104:K983104 WVI917568:WVL917568 WLM917568:WLP917568 WBQ917568:WBT917568 VRU917568:VRX917568 VHY917568:VIB917568 UYC917568:UYF917568 UOG917568:UOJ917568 UEK917568:UEN917568 TUO917568:TUR917568 TKS917568:TKV917568 TAW917568:TAZ917568 SRA917568:SRD917568 SHE917568:SHH917568 RXI917568:RXL917568 RNM917568:RNP917568 RDQ917568:RDT917568 QTU917568:QTX917568 QJY917568:QKB917568 QAC917568:QAF917568 PQG917568:PQJ917568 PGK917568:PGN917568 OWO917568:OWR917568 OMS917568:OMV917568 OCW917568:OCZ917568 NTA917568:NTD917568 NJE917568:NJH917568 MZI917568:MZL917568 MPM917568:MPP917568 MFQ917568:MFT917568 LVU917568:LVX917568 LLY917568:LMB917568 LCC917568:LCF917568 KSG917568:KSJ917568 KIK917568:KIN917568 JYO917568:JYR917568 JOS917568:JOV917568 JEW917568:JEZ917568 IVA917568:IVD917568 ILE917568:ILH917568 IBI917568:IBL917568 HRM917568:HRP917568 HHQ917568:HHT917568 GXU917568:GXX917568 GNY917568:GOB917568 GEC917568:GEF917568 FUG917568:FUJ917568 FKK917568:FKN917568 FAO917568:FAR917568 EQS917568:EQV917568 EGW917568:EGZ917568 DXA917568:DXD917568 DNE917568:DNH917568 DDI917568:DDL917568 CTM917568:CTP917568 CJQ917568:CJT917568 BZU917568:BZX917568 BPY917568:BQB917568 BGC917568:BGF917568 AWG917568:AWJ917568 AMK917568:AMN917568 ACO917568:ACR917568 SS917568:SV917568 IW917568:IZ917568 H917568:K917568 WVI852032:WVL852032 WLM852032:WLP852032 WBQ852032:WBT852032 VRU852032:VRX852032 VHY852032:VIB852032 UYC852032:UYF852032 UOG852032:UOJ852032 UEK852032:UEN852032 TUO852032:TUR852032 TKS852032:TKV852032 TAW852032:TAZ852032 SRA852032:SRD852032 SHE852032:SHH852032 RXI852032:RXL852032 RNM852032:RNP852032 RDQ852032:RDT852032 QTU852032:QTX852032 QJY852032:QKB852032 QAC852032:QAF852032 PQG852032:PQJ852032 PGK852032:PGN852032 OWO852032:OWR852032 OMS852032:OMV852032 OCW852032:OCZ852032 NTA852032:NTD852032 NJE852032:NJH852032 MZI852032:MZL852032 MPM852032:MPP852032 MFQ852032:MFT852032 LVU852032:LVX852032 LLY852032:LMB852032 LCC852032:LCF852032 KSG852032:KSJ852032 KIK852032:KIN852032 JYO852032:JYR852032 JOS852032:JOV852032 JEW852032:JEZ852032 IVA852032:IVD852032 ILE852032:ILH852032 IBI852032:IBL852032 HRM852032:HRP852032 HHQ852032:HHT852032 GXU852032:GXX852032 GNY852032:GOB852032 GEC852032:GEF852032 FUG852032:FUJ852032 FKK852032:FKN852032 FAO852032:FAR852032 EQS852032:EQV852032 EGW852032:EGZ852032 DXA852032:DXD852032 DNE852032:DNH852032 DDI852032:DDL852032 CTM852032:CTP852032 CJQ852032:CJT852032 BZU852032:BZX852032 BPY852032:BQB852032 BGC852032:BGF852032 AWG852032:AWJ852032 AMK852032:AMN852032 ACO852032:ACR852032 SS852032:SV852032 IW852032:IZ852032 H852032:K852032 WVI786496:WVL786496 WLM786496:WLP786496 WBQ786496:WBT786496 VRU786496:VRX786496 VHY786496:VIB786496 UYC786496:UYF786496 UOG786496:UOJ786496 UEK786496:UEN786496 TUO786496:TUR786496 TKS786496:TKV786496 TAW786496:TAZ786496 SRA786496:SRD786496 SHE786496:SHH786496 RXI786496:RXL786496 RNM786496:RNP786496 RDQ786496:RDT786496 QTU786496:QTX786496 QJY786496:QKB786496 QAC786496:QAF786496 PQG786496:PQJ786496 PGK786496:PGN786496 OWO786496:OWR786496 OMS786496:OMV786496 OCW786496:OCZ786496 NTA786496:NTD786496 NJE786496:NJH786496 MZI786496:MZL786496 MPM786496:MPP786496 MFQ786496:MFT786496 LVU786496:LVX786496 LLY786496:LMB786496 LCC786496:LCF786496 KSG786496:KSJ786496 KIK786496:KIN786496 JYO786496:JYR786496 JOS786496:JOV786496 JEW786496:JEZ786496 IVA786496:IVD786496 ILE786496:ILH786496 IBI786496:IBL786496 HRM786496:HRP786496 HHQ786496:HHT786496 GXU786496:GXX786496 GNY786496:GOB786496 GEC786496:GEF786496 FUG786496:FUJ786496 FKK786496:FKN786496 FAO786496:FAR786496 EQS786496:EQV786496 EGW786496:EGZ786496 DXA786496:DXD786496 DNE786496:DNH786496 DDI786496:DDL786496 CTM786496:CTP786496 CJQ786496:CJT786496 BZU786496:BZX786496 BPY786496:BQB786496 BGC786496:BGF786496 AWG786496:AWJ786496 AMK786496:AMN786496 ACO786496:ACR786496 SS786496:SV786496 IW786496:IZ786496 H786496:K786496 WVI720960:WVL720960 WLM720960:WLP720960 WBQ720960:WBT720960 VRU720960:VRX720960 VHY720960:VIB720960 UYC720960:UYF720960 UOG720960:UOJ720960 UEK720960:UEN720960 TUO720960:TUR720960 TKS720960:TKV720960 TAW720960:TAZ720960 SRA720960:SRD720960 SHE720960:SHH720960 RXI720960:RXL720960 RNM720960:RNP720960 RDQ720960:RDT720960 QTU720960:QTX720960 QJY720960:QKB720960 QAC720960:QAF720960 PQG720960:PQJ720960 PGK720960:PGN720960 OWO720960:OWR720960 OMS720960:OMV720960 OCW720960:OCZ720960 NTA720960:NTD720960 NJE720960:NJH720960 MZI720960:MZL720960 MPM720960:MPP720960 MFQ720960:MFT720960 LVU720960:LVX720960 LLY720960:LMB720960 LCC720960:LCF720960 KSG720960:KSJ720960 KIK720960:KIN720960 JYO720960:JYR720960 JOS720960:JOV720960 JEW720960:JEZ720960 IVA720960:IVD720960 ILE720960:ILH720960 IBI720960:IBL720960 HRM720960:HRP720960 HHQ720960:HHT720960 GXU720960:GXX720960 GNY720960:GOB720960 GEC720960:GEF720960 FUG720960:FUJ720960 FKK720960:FKN720960 FAO720960:FAR720960 EQS720960:EQV720960 EGW720960:EGZ720960 DXA720960:DXD720960 DNE720960:DNH720960 DDI720960:DDL720960 CTM720960:CTP720960 CJQ720960:CJT720960 BZU720960:BZX720960 BPY720960:BQB720960 BGC720960:BGF720960 AWG720960:AWJ720960 AMK720960:AMN720960 ACO720960:ACR720960 SS720960:SV720960 IW720960:IZ720960 H720960:K720960 WVI655424:WVL655424 WLM655424:WLP655424 WBQ655424:WBT655424 VRU655424:VRX655424 VHY655424:VIB655424 UYC655424:UYF655424 UOG655424:UOJ655424 UEK655424:UEN655424 TUO655424:TUR655424 TKS655424:TKV655424 TAW655424:TAZ655424 SRA655424:SRD655424 SHE655424:SHH655424 RXI655424:RXL655424 RNM655424:RNP655424 RDQ655424:RDT655424 QTU655424:QTX655424 QJY655424:QKB655424 QAC655424:QAF655424 PQG655424:PQJ655424 PGK655424:PGN655424 OWO655424:OWR655424 OMS655424:OMV655424 OCW655424:OCZ655424 NTA655424:NTD655424 NJE655424:NJH655424 MZI655424:MZL655424 MPM655424:MPP655424 MFQ655424:MFT655424 LVU655424:LVX655424 LLY655424:LMB655424 LCC655424:LCF655424 KSG655424:KSJ655424 KIK655424:KIN655424 JYO655424:JYR655424 JOS655424:JOV655424 JEW655424:JEZ655424 IVA655424:IVD655424 ILE655424:ILH655424 IBI655424:IBL655424 HRM655424:HRP655424 HHQ655424:HHT655424 GXU655424:GXX655424 GNY655424:GOB655424 GEC655424:GEF655424 FUG655424:FUJ655424 FKK655424:FKN655424 FAO655424:FAR655424 EQS655424:EQV655424 EGW655424:EGZ655424 DXA655424:DXD655424 DNE655424:DNH655424 DDI655424:DDL655424 CTM655424:CTP655424 CJQ655424:CJT655424 BZU655424:BZX655424 BPY655424:BQB655424 BGC655424:BGF655424 AWG655424:AWJ655424 AMK655424:AMN655424 ACO655424:ACR655424 SS655424:SV655424 IW655424:IZ655424 H655424:K655424 WVI589888:WVL589888 WLM589888:WLP589888 WBQ589888:WBT589888 VRU589888:VRX589888 VHY589888:VIB589888 UYC589888:UYF589888 UOG589888:UOJ589888 UEK589888:UEN589888 TUO589888:TUR589888 TKS589888:TKV589888 TAW589888:TAZ589888 SRA589888:SRD589888 SHE589888:SHH589888 RXI589888:RXL589888 RNM589888:RNP589888 RDQ589888:RDT589888 QTU589888:QTX589888 QJY589888:QKB589888 QAC589888:QAF589888 PQG589888:PQJ589888 PGK589888:PGN589888 OWO589888:OWR589888 OMS589888:OMV589888 OCW589888:OCZ589888 NTA589888:NTD589888 NJE589888:NJH589888 MZI589888:MZL589888 MPM589888:MPP589888 MFQ589888:MFT589888 LVU589888:LVX589888 LLY589888:LMB589888 LCC589888:LCF589888 KSG589888:KSJ589888 KIK589888:KIN589888 JYO589888:JYR589888 JOS589888:JOV589888 JEW589888:JEZ589888 IVA589888:IVD589888 ILE589888:ILH589888 IBI589888:IBL589888 HRM589888:HRP589888 HHQ589888:HHT589888 GXU589888:GXX589888 GNY589888:GOB589888 GEC589888:GEF589888 FUG589888:FUJ589888 FKK589888:FKN589888 FAO589888:FAR589888 EQS589888:EQV589888 EGW589888:EGZ589888 DXA589888:DXD589888 DNE589888:DNH589888 DDI589888:DDL589888 CTM589888:CTP589888 CJQ589888:CJT589888 BZU589888:BZX589888 BPY589888:BQB589888 BGC589888:BGF589888 AWG589888:AWJ589888 AMK589888:AMN589888 ACO589888:ACR589888 SS589888:SV589888 IW589888:IZ589888 H589888:K589888 WVI524352:WVL524352 WLM524352:WLP524352 WBQ524352:WBT524352 VRU524352:VRX524352 VHY524352:VIB524352 UYC524352:UYF524352 UOG524352:UOJ524352 UEK524352:UEN524352 TUO524352:TUR524352 TKS524352:TKV524352 TAW524352:TAZ524352 SRA524352:SRD524352 SHE524352:SHH524352 RXI524352:RXL524352 RNM524352:RNP524352 RDQ524352:RDT524352 QTU524352:QTX524352 QJY524352:QKB524352 QAC524352:QAF524352 PQG524352:PQJ524352 PGK524352:PGN524352 OWO524352:OWR524352 OMS524352:OMV524352 OCW524352:OCZ524352 NTA524352:NTD524352 NJE524352:NJH524352 MZI524352:MZL524352 MPM524352:MPP524352 MFQ524352:MFT524352 LVU524352:LVX524352 LLY524352:LMB524352 LCC524352:LCF524352 KSG524352:KSJ524352 KIK524352:KIN524352 JYO524352:JYR524352 JOS524352:JOV524352 JEW524352:JEZ524352 IVA524352:IVD524352 ILE524352:ILH524352 IBI524352:IBL524352 HRM524352:HRP524352 HHQ524352:HHT524352 GXU524352:GXX524352 GNY524352:GOB524352 GEC524352:GEF524352 FUG524352:FUJ524352 FKK524352:FKN524352 FAO524352:FAR524352 EQS524352:EQV524352 EGW524352:EGZ524352 DXA524352:DXD524352 DNE524352:DNH524352 DDI524352:DDL524352 CTM524352:CTP524352 CJQ524352:CJT524352 BZU524352:BZX524352 BPY524352:BQB524352 BGC524352:BGF524352 AWG524352:AWJ524352 AMK524352:AMN524352 ACO524352:ACR524352 SS524352:SV524352 IW524352:IZ524352 H524352:K524352 WVI458816:WVL458816 WLM458816:WLP458816 WBQ458816:WBT458816 VRU458816:VRX458816 VHY458816:VIB458816 UYC458816:UYF458816 UOG458816:UOJ458816 UEK458816:UEN458816 TUO458816:TUR458816 TKS458816:TKV458816 TAW458816:TAZ458816 SRA458816:SRD458816 SHE458816:SHH458816 RXI458816:RXL458816 RNM458816:RNP458816 RDQ458816:RDT458816 QTU458816:QTX458816 QJY458816:QKB458816 QAC458816:QAF458816 PQG458816:PQJ458816 PGK458816:PGN458816 OWO458816:OWR458816 OMS458816:OMV458816 OCW458816:OCZ458816 NTA458816:NTD458816 NJE458816:NJH458816 MZI458816:MZL458816 MPM458816:MPP458816 MFQ458816:MFT458816 LVU458816:LVX458816 LLY458816:LMB458816 LCC458816:LCF458816 KSG458816:KSJ458816 KIK458816:KIN458816 JYO458816:JYR458816 JOS458816:JOV458816 JEW458816:JEZ458816 IVA458816:IVD458816 ILE458816:ILH458816 IBI458816:IBL458816 HRM458816:HRP458816 HHQ458816:HHT458816 GXU458816:GXX458816 GNY458816:GOB458816 GEC458816:GEF458816 FUG458816:FUJ458816 FKK458816:FKN458816 FAO458816:FAR458816 EQS458816:EQV458816 EGW458816:EGZ458816 DXA458816:DXD458816 DNE458816:DNH458816 DDI458816:DDL458816 CTM458816:CTP458816 CJQ458816:CJT458816 BZU458816:BZX458816 BPY458816:BQB458816 BGC458816:BGF458816 AWG458816:AWJ458816 AMK458816:AMN458816 ACO458816:ACR458816 SS458816:SV458816 IW458816:IZ458816 H458816:K458816 WVI393280:WVL393280 WLM393280:WLP393280 WBQ393280:WBT393280 VRU393280:VRX393280 VHY393280:VIB393280 UYC393280:UYF393280 UOG393280:UOJ393280 UEK393280:UEN393280 TUO393280:TUR393280 TKS393280:TKV393280 TAW393280:TAZ393280 SRA393280:SRD393280 SHE393280:SHH393280 RXI393280:RXL393280 RNM393280:RNP393280 RDQ393280:RDT393280 QTU393280:QTX393280 QJY393280:QKB393280 QAC393280:QAF393280 PQG393280:PQJ393280 PGK393280:PGN393280 OWO393280:OWR393280 OMS393280:OMV393280 OCW393280:OCZ393280 NTA393280:NTD393280 NJE393280:NJH393280 MZI393280:MZL393280 MPM393280:MPP393280 MFQ393280:MFT393280 LVU393280:LVX393280 LLY393280:LMB393280 LCC393280:LCF393280 KSG393280:KSJ393280 KIK393280:KIN393280 JYO393280:JYR393280 JOS393280:JOV393280 JEW393280:JEZ393280 IVA393280:IVD393280 ILE393280:ILH393280 IBI393280:IBL393280 HRM393280:HRP393280 HHQ393280:HHT393280 GXU393280:GXX393280 GNY393280:GOB393280 GEC393280:GEF393280 FUG393280:FUJ393280 FKK393280:FKN393280 FAO393280:FAR393280 EQS393280:EQV393280 EGW393280:EGZ393280 DXA393280:DXD393280 DNE393280:DNH393280 DDI393280:DDL393280 CTM393280:CTP393280 CJQ393280:CJT393280 BZU393280:BZX393280 BPY393280:BQB393280 BGC393280:BGF393280 AWG393280:AWJ393280 AMK393280:AMN393280 ACO393280:ACR393280 SS393280:SV393280 IW393280:IZ393280 H393280:K393280 WVI327744:WVL327744 WLM327744:WLP327744 WBQ327744:WBT327744 VRU327744:VRX327744 VHY327744:VIB327744 UYC327744:UYF327744 UOG327744:UOJ327744 UEK327744:UEN327744 TUO327744:TUR327744 TKS327744:TKV327744 TAW327744:TAZ327744 SRA327744:SRD327744 SHE327744:SHH327744 RXI327744:RXL327744 RNM327744:RNP327744 RDQ327744:RDT327744 QTU327744:QTX327744 QJY327744:QKB327744 QAC327744:QAF327744 PQG327744:PQJ327744 PGK327744:PGN327744 OWO327744:OWR327744 OMS327744:OMV327744 OCW327744:OCZ327744 NTA327744:NTD327744 NJE327744:NJH327744 MZI327744:MZL327744 MPM327744:MPP327744 MFQ327744:MFT327744 LVU327744:LVX327744 LLY327744:LMB327744 LCC327744:LCF327744 KSG327744:KSJ327744 KIK327744:KIN327744 JYO327744:JYR327744 JOS327744:JOV327744 JEW327744:JEZ327744 IVA327744:IVD327744 ILE327744:ILH327744 IBI327744:IBL327744 HRM327744:HRP327744 HHQ327744:HHT327744 GXU327744:GXX327744 GNY327744:GOB327744 GEC327744:GEF327744 FUG327744:FUJ327744 FKK327744:FKN327744 FAO327744:FAR327744 EQS327744:EQV327744 EGW327744:EGZ327744 DXA327744:DXD327744 DNE327744:DNH327744 DDI327744:DDL327744 CTM327744:CTP327744 CJQ327744:CJT327744 BZU327744:BZX327744 BPY327744:BQB327744 BGC327744:BGF327744 AWG327744:AWJ327744 AMK327744:AMN327744 ACO327744:ACR327744 SS327744:SV327744 IW327744:IZ327744 H327744:K327744 WVI262208:WVL262208 WLM262208:WLP262208 WBQ262208:WBT262208 VRU262208:VRX262208 VHY262208:VIB262208 UYC262208:UYF262208 UOG262208:UOJ262208 UEK262208:UEN262208 TUO262208:TUR262208 TKS262208:TKV262208 TAW262208:TAZ262208 SRA262208:SRD262208 SHE262208:SHH262208 RXI262208:RXL262208 RNM262208:RNP262208 RDQ262208:RDT262208 QTU262208:QTX262208 QJY262208:QKB262208 QAC262208:QAF262208 PQG262208:PQJ262208 PGK262208:PGN262208 OWO262208:OWR262208 OMS262208:OMV262208 OCW262208:OCZ262208 NTA262208:NTD262208 NJE262208:NJH262208 MZI262208:MZL262208 MPM262208:MPP262208 MFQ262208:MFT262208 LVU262208:LVX262208 LLY262208:LMB262208 LCC262208:LCF262208 KSG262208:KSJ262208 KIK262208:KIN262208 JYO262208:JYR262208 JOS262208:JOV262208 JEW262208:JEZ262208 IVA262208:IVD262208 ILE262208:ILH262208 IBI262208:IBL262208 HRM262208:HRP262208 HHQ262208:HHT262208 GXU262208:GXX262208 GNY262208:GOB262208 GEC262208:GEF262208 FUG262208:FUJ262208 FKK262208:FKN262208 FAO262208:FAR262208 EQS262208:EQV262208 EGW262208:EGZ262208 DXA262208:DXD262208 DNE262208:DNH262208 DDI262208:DDL262208 CTM262208:CTP262208 CJQ262208:CJT262208 BZU262208:BZX262208 BPY262208:BQB262208 BGC262208:BGF262208 AWG262208:AWJ262208 AMK262208:AMN262208 ACO262208:ACR262208 SS262208:SV262208 IW262208:IZ262208 H262208:K262208 WVI196672:WVL196672 WLM196672:WLP196672 WBQ196672:WBT196672 VRU196672:VRX196672 VHY196672:VIB196672 UYC196672:UYF196672 UOG196672:UOJ196672 UEK196672:UEN196672 TUO196672:TUR196672 TKS196672:TKV196672 TAW196672:TAZ196672 SRA196672:SRD196672 SHE196672:SHH196672 RXI196672:RXL196672 RNM196672:RNP196672 RDQ196672:RDT196672 QTU196672:QTX196672 QJY196672:QKB196672 QAC196672:QAF196672 PQG196672:PQJ196672 PGK196672:PGN196672 OWO196672:OWR196672 OMS196672:OMV196672 OCW196672:OCZ196672 NTA196672:NTD196672 NJE196672:NJH196672 MZI196672:MZL196672 MPM196672:MPP196672 MFQ196672:MFT196672 LVU196672:LVX196672 LLY196672:LMB196672 LCC196672:LCF196672 KSG196672:KSJ196672 KIK196672:KIN196672 JYO196672:JYR196672 JOS196672:JOV196672 JEW196672:JEZ196672 IVA196672:IVD196672 ILE196672:ILH196672 IBI196672:IBL196672 HRM196672:HRP196672 HHQ196672:HHT196672 GXU196672:GXX196672 GNY196672:GOB196672 GEC196672:GEF196672 FUG196672:FUJ196672 FKK196672:FKN196672 FAO196672:FAR196672 EQS196672:EQV196672 EGW196672:EGZ196672 DXA196672:DXD196672 DNE196672:DNH196672 DDI196672:DDL196672 CTM196672:CTP196672 CJQ196672:CJT196672 BZU196672:BZX196672 BPY196672:BQB196672 BGC196672:BGF196672 AWG196672:AWJ196672 AMK196672:AMN196672 ACO196672:ACR196672 SS196672:SV196672 IW196672:IZ196672 H196672:K196672 WVI131136:WVL131136 WLM131136:WLP131136 WBQ131136:WBT131136 VRU131136:VRX131136 VHY131136:VIB131136 UYC131136:UYF131136 UOG131136:UOJ131136 UEK131136:UEN131136 TUO131136:TUR131136 TKS131136:TKV131136 TAW131136:TAZ131136 SRA131136:SRD131136 SHE131136:SHH131136 RXI131136:RXL131136 RNM131136:RNP131136 RDQ131136:RDT131136 QTU131136:QTX131136 QJY131136:QKB131136 QAC131136:QAF131136 PQG131136:PQJ131136 PGK131136:PGN131136 OWO131136:OWR131136 OMS131136:OMV131136 OCW131136:OCZ131136 NTA131136:NTD131136 NJE131136:NJH131136 MZI131136:MZL131136 MPM131136:MPP131136 MFQ131136:MFT131136 LVU131136:LVX131136 LLY131136:LMB131136 LCC131136:LCF131136 KSG131136:KSJ131136 KIK131136:KIN131136 JYO131136:JYR131136 JOS131136:JOV131136 JEW131136:JEZ131136 IVA131136:IVD131136 ILE131136:ILH131136 IBI131136:IBL131136 HRM131136:HRP131136 HHQ131136:HHT131136 GXU131136:GXX131136 GNY131136:GOB131136 GEC131136:GEF131136 FUG131136:FUJ131136 FKK131136:FKN131136 FAO131136:FAR131136 EQS131136:EQV131136 EGW131136:EGZ131136 DXA131136:DXD131136 DNE131136:DNH131136 DDI131136:DDL131136 CTM131136:CTP131136 CJQ131136:CJT131136 BZU131136:BZX131136 BPY131136:BQB131136 BGC131136:BGF131136 AWG131136:AWJ131136 AMK131136:AMN131136 ACO131136:ACR131136 SS131136:SV131136 IW131136:IZ131136 H131136:K131136 WVI65600:WVL65600 WLM65600:WLP65600 WBQ65600:WBT65600 VRU65600:VRX65600 VHY65600:VIB65600 UYC65600:UYF65600 UOG65600:UOJ65600 UEK65600:UEN65600 TUO65600:TUR65600 TKS65600:TKV65600 TAW65600:TAZ65600 SRA65600:SRD65600 SHE65600:SHH65600 RXI65600:RXL65600 RNM65600:RNP65600 RDQ65600:RDT65600 QTU65600:QTX65600 QJY65600:QKB65600 QAC65600:QAF65600 PQG65600:PQJ65600 PGK65600:PGN65600 OWO65600:OWR65600 OMS65600:OMV65600 OCW65600:OCZ65600 NTA65600:NTD65600 NJE65600:NJH65600 MZI65600:MZL65600 MPM65600:MPP65600 MFQ65600:MFT65600 LVU65600:LVX65600 LLY65600:LMB65600 LCC65600:LCF65600 KSG65600:KSJ65600 KIK65600:KIN65600 JYO65600:JYR65600 JOS65600:JOV65600 JEW65600:JEZ65600 IVA65600:IVD65600 ILE65600:ILH65600 IBI65600:IBL65600 HRM65600:HRP65600 HHQ65600:HHT65600 GXU65600:GXX65600 GNY65600:GOB65600 GEC65600:GEF65600 FUG65600:FUJ65600 FKK65600:FKN65600 FAO65600:FAR65600 EQS65600:EQV65600 EGW65600:EGZ65600 DXA65600:DXD65600 DNE65600:DNH65600 DDI65600:DDL65600 CTM65600:CTP65600 CJQ65600:CJT65600 BZU65600:BZX65600 BPY65600:BQB65600 BGC65600:BGF65600 AWG65600:AWJ65600 AMK65600:AMN65600 ACO65600:ACR65600 SS65600:SV65600 IW65600:IZ65600 H65600:K65600 WVI983071:WVL983098 WLM983071:WLP983098 WBQ983071:WBT983098 VRU983071:VRX983098 VHY983071:VIB983098 UYC983071:UYF983098 UOG983071:UOJ983098 UEK983071:UEN983098 TUO983071:TUR983098 TKS983071:TKV983098 TAW983071:TAZ983098 SRA983071:SRD983098 SHE983071:SHH983098 RXI983071:RXL983098 RNM983071:RNP983098 RDQ983071:RDT983098 QTU983071:QTX983098 QJY983071:QKB983098 QAC983071:QAF983098 PQG983071:PQJ983098 PGK983071:PGN983098 OWO983071:OWR983098 OMS983071:OMV983098 OCW983071:OCZ983098 NTA983071:NTD983098 NJE983071:NJH983098 MZI983071:MZL983098 MPM983071:MPP983098 MFQ983071:MFT983098 LVU983071:LVX983098 LLY983071:LMB983098 LCC983071:LCF983098 KSG983071:KSJ983098 KIK983071:KIN983098 JYO983071:JYR983098 JOS983071:JOV983098 JEW983071:JEZ983098 IVA983071:IVD983098 ILE983071:ILH983098 IBI983071:IBL983098 HRM983071:HRP983098 HHQ983071:HHT983098 GXU983071:GXX983098 GNY983071:GOB983098 GEC983071:GEF983098 FUG983071:FUJ983098 FKK983071:FKN983098 FAO983071:FAR983098 EQS983071:EQV983098 EGW983071:EGZ983098 DXA983071:DXD983098 DNE983071:DNH983098 DDI983071:DDL983098 CTM983071:CTP983098 CJQ983071:CJT983098 BZU983071:BZX983098 BPY983071:BQB983098 BGC983071:BGF983098 AWG983071:AWJ983098 AMK983071:AMN983098 ACO983071:ACR983098 SS983071:SV983098 IW983071:IZ983098 H983071:K983098 WVI917535:WVL917562 WLM917535:WLP917562 WBQ917535:WBT917562 VRU917535:VRX917562 VHY917535:VIB917562 UYC917535:UYF917562 UOG917535:UOJ917562 UEK917535:UEN917562 TUO917535:TUR917562 TKS917535:TKV917562 TAW917535:TAZ917562 SRA917535:SRD917562 SHE917535:SHH917562 RXI917535:RXL917562 RNM917535:RNP917562 RDQ917535:RDT917562 QTU917535:QTX917562 QJY917535:QKB917562 QAC917535:QAF917562 PQG917535:PQJ917562 PGK917535:PGN917562 OWO917535:OWR917562 OMS917535:OMV917562 OCW917535:OCZ917562 NTA917535:NTD917562 NJE917535:NJH917562 MZI917535:MZL917562 MPM917535:MPP917562 MFQ917535:MFT917562 LVU917535:LVX917562 LLY917535:LMB917562 LCC917535:LCF917562 KSG917535:KSJ917562 KIK917535:KIN917562 JYO917535:JYR917562 JOS917535:JOV917562 JEW917535:JEZ917562 IVA917535:IVD917562 ILE917535:ILH917562 IBI917535:IBL917562 HRM917535:HRP917562 HHQ917535:HHT917562 GXU917535:GXX917562 GNY917535:GOB917562 GEC917535:GEF917562 FUG917535:FUJ917562 FKK917535:FKN917562 FAO917535:FAR917562 EQS917535:EQV917562 EGW917535:EGZ917562 DXA917535:DXD917562 DNE917535:DNH917562 DDI917535:DDL917562 CTM917535:CTP917562 CJQ917535:CJT917562 BZU917535:BZX917562 BPY917535:BQB917562 BGC917535:BGF917562 AWG917535:AWJ917562 AMK917535:AMN917562 ACO917535:ACR917562 SS917535:SV917562 IW917535:IZ917562 H917535:K917562 WVI851999:WVL852026 WLM851999:WLP852026 WBQ851999:WBT852026 VRU851999:VRX852026 VHY851999:VIB852026 UYC851999:UYF852026 UOG851999:UOJ852026 UEK851999:UEN852026 TUO851999:TUR852026 TKS851999:TKV852026 TAW851999:TAZ852026 SRA851999:SRD852026 SHE851999:SHH852026 RXI851999:RXL852026 RNM851999:RNP852026 RDQ851999:RDT852026 QTU851999:QTX852026 QJY851999:QKB852026 QAC851999:QAF852026 PQG851999:PQJ852026 PGK851999:PGN852026 OWO851999:OWR852026 OMS851999:OMV852026 OCW851999:OCZ852026 NTA851999:NTD852026 NJE851999:NJH852026 MZI851999:MZL852026 MPM851999:MPP852026 MFQ851999:MFT852026 LVU851999:LVX852026 LLY851999:LMB852026 LCC851999:LCF852026 KSG851999:KSJ852026 KIK851999:KIN852026 JYO851999:JYR852026 JOS851999:JOV852026 JEW851999:JEZ852026 IVA851999:IVD852026 ILE851999:ILH852026 IBI851999:IBL852026 HRM851999:HRP852026 HHQ851999:HHT852026 GXU851999:GXX852026 GNY851999:GOB852026 GEC851999:GEF852026 FUG851999:FUJ852026 FKK851999:FKN852026 FAO851999:FAR852026 EQS851999:EQV852026 EGW851999:EGZ852026 DXA851999:DXD852026 DNE851999:DNH852026 DDI851999:DDL852026 CTM851999:CTP852026 CJQ851999:CJT852026 BZU851999:BZX852026 BPY851999:BQB852026 BGC851999:BGF852026 AWG851999:AWJ852026 AMK851999:AMN852026 ACO851999:ACR852026 SS851999:SV852026 IW851999:IZ852026 H851999:K852026 WVI786463:WVL786490 WLM786463:WLP786490 WBQ786463:WBT786490 VRU786463:VRX786490 VHY786463:VIB786490 UYC786463:UYF786490 UOG786463:UOJ786490 UEK786463:UEN786490 TUO786463:TUR786490 TKS786463:TKV786490 TAW786463:TAZ786490 SRA786463:SRD786490 SHE786463:SHH786490 RXI786463:RXL786490 RNM786463:RNP786490 RDQ786463:RDT786490 QTU786463:QTX786490 QJY786463:QKB786490 QAC786463:QAF786490 PQG786463:PQJ786490 PGK786463:PGN786490 OWO786463:OWR786490 OMS786463:OMV786490 OCW786463:OCZ786490 NTA786463:NTD786490 NJE786463:NJH786490 MZI786463:MZL786490 MPM786463:MPP786490 MFQ786463:MFT786490 LVU786463:LVX786490 LLY786463:LMB786490 LCC786463:LCF786490 KSG786463:KSJ786490 KIK786463:KIN786490 JYO786463:JYR786490 JOS786463:JOV786490 JEW786463:JEZ786490 IVA786463:IVD786490 ILE786463:ILH786490 IBI786463:IBL786490 HRM786463:HRP786490 HHQ786463:HHT786490 GXU786463:GXX786490 GNY786463:GOB786490 GEC786463:GEF786490 FUG786463:FUJ786490 FKK786463:FKN786490 FAO786463:FAR786490 EQS786463:EQV786490 EGW786463:EGZ786490 DXA786463:DXD786490 DNE786463:DNH786490 DDI786463:DDL786490 CTM786463:CTP786490 CJQ786463:CJT786490 BZU786463:BZX786490 BPY786463:BQB786490 BGC786463:BGF786490 AWG786463:AWJ786490 AMK786463:AMN786490 ACO786463:ACR786490 SS786463:SV786490 IW786463:IZ786490 H786463:K786490 WVI720927:WVL720954 WLM720927:WLP720954 WBQ720927:WBT720954 VRU720927:VRX720954 VHY720927:VIB720954 UYC720927:UYF720954 UOG720927:UOJ720954 UEK720927:UEN720954 TUO720927:TUR720954 TKS720927:TKV720954 TAW720927:TAZ720954 SRA720927:SRD720954 SHE720927:SHH720954 RXI720927:RXL720954 RNM720927:RNP720954 RDQ720927:RDT720954 QTU720927:QTX720954 QJY720927:QKB720954 QAC720927:QAF720954 PQG720927:PQJ720954 PGK720927:PGN720954 OWO720927:OWR720954 OMS720927:OMV720954 OCW720927:OCZ720954 NTA720927:NTD720954 NJE720927:NJH720954 MZI720927:MZL720954 MPM720927:MPP720954 MFQ720927:MFT720954 LVU720927:LVX720954 LLY720927:LMB720954 LCC720927:LCF720954 KSG720927:KSJ720954 KIK720927:KIN720954 JYO720927:JYR720954 JOS720927:JOV720954 JEW720927:JEZ720954 IVA720927:IVD720954 ILE720927:ILH720954 IBI720927:IBL720954 HRM720927:HRP720954 HHQ720927:HHT720954 GXU720927:GXX720954 GNY720927:GOB720954 GEC720927:GEF720954 FUG720927:FUJ720954 FKK720927:FKN720954 FAO720927:FAR720954 EQS720927:EQV720954 EGW720927:EGZ720954 DXA720927:DXD720954 DNE720927:DNH720954 DDI720927:DDL720954 CTM720927:CTP720954 CJQ720927:CJT720954 BZU720927:BZX720954 BPY720927:BQB720954 BGC720927:BGF720954 AWG720927:AWJ720954 AMK720927:AMN720954 ACO720927:ACR720954 SS720927:SV720954 IW720927:IZ720954 H720927:K720954 WVI655391:WVL655418 WLM655391:WLP655418 WBQ655391:WBT655418 VRU655391:VRX655418 VHY655391:VIB655418 UYC655391:UYF655418 UOG655391:UOJ655418 UEK655391:UEN655418 TUO655391:TUR655418 TKS655391:TKV655418 TAW655391:TAZ655418 SRA655391:SRD655418 SHE655391:SHH655418 RXI655391:RXL655418 RNM655391:RNP655418 RDQ655391:RDT655418 QTU655391:QTX655418 QJY655391:QKB655418 QAC655391:QAF655418 PQG655391:PQJ655418 PGK655391:PGN655418 OWO655391:OWR655418 OMS655391:OMV655418 OCW655391:OCZ655418 NTA655391:NTD655418 NJE655391:NJH655418 MZI655391:MZL655418 MPM655391:MPP655418 MFQ655391:MFT655418 LVU655391:LVX655418 LLY655391:LMB655418 LCC655391:LCF655418 KSG655391:KSJ655418 KIK655391:KIN655418 JYO655391:JYR655418 JOS655391:JOV655418 JEW655391:JEZ655418 IVA655391:IVD655418 ILE655391:ILH655418 IBI655391:IBL655418 HRM655391:HRP655418 HHQ655391:HHT655418 GXU655391:GXX655418 GNY655391:GOB655418 GEC655391:GEF655418 FUG655391:FUJ655418 FKK655391:FKN655418 FAO655391:FAR655418 EQS655391:EQV655418 EGW655391:EGZ655418 DXA655391:DXD655418 DNE655391:DNH655418 DDI655391:DDL655418 CTM655391:CTP655418 CJQ655391:CJT655418 BZU655391:BZX655418 BPY655391:BQB655418 BGC655391:BGF655418 AWG655391:AWJ655418 AMK655391:AMN655418 ACO655391:ACR655418 SS655391:SV655418 IW655391:IZ655418 H655391:K655418 WVI589855:WVL589882 WLM589855:WLP589882 WBQ589855:WBT589882 VRU589855:VRX589882 VHY589855:VIB589882 UYC589855:UYF589882 UOG589855:UOJ589882 UEK589855:UEN589882 TUO589855:TUR589882 TKS589855:TKV589882 TAW589855:TAZ589882 SRA589855:SRD589882 SHE589855:SHH589882 RXI589855:RXL589882 RNM589855:RNP589882 RDQ589855:RDT589882 QTU589855:QTX589882 QJY589855:QKB589882 QAC589855:QAF589882 PQG589855:PQJ589882 PGK589855:PGN589882 OWO589855:OWR589882 OMS589855:OMV589882 OCW589855:OCZ589882 NTA589855:NTD589882 NJE589855:NJH589882 MZI589855:MZL589882 MPM589855:MPP589882 MFQ589855:MFT589882 LVU589855:LVX589882 LLY589855:LMB589882 LCC589855:LCF589882 KSG589855:KSJ589882 KIK589855:KIN589882 JYO589855:JYR589882 JOS589855:JOV589882 JEW589855:JEZ589882 IVA589855:IVD589882 ILE589855:ILH589882 IBI589855:IBL589882 HRM589855:HRP589882 HHQ589855:HHT589882 GXU589855:GXX589882 GNY589855:GOB589882 GEC589855:GEF589882 FUG589855:FUJ589882 FKK589855:FKN589882 FAO589855:FAR589882 EQS589855:EQV589882 EGW589855:EGZ589882 DXA589855:DXD589882 DNE589855:DNH589882 DDI589855:DDL589882 CTM589855:CTP589882 CJQ589855:CJT589882 BZU589855:BZX589882 BPY589855:BQB589882 BGC589855:BGF589882 AWG589855:AWJ589882 AMK589855:AMN589882 ACO589855:ACR589882 SS589855:SV589882 IW589855:IZ589882 H589855:K589882 WVI524319:WVL524346 WLM524319:WLP524346 WBQ524319:WBT524346 VRU524319:VRX524346 VHY524319:VIB524346 UYC524319:UYF524346 UOG524319:UOJ524346 UEK524319:UEN524346 TUO524319:TUR524346 TKS524319:TKV524346 TAW524319:TAZ524346 SRA524319:SRD524346 SHE524319:SHH524346 RXI524319:RXL524346 RNM524319:RNP524346 RDQ524319:RDT524346 QTU524319:QTX524346 QJY524319:QKB524346 QAC524319:QAF524346 PQG524319:PQJ524346 PGK524319:PGN524346 OWO524319:OWR524346 OMS524319:OMV524346 OCW524319:OCZ524346 NTA524319:NTD524346 NJE524319:NJH524346 MZI524319:MZL524346 MPM524319:MPP524346 MFQ524319:MFT524346 LVU524319:LVX524346 LLY524319:LMB524346 LCC524319:LCF524346 KSG524319:KSJ524346 KIK524319:KIN524346 JYO524319:JYR524346 JOS524319:JOV524346 JEW524319:JEZ524346 IVA524319:IVD524346 ILE524319:ILH524346 IBI524319:IBL524346 HRM524319:HRP524346 HHQ524319:HHT524346 GXU524319:GXX524346 GNY524319:GOB524346 GEC524319:GEF524346 FUG524319:FUJ524346 FKK524319:FKN524346 FAO524319:FAR524346 EQS524319:EQV524346 EGW524319:EGZ524346 DXA524319:DXD524346 DNE524319:DNH524346 DDI524319:DDL524346 CTM524319:CTP524346 CJQ524319:CJT524346 BZU524319:BZX524346 BPY524319:BQB524346 BGC524319:BGF524346 AWG524319:AWJ524346 AMK524319:AMN524346 ACO524319:ACR524346 SS524319:SV524346 IW524319:IZ524346 H524319:K524346 WVI458783:WVL458810 WLM458783:WLP458810 WBQ458783:WBT458810 VRU458783:VRX458810 VHY458783:VIB458810 UYC458783:UYF458810 UOG458783:UOJ458810 UEK458783:UEN458810 TUO458783:TUR458810 TKS458783:TKV458810 TAW458783:TAZ458810 SRA458783:SRD458810 SHE458783:SHH458810 RXI458783:RXL458810 RNM458783:RNP458810 RDQ458783:RDT458810 QTU458783:QTX458810 QJY458783:QKB458810 QAC458783:QAF458810 PQG458783:PQJ458810 PGK458783:PGN458810 OWO458783:OWR458810 OMS458783:OMV458810 OCW458783:OCZ458810 NTA458783:NTD458810 NJE458783:NJH458810 MZI458783:MZL458810 MPM458783:MPP458810 MFQ458783:MFT458810 LVU458783:LVX458810 LLY458783:LMB458810 LCC458783:LCF458810 KSG458783:KSJ458810 KIK458783:KIN458810 JYO458783:JYR458810 JOS458783:JOV458810 JEW458783:JEZ458810 IVA458783:IVD458810 ILE458783:ILH458810 IBI458783:IBL458810 HRM458783:HRP458810 HHQ458783:HHT458810 GXU458783:GXX458810 GNY458783:GOB458810 GEC458783:GEF458810 FUG458783:FUJ458810 FKK458783:FKN458810 FAO458783:FAR458810 EQS458783:EQV458810 EGW458783:EGZ458810 DXA458783:DXD458810 DNE458783:DNH458810 DDI458783:DDL458810 CTM458783:CTP458810 CJQ458783:CJT458810 BZU458783:BZX458810 BPY458783:BQB458810 BGC458783:BGF458810 AWG458783:AWJ458810 AMK458783:AMN458810 ACO458783:ACR458810 SS458783:SV458810 IW458783:IZ458810 H458783:K458810 WVI393247:WVL393274 WLM393247:WLP393274 WBQ393247:WBT393274 VRU393247:VRX393274 VHY393247:VIB393274 UYC393247:UYF393274 UOG393247:UOJ393274 UEK393247:UEN393274 TUO393247:TUR393274 TKS393247:TKV393274 TAW393247:TAZ393274 SRA393247:SRD393274 SHE393247:SHH393274 RXI393247:RXL393274 RNM393247:RNP393274 RDQ393247:RDT393274 QTU393247:QTX393274 QJY393247:QKB393274 QAC393247:QAF393274 PQG393247:PQJ393274 PGK393247:PGN393274 OWO393247:OWR393274 OMS393247:OMV393274 OCW393247:OCZ393274 NTA393247:NTD393274 NJE393247:NJH393274 MZI393247:MZL393274 MPM393247:MPP393274 MFQ393247:MFT393274 LVU393247:LVX393274 LLY393247:LMB393274 LCC393247:LCF393274 KSG393247:KSJ393274 KIK393247:KIN393274 JYO393247:JYR393274 JOS393247:JOV393274 JEW393247:JEZ393274 IVA393247:IVD393274 ILE393247:ILH393274 IBI393247:IBL393274 HRM393247:HRP393274 HHQ393247:HHT393274 GXU393247:GXX393274 GNY393247:GOB393274 GEC393247:GEF393274 FUG393247:FUJ393274 FKK393247:FKN393274 FAO393247:FAR393274 EQS393247:EQV393274 EGW393247:EGZ393274 DXA393247:DXD393274 DNE393247:DNH393274 DDI393247:DDL393274 CTM393247:CTP393274 CJQ393247:CJT393274 BZU393247:BZX393274 BPY393247:BQB393274 BGC393247:BGF393274 AWG393247:AWJ393274 AMK393247:AMN393274 ACO393247:ACR393274 SS393247:SV393274 IW393247:IZ393274 H393247:K393274 WVI327711:WVL327738 WLM327711:WLP327738 WBQ327711:WBT327738 VRU327711:VRX327738 VHY327711:VIB327738 UYC327711:UYF327738 UOG327711:UOJ327738 UEK327711:UEN327738 TUO327711:TUR327738 TKS327711:TKV327738 TAW327711:TAZ327738 SRA327711:SRD327738 SHE327711:SHH327738 RXI327711:RXL327738 RNM327711:RNP327738 RDQ327711:RDT327738 QTU327711:QTX327738 QJY327711:QKB327738 QAC327711:QAF327738 PQG327711:PQJ327738 PGK327711:PGN327738 OWO327711:OWR327738 OMS327711:OMV327738 OCW327711:OCZ327738 NTA327711:NTD327738 NJE327711:NJH327738 MZI327711:MZL327738 MPM327711:MPP327738 MFQ327711:MFT327738 LVU327711:LVX327738 LLY327711:LMB327738 LCC327711:LCF327738 KSG327711:KSJ327738 KIK327711:KIN327738 JYO327711:JYR327738 JOS327711:JOV327738 JEW327711:JEZ327738 IVA327711:IVD327738 ILE327711:ILH327738 IBI327711:IBL327738 HRM327711:HRP327738 HHQ327711:HHT327738 GXU327711:GXX327738 GNY327711:GOB327738 GEC327711:GEF327738 FUG327711:FUJ327738 FKK327711:FKN327738 FAO327711:FAR327738 EQS327711:EQV327738 EGW327711:EGZ327738 DXA327711:DXD327738 DNE327711:DNH327738 DDI327711:DDL327738 CTM327711:CTP327738 CJQ327711:CJT327738 BZU327711:BZX327738 BPY327711:BQB327738 BGC327711:BGF327738 AWG327711:AWJ327738 AMK327711:AMN327738 ACO327711:ACR327738 SS327711:SV327738 IW327711:IZ327738 H327711:K327738 WVI262175:WVL262202 WLM262175:WLP262202 WBQ262175:WBT262202 VRU262175:VRX262202 VHY262175:VIB262202 UYC262175:UYF262202 UOG262175:UOJ262202 UEK262175:UEN262202 TUO262175:TUR262202 TKS262175:TKV262202 TAW262175:TAZ262202 SRA262175:SRD262202 SHE262175:SHH262202 RXI262175:RXL262202 RNM262175:RNP262202 RDQ262175:RDT262202 QTU262175:QTX262202 QJY262175:QKB262202 QAC262175:QAF262202 PQG262175:PQJ262202 PGK262175:PGN262202 OWO262175:OWR262202 OMS262175:OMV262202 OCW262175:OCZ262202 NTA262175:NTD262202 NJE262175:NJH262202 MZI262175:MZL262202 MPM262175:MPP262202 MFQ262175:MFT262202 LVU262175:LVX262202 LLY262175:LMB262202 LCC262175:LCF262202 KSG262175:KSJ262202 KIK262175:KIN262202 JYO262175:JYR262202 JOS262175:JOV262202 JEW262175:JEZ262202 IVA262175:IVD262202 ILE262175:ILH262202 IBI262175:IBL262202 HRM262175:HRP262202 HHQ262175:HHT262202 GXU262175:GXX262202 GNY262175:GOB262202 GEC262175:GEF262202 FUG262175:FUJ262202 FKK262175:FKN262202 FAO262175:FAR262202 EQS262175:EQV262202 EGW262175:EGZ262202 DXA262175:DXD262202 DNE262175:DNH262202 DDI262175:DDL262202 CTM262175:CTP262202 CJQ262175:CJT262202 BZU262175:BZX262202 BPY262175:BQB262202 BGC262175:BGF262202 AWG262175:AWJ262202 AMK262175:AMN262202 ACO262175:ACR262202 SS262175:SV262202 IW262175:IZ262202 H262175:K262202 WVI196639:WVL196666 WLM196639:WLP196666 WBQ196639:WBT196666 VRU196639:VRX196666 VHY196639:VIB196666 UYC196639:UYF196666 UOG196639:UOJ196666 UEK196639:UEN196666 TUO196639:TUR196666 TKS196639:TKV196666 TAW196639:TAZ196666 SRA196639:SRD196666 SHE196639:SHH196666 RXI196639:RXL196666 RNM196639:RNP196666 RDQ196639:RDT196666 QTU196639:QTX196666 QJY196639:QKB196666 QAC196639:QAF196666 PQG196639:PQJ196666 PGK196639:PGN196666 OWO196639:OWR196666 OMS196639:OMV196666 OCW196639:OCZ196666 NTA196639:NTD196666 NJE196639:NJH196666 MZI196639:MZL196666 MPM196639:MPP196666 MFQ196639:MFT196666 LVU196639:LVX196666 LLY196639:LMB196666 LCC196639:LCF196666 KSG196639:KSJ196666 KIK196639:KIN196666 JYO196639:JYR196666 JOS196639:JOV196666 JEW196639:JEZ196666 IVA196639:IVD196666 ILE196639:ILH196666 IBI196639:IBL196666 HRM196639:HRP196666 HHQ196639:HHT196666 GXU196639:GXX196666 GNY196639:GOB196666 GEC196639:GEF196666 FUG196639:FUJ196666 FKK196639:FKN196666 FAO196639:FAR196666 EQS196639:EQV196666 EGW196639:EGZ196666 DXA196639:DXD196666 DNE196639:DNH196666 DDI196639:DDL196666 CTM196639:CTP196666 CJQ196639:CJT196666 BZU196639:BZX196666 BPY196639:BQB196666 BGC196639:BGF196666 AWG196639:AWJ196666 AMK196639:AMN196666 ACO196639:ACR196666 SS196639:SV196666 IW196639:IZ196666 H196639:K196666 WVI131103:WVL131130 WLM131103:WLP131130 WBQ131103:WBT131130 VRU131103:VRX131130 VHY131103:VIB131130 UYC131103:UYF131130 UOG131103:UOJ131130 UEK131103:UEN131130 TUO131103:TUR131130 TKS131103:TKV131130 TAW131103:TAZ131130 SRA131103:SRD131130 SHE131103:SHH131130 RXI131103:RXL131130 RNM131103:RNP131130 RDQ131103:RDT131130 QTU131103:QTX131130 QJY131103:QKB131130 QAC131103:QAF131130 PQG131103:PQJ131130 PGK131103:PGN131130 OWO131103:OWR131130 OMS131103:OMV131130 OCW131103:OCZ131130 NTA131103:NTD131130 NJE131103:NJH131130 MZI131103:MZL131130 MPM131103:MPP131130 MFQ131103:MFT131130 LVU131103:LVX131130 LLY131103:LMB131130 LCC131103:LCF131130 KSG131103:KSJ131130 KIK131103:KIN131130 JYO131103:JYR131130 JOS131103:JOV131130 JEW131103:JEZ131130 IVA131103:IVD131130 ILE131103:ILH131130 IBI131103:IBL131130 HRM131103:HRP131130 HHQ131103:HHT131130 GXU131103:GXX131130 GNY131103:GOB131130 GEC131103:GEF131130 FUG131103:FUJ131130 FKK131103:FKN131130 FAO131103:FAR131130 EQS131103:EQV131130 EGW131103:EGZ131130 DXA131103:DXD131130 DNE131103:DNH131130 DDI131103:DDL131130 CTM131103:CTP131130 CJQ131103:CJT131130 BZU131103:BZX131130 BPY131103:BQB131130 BGC131103:BGF131130 AWG131103:AWJ131130 AMK131103:AMN131130 ACO131103:ACR131130 SS131103:SV131130 IW131103:IZ131130 H131103:K131130 WVI65567:WVL65594 WLM65567:WLP65594 WBQ65567:WBT65594 VRU65567:VRX65594 VHY65567:VIB65594 UYC65567:UYF65594 UOG65567:UOJ65594 UEK65567:UEN65594 TUO65567:TUR65594 TKS65567:TKV65594 TAW65567:TAZ65594 SRA65567:SRD65594 SHE65567:SHH65594 RXI65567:RXL65594 RNM65567:RNP65594 RDQ65567:RDT65594 QTU65567:QTX65594 QJY65567:QKB65594 QAC65567:QAF65594 PQG65567:PQJ65594 PGK65567:PGN65594 OWO65567:OWR65594 OMS65567:OMV65594 OCW65567:OCZ65594 NTA65567:NTD65594 NJE65567:NJH65594 MZI65567:MZL65594 MPM65567:MPP65594 MFQ65567:MFT65594 LVU65567:LVX65594 LLY65567:LMB65594 LCC65567:LCF65594 KSG65567:KSJ65594 KIK65567:KIN65594 JYO65567:JYR65594 JOS65567:JOV65594 JEW65567:JEZ65594 IVA65567:IVD65594 ILE65567:ILH65594 IBI65567:IBL65594 HRM65567:HRP65594 HHQ65567:HHT65594 GXU65567:GXX65594 GNY65567:GOB65594 GEC65567:GEF65594 FUG65567:FUJ65594 FKK65567:FKN65594 FAO65567:FAR65594 EQS65567:EQV65594 EGW65567:EGZ65594 DXA65567:DXD65594 DNE65567:DNH65594 DDI65567:DDL65594 CTM65567:CTP65594 CJQ65567:CJT65594 BZU65567:BZX65594 BPY65567:BQB65594 BGC65567:BGF65594 AWG65567:AWJ65594 AMK65567:AMN65594 ACO65567:ACR65594 SS65567:SV65594 IW65567:IZ65594 H65567:K65594 WVI28:WVL56 WLM28:WLP56 WBQ28:WBT56 VRU28:VRX56 VHY28:VIB56 UYC28:UYF56 UOG28:UOJ56 UEK28:UEN56 TUO28:TUR56 TKS28:TKV56 TAW28:TAZ56 SRA28:SRD56 SHE28:SHH56 RXI28:RXL56 RNM28:RNP56 RDQ28:RDT56 QTU28:QTX56 QJY28:QKB56 QAC28:QAF56 PQG28:PQJ56 PGK28:PGN56 OWO28:OWR56 OMS28:OMV56 OCW28:OCZ56 NTA28:NTD56 NJE28:NJH56 MZI28:MZL56 MPM28:MPP56 MFQ28:MFT56 LVU28:LVX56 LLY28:LMB56 LCC28:LCF56 KSG28:KSJ56 KIK28:KIN56 JYO28:JYR56 JOS28:JOV56 JEW28:JEZ56 IVA28:IVD56 ILE28:ILH56 IBI28:IBL56 HRM28:HRP56 HHQ28:HHT56 GXU28:GXX56 GNY28:GOB56 GEC28:GEF56 FUG28:FUJ56 FKK28:FKN56 FAO28:FAR56 EQS28:EQV56 EGW28:EGZ56 DXA28:DXD56 DNE28:DNH56 DDI28:DDL56 CTM28:CTP56 CJQ28:CJT56 BZU28:BZX56 BPY28:BQB56 BGC28:BGF56 AWG28:AWJ56 AMK28:AMN56 ACO28:ACR56 SS28:SV56 IW28:IZ56 ACO65519:ACR65524 WVI983065:WVL983069 WLM983065:WLP983069 WBQ983065:WBT983069 VRU983065:VRX983069 VHY983065:VIB983069 UYC983065:UYF983069 UOG983065:UOJ983069 UEK983065:UEN983069 TUO983065:TUR983069 TKS983065:TKV983069 TAW983065:TAZ983069 SRA983065:SRD983069 SHE983065:SHH983069 RXI983065:RXL983069 RNM983065:RNP983069 RDQ983065:RDT983069 QTU983065:QTX983069 QJY983065:QKB983069 QAC983065:QAF983069 PQG983065:PQJ983069 PGK983065:PGN983069 OWO983065:OWR983069 OMS983065:OMV983069 OCW983065:OCZ983069 NTA983065:NTD983069 NJE983065:NJH983069 MZI983065:MZL983069 MPM983065:MPP983069 MFQ983065:MFT983069 LVU983065:LVX983069 LLY983065:LMB983069 LCC983065:LCF983069 KSG983065:KSJ983069 KIK983065:KIN983069 JYO983065:JYR983069 JOS983065:JOV983069 JEW983065:JEZ983069 IVA983065:IVD983069 ILE983065:ILH983069 IBI983065:IBL983069 HRM983065:HRP983069 HHQ983065:HHT983069 GXU983065:GXX983069 GNY983065:GOB983069 GEC983065:GEF983069 FUG983065:FUJ983069 FKK983065:FKN983069 FAO983065:FAR983069 EQS983065:EQV983069 EGW983065:EGZ983069 DXA983065:DXD983069 DNE983065:DNH983069 DDI983065:DDL983069 CTM983065:CTP983069 CJQ983065:CJT983069 BZU983065:BZX983069 BPY983065:BQB983069 BGC983065:BGF983069 AWG983065:AWJ983069 AMK983065:AMN983069 ACO983065:ACR983069 SS983065:SV983069 IW983065:IZ983069 H983065:K983069 WVI917529:WVL917533 WLM917529:WLP917533 WBQ917529:WBT917533 VRU917529:VRX917533 VHY917529:VIB917533 UYC917529:UYF917533 UOG917529:UOJ917533 UEK917529:UEN917533 TUO917529:TUR917533 TKS917529:TKV917533 TAW917529:TAZ917533 SRA917529:SRD917533 SHE917529:SHH917533 RXI917529:RXL917533 RNM917529:RNP917533 RDQ917529:RDT917533 QTU917529:QTX917533 QJY917529:QKB917533 QAC917529:QAF917533 PQG917529:PQJ917533 PGK917529:PGN917533 OWO917529:OWR917533 OMS917529:OMV917533 OCW917529:OCZ917533 NTA917529:NTD917533 NJE917529:NJH917533 MZI917529:MZL917533 MPM917529:MPP917533 MFQ917529:MFT917533 LVU917529:LVX917533 LLY917529:LMB917533 LCC917529:LCF917533 KSG917529:KSJ917533 KIK917529:KIN917533 JYO917529:JYR917533 JOS917529:JOV917533 JEW917529:JEZ917533 IVA917529:IVD917533 ILE917529:ILH917533 IBI917529:IBL917533 HRM917529:HRP917533 HHQ917529:HHT917533 GXU917529:GXX917533 GNY917529:GOB917533 GEC917529:GEF917533 FUG917529:FUJ917533 FKK917529:FKN917533 FAO917529:FAR917533 EQS917529:EQV917533 EGW917529:EGZ917533 DXA917529:DXD917533 DNE917529:DNH917533 DDI917529:DDL917533 CTM917529:CTP917533 CJQ917529:CJT917533 BZU917529:BZX917533 BPY917529:BQB917533 BGC917529:BGF917533 AWG917529:AWJ917533 AMK917529:AMN917533 ACO917529:ACR917533 SS917529:SV917533 IW917529:IZ917533 H917529:K917533 WVI851993:WVL851997 WLM851993:WLP851997 WBQ851993:WBT851997 VRU851993:VRX851997 VHY851993:VIB851997 UYC851993:UYF851997 UOG851993:UOJ851997 UEK851993:UEN851997 TUO851993:TUR851997 TKS851993:TKV851997 TAW851993:TAZ851997 SRA851993:SRD851997 SHE851993:SHH851997 RXI851993:RXL851997 RNM851993:RNP851997 RDQ851993:RDT851997 QTU851993:QTX851997 QJY851993:QKB851997 QAC851993:QAF851997 PQG851993:PQJ851997 PGK851993:PGN851997 OWO851993:OWR851997 OMS851993:OMV851997 OCW851993:OCZ851997 NTA851993:NTD851997 NJE851993:NJH851997 MZI851993:MZL851997 MPM851993:MPP851997 MFQ851993:MFT851997 LVU851993:LVX851997 LLY851993:LMB851997 LCC851993:LCF851997 KSG851993:KSJ851997 KIK851993:KIN851997 JYO851993:JYR851997 JOS851993:JOV851997 JEW851993:JEZ851997 IVA851993:IVD851997 ILE851993:ILH851997 IBI851993:IBL851997 HRM851993:HRP851997 HHQ851993:HHT851997 GXU851993:GXX851997 GNY851993:GOB851997 GEC851993:GEF851997 FUG851993:FUJ851997 FKK851993:FKN851997 FAO851993:FAR851997 EQS851993:EQV851997 EGW851993:EGZ851997 DXA851993:DXD851997 DNE851993:DNH851997 DDI851993:DDL851997 CTM851993:CTP851997 CJQ851993:CJT851997 BZU851993:BZX851997 BPY851993:BQB851997 BGC851993:BGF851997 AWG851993:AWJ851997 AMK851993:AMN851997 ACO851993:ACR851997 SS851993:SV851997 IW851993:IZ851997 H851993:K851997 WVI786457:WVL786461 WLM786457:WLP786461 WBQ786457:WBT786461 VRU786457:VRX786461 VHY786457:VIB786461 UYC786457:UYF786461 UOG786457:UOJ786461 UEK786457:UEN786461 TUO786457:TUR786461 TKS786457:TKV786461 TAW786457:TAZ786461 SRA786457:SRD786461 SHE786457:SHH786461 RXI786457:RXL786461 RNM786457:RNP786461 RDQ786457:RDT786461 QTU786457:QTX786461 QJY786457:QKB786461 QAC786457:QAF786461 PQG786457:PQJ786461 PGK786457:PGN786461 OWO786457:OWR786461 OMS786457:OMV786461 OCW786457:OCZ786461 NTA786457:NTD786461 NJE786457:NJH786461 MZI786457:MZL786461 MPM786457:MPP786461 MFQ786457:MFT786461 LVU786457:LVX786461 LLY786457:LMB786461 LCC786457:LCF786461 KSG786457:KSJ786461 KIK786457:KIN786461 JYO786457:JYR786461 JOS786457:JOV786461 JEW786457:JEZ786461 IVA786457:IVD786461 ILE786457:ILH786461 IBI786457:IBL786461 HRM786457:HRP786461 HHQ786457:HHT786461 GXU786457:GXX786461 GNY786457:GOB786461 GEC786457:GEF786461 FUG786457:FUJ786461 FKK786457:FKN786461 FAO786457:FAR786461 EQS786457:EQV786461 EGW786457:EGZ786461 DXA786457:DXD786461 DNE786457:DNH786461 DDI786457:DDL786461 CTM786457:CTP786461 CJQ786457:CJT786461 BZU786457:BZX786461 BPY786457:BQB786461 BGC786457:BGF786461 AWG786457:AWJ786461 AMK786457:AMN786461 ACO786457:ACR786461 SS786457:SV786461 IW786457:IZ786461 H786457:K786461 WVI720921:WVL720925 WLM720921:WLP720925 WBQ720921:WBT720925 VRU720921:VRX720925 VHY720921:VIB720925 UYC720921:UYF720925 UOG720921:UOJ720925 UEK720921:UEN720925 TUO720921:TUR720925 TKS720921:TKV720925 TAW720921:TAZ720925 SRA720921:SRD720925 SHE720921:SHH720925 RXI720921:RXL720925 RNM720921:RNP720925 RDQ720921:RDT720925 QTU720921:QTX720925 QJY720921:QKB720925 QAC720921:QAF720925 PQG720921:PQJ720925 PGK720921:PGN720925 OWO720921:OWR720925 OMS720921:OMV720925 OCW720921:OCZ720925 NTA720921:NTD720925 NJE720921:NJH720925 MZI720921:MZL720925 MPM720921:MPP720925 MFQ720921:MFT720925 LVU720921:LVX720925 LLY720921:LMB720925 LCC720921:LCF720925 KSG720921:KSJ720925 KIK720921:KIN720925 JYO720921:JYR720925 JOS720921:JOV720925 JEW720921:JEZ720925 IVA720921:IVD720925 ILE720921:ILH720925 IBI720921:IBL720925 HRM720921:HRP720925 HHQ720921:HHT720925 GXU720921:GXX720925 GNY720921:GOB720925 GEC720921:GEF720925 FUG720921:FUJ720925 FKK720921:FKN720925 FAO720921:FAR720925 EQS720921:EQV720925 EGW720921:EGZ720925 DXA720921:DXD720925 DNE720921:DNH720925 DDI720921:DDL720925 CTM720921:CTP720925 CJQ720921:CJT720925 BZU720921:BZX720925 BPY720921:BQB720925 BGC720921:BGF720925 AWG720921:AWJ720925 AMK720921:AMN720925 ACO720921:ACR720925 SS720921:SV720925 IW720921:IZ720925 H720921:K720925 WVI655385:WVL655389 WLM655385:WLP655389 WBQ655385:WBT655389 VRU655385:VRX655389 VHY655385:VIB655389 UYC655385:UYF655389 UOG655385:UOJ655389 UEK655385:UEN655389 TUO655385:TUR655389 TKS655385:TKV655389 TAW655385:TAZ655389 SRA655385:SRD655389 SHE655385:SHH655389 RXI655385:RXL655389 RNM655385:RNP655389 RDQ655385:RDT655389 QTU655385:QTX655389 QJY655385:QKB655389 QAC655385:QAF655389 PQG655385:PQJ655389 PGK655385:PGN655389 OWO655385:OWR655389 OMS655385:OMV655389 OCW655385:OCZ655389 NTA655385:NTD655389 NJE655385:NJH655389 MZI655385:MZL655389 MPM655385:MPP655389 MFQ655385:MFT655389 LVU655385:LVX655389 LLY655385:LMB655389 LCC655385:LCF655389 KSG655385:KSJ655389 KIK655385:KIN655389 JYO655385:JYR655389 JOS655385:JOV655389 JEW655385:JEZ655389 IVA655385:IVD655389 ILE655385:ILH655389 IBI655385:IBL655389 HRM655385:HRP655389 HHQ655385:HHT655389 GXU655385:GXX655389 GNY655385:GOB655389 GEC655385:GEF655389 FUG655385:FUJ655389 FKK655385:FKN655389 FAO655385:FAR655389 EQS655385:EQV655389 EGW655385:EGZ655389 DXA655385:DXD655389 DNE655385:DNH655389 DDI655385:DDL655389 CTM655385:CTP655389 CJQ655385:CJT655389 BZU655385:BZX655389 BPY655385:BQB655389 BGC655385:BGF655389 AWG655385:AWJ655389 AMK655385:AMN655389 ACO655385:ACR655389 SS655385:SV655389 IW655385:IZ655389 H655385:K655389 WVI589849:WVL589853 WLM589849:WLP589853 WBQ589849:WBT589853 VRU589849:VRX589853 VHY589849:VIB589853 UYC589849:UYF589853 UOG589849:UOJ589853 UEK589849:UEN589853 TUO589849:TUR589853 TKS589849:TKV589853 TAW589849:TAZ589853 SRA589849:SRD589853 SHE589849:SHH589853 RXI589849:RXL589853 RNM589849:RNP589853 RDQ589849:RDT589853 QTU589849:QTX589853 QJY589849:QKB589853 QAC589849:QAF589853 PQG589849:PQJ589853 PGK589849:PGN589853 OWO589849:OWR589853 OMS589849:OMV589853 OCW589849:OCZ589853 NTA589849:NTD589853 NJE589849:NJH589853 MZI589849:MZL589853 MPM589849:MPP589853 MFQ589849:MFT589853 LVU589849:LVX589853 LLY589849:LMB589853 LCC589849:LCF589853 KSG589849:KSJ589853 KIK589849:KIN589853 JYO589849:JYR589853 JOS589849:JOV589853 JEW589849:JEZ589853 IVA589849:IVD589853 ILE589849:ILH589853 IBI589849:IBL589853 HRM589849:HRP589853 HHQ589849:HHT589853 GXU589849:GXX589853 GNY589849:GOB589853 GEC589849:GEF589853 FUG589849:FUJ589853 FKK589849:FKN589853 FAO589849:FAR589853 EQS589849:EQV589853 EGW589849:EGZ589853 DXA589849:DXD589853 DNE589849:DNH589853 DDI589849:DDL589853 CTM589849:CTP589853 CJQ589849:CJT589853 BZU589849:BZX589853 BPY589849:BQB589853 BGC589849:BGF589853 AWG589849:AWJ589853 AMK589849:AMN589853 ACO589849:ACR589853 SS589849:SV589853 IW589849:IZ589853 H589849:K589853 WVI524313:WVL524317 WLM524313:WLP524317 WBQ524313:WBT524317 VRU524313:VRX524317 VHY524313:VIB524317 UYC524313:UYF524317 UOG524313:UOJ524317 UEK524313:UEN524317 TUO524313:TUR524317 TKS524313:TKV524317 TAW524313:TAZ524317 SRA524313:SRD524317 SHE524313:SHH524317 RXI524313:RXL524317 RNM524313:RNP524317 RDQ524313:RDT524317 QTU524313:QTX524317 QJY524313:QKB524317 QAC524313:QAF524317 PQG524313:PQJ524317 PGK524313:PGN524317 OWO524313:OWR524317 OMS524313:OMV524317 OCW524313:OCZ524317 NTA524313:NTD524317 NJE524313:NJH524317 MZI524313:MZL524317 MPM524313:MPP524317 MFQ524313:MFT524317 LVU524313:LVX524317 LLY524313:LMB524317 LCC524313:LCF524317 KSG524313:KSJ524317 KIK524313:KIN524317 JYO524313:JYR524317 JOS524313:JOV524317 JEW524313:JEZ524317 IVA524313:IVD524317 ILE524313:ILH524317 IBI524313:IBL524317 HRM524313:HRP524317 HHQ524313:HHT524317 GXU524313:GXX524317 GNY524313:GOB524317 GEC524313:GEF524317 FUG524313:FUJ524317 FKK524313:FKN524317 FAO524313:FAR524317 EQS524313:EQV524317 EGW524313:EGZ524317 DXA524313:DXD524317 DNE524313:DNH524317 DDI524313:DDL524317 CTM524313:CTP524317 CJQ524313:CJT524317 BZU524313:BZX524317 BPY524313:BQB524317 BGC524313:BGF524317 AWG524313:AWJ524317 AMK524313:AMN524317 ACO524313:ACR524317 SS524313:SV524317 IW524313:IZ524317 H524313:K524317 WVI458777:WVL458781 WLM458777:WLP458781 WBQ458777:WBT458781 VRU458777:VRX458781 VHY458777:VIB458781 UYC458777:UYF458781 UOG458777:UOJ458781 UEK458777:UEN458781 TUO458777:TUR458781 TKS458777:TKV458781 TAW458777:TAZ458781 SRA458777:SRD458781 SHE458777:SHH458781 RXI458777:RXL458781 RNM458777:RNP458781 RDQ458777:RDT458781 QTU458777:QTX458781 QJY458777:QKB458781 QAC458777:QAF458781 PQG458777:PQJ458781 PGK458777:PGN458781 OWO458777:OWR458781 OMS458777:OMV458781 OCW458777:OCZ458781 NTA458777:NTD458781 NJE458777:NJH458781 MZI458777:MZL458781 MPM458777:MPP458781 MFQ458777:MFT458781 LVU458777:LVX458781 LLY458777:LMB458781 LCC458777:LCF458781 KSG458777:KSJ458781 KIK458777:KIN458781 JYO458777:JYR458781 JOS458777:JOV458781 JEW458777:JEZ458781 IVA458777:IVD458781 ILE458777:ILH458781 IBI458777:IBL458781 HRM458777:HRP458781 HHQ458777:HHT458781 GXU458777:GXX458781 GNY458777:GOB458781 GEC458777:GEF458781 FUG458777:FUJ458781 FKK458777:FKN458781 FAO458777:FAR458781 EQS458777:EQV458781 EGW458777:EGZ458781 DXA458777:DXD458781 DNE458777:DNH458781 DDI458777:DDL458781 CTM458777:CTP458781 CJQ458777:CJT458781 BZU458777:BZX458781 BPY458777:BQB458781 BGC458777:BGF458781 AWG458777:AWJ458781 AMK458777:AMN458781 ACO458777:ACR458781 SS458777:SV458781 IW458777:IZ458781 H458777:K458781 WVI393241:WVL393245 WLM393241:WLP393245 WBQ393241:WBT393245 VRU393241:VRX393245 VHY393241:VIB393245 UYC393241:UYF393245 UOG393241:UOJ393245 UEK393241:UEN393245 TUO393241:TUR393245 TKS393241:TKV393245 TAW393241:TAZ393245 SRA393241:SRD393245 SHE393241:SHH393245 RXI393241:RXL393245 RNM393241:RNP393245 RDQ393241:RDT393245 QTU393241:QTX393245 QJY393241:QKB393245 QAC393241:QAF393245 PQG393241:PQJ393245 PGK393241:PGN393245 OWO393241:OWR393245 OMS393241:OMV393245 OCW393241:OCZ393245 NTA393241:NTD393245 NJE393241:NJH393245 MZI393241:MZL393245 MPM393241:MPP393245 MFQ393241:MFT393245 LVU393241:LVX393245 LLY393241:LMB393245 LCC393241:LCF393245 KSG393241:KSJ393245 KIK393241:KIN393245 JYO393241:JYR393245 JOS393241:JOV393245 JEW393241:JEZ393245 IVA393241:IVD393245 ILE393241:ILH393245 IBI393241:IBL393245 HRM393241:HRP393245 HHQ393241:HHT393245 GXU393241:GXX393245 GNY393241:GOB393245 GEC393241:GEF393245 FUG393241:FUJ393245 FKK393241:FKN393245 FAO393241:FAR393245 EQS393241:EQV393245 EGW393241:EGZ393245 DXA393241:DXD393245 DNE393241:DNH393245 DDI393241:DDL393245 CTM393241:CTP393245 CJQ393241:CJT393245 BZU393241:BZX393245 BPY393241:BQB393245 BGC393241:BGF393245 AWG393241:AWJ393245 AMK393241:AMN393245 ACO393241:ACR393245 SS393241:SV393245 IW393241:IZ393245 H393241:K393245 WVI327705:WVL327709 WLM327705:WLP327709 WBQ327705:WBT327709 VRU327705:VRX327709 VHY327705:VIB327709 UYC327705:UYF327709 UOG327705:UOJ327709 UEK327705:UEN327709 TUO327705:TUR327709 TKS327705:TKV327709 TAW327705:TAZ327709 SRA327705:SRD327709 SHE327705:SHH327709 RXI327705:RXL327709 RNM327705:RNP327709 RDQ327705:RDT327709 QTU327705:QTX327709 QJY327705:QKB327709 QAC327705:QAF327709 PQG327705:PQJ327709 PGK327705:PGN327709 OWO327705:OWR327709 OMS327705:OMV327709 OCW327705:OCZ327709 NTA327705:NTD327709 NJE327705:NJH327709 MZI327705:MZL327709 MPM327705:MPP327709 MFQ327705:MFT327709 LVU327705:LVX327709 LLY327705:LMB327709 LCC327705:LCF327709 KSG327705:KSJ327709 KIK327705:KIN327709 JYO327705:JYR327709 JOS327705:JOV327709 JEW327705:JEZ327709 IVA327705:IVD327709 ILE327705:ILH327709 IBI327705:IBL327709 HRM327705:HRP327709 HHQ327705:HHT327709 GXU327705:GXX327709 GNY327705:GOB327709 GEC327705:GEF327709 FUG327705:FUJ327709 FKK327705:FKN327709 FAO327705:FAR327709 EQS327705:EQV327709 EGW327705:EGZ327709 DXA327705:DXD327709 DNE327705:DNH327709 DDI327705:DDL327709 CTM327705:CTP327709 CJQ327705:CJT327709 BZU327705:BZX327709 BPY327705:BQB327709 BGC327705:BGF327709 AWG327705:AWJ327709 AMK327705:AMN327709 ACO327705:ACR327709 SS327705:SV327709 IW327705:IZ327709 H327705:K327709 WVI262169:WVL262173 WLM262169:WLP262173 WBQ262169:WBT262173 VRU262169:VRX262173 VHY262169:VIB262173 UYC262169:UYF262173 UOG262169:UOJ262173 UEK262169:UEN262173 TUO262169:TUR262173 TKS262169:TKV262173 TAW262169:TAZ262173 SRA262169:SRD262173 SHE262169:SHH262173 RXI262169:RXL262173 RNM262169:RNP262173 RDQ262169:RDT262173 QTU262169:QTX262173 QJY262169:QKB262173 QAC262169:QAF262173 PQG262169:PQJ262173 PGK262169:PGN262173 OWO262169:OWR262173 OMS262169:OMV262173 OCW262169:OCZ262173 NTA262169:NTD262173 NJE262169:NJH262173 MZI262169:MZL262173 MPM262169:MPP262173 MFQ262169:MFT262173 LVU262169:LVX262173 LLY262169:LMB262173 LCC262169:LCF262173 KSG262169:KSJ262173 KIK262169:KIN262173 JYO262169:JYR262173 JOS262169:JOV262173 JEW262169:JEZ262173 IVA262169:IVD262173 ILE262169:ILH262173 IBI262169:IBL262173 HRM262169:HRP262173 HHQ262169:HHT262173 GXU262169:GXX262173 GNY262169:GOB262173 GEC262169:GEF262173 FUG262169:FUJ262173 FKK262169:FKN262173 FAO262169:FAR262173 EQS262169:EQV262173 EGW262169:EGZ262173 DXA262169:DXD262173 DNE262169:DNH262173 DDI262169:DDL262173 CTM262169:CTP262173 CJQ262169:CJT262173 BZU262169:BZX262173 BPY262169:BQB262173 BGC262169:BGF262173 AWG262169:AWJ262173 AMK262169:AMN262173 ACO262169:ACR262173 SS262169:SV262173 IW262169:IZ262173 H262169:K262173 WVI196633:WVL196637 WLM196633:WLP196637 WBQ196633:WBT196637 VRU196633:VRX196637 VHY196633:VIB196637 UYC196633:UYF196637 UOG196633:UOJ196637 UEK196633:UEN196637 TUO196633:TUR196637 TKS196633:TKV196637 TAW196633:TAZ196637 SRA196633:SRD196637 SHE196633:SHH196637 RXI196633:RXL196637 RNM196633:RNP196637 RDQ196633:RDT196637 QTU196633:QTX196637 QJY196633:QKB196637 QAC196633:QAF196637 PQG196633:PQJ196637 PGK196633:PGN196637 OWO196633:OWR196637 OMS196633:OMV196637 OCW196633:OCZ196637 NTA196633:NTD196637 NJE196633:NJH196637 MZI196633:MZL196637 MPM196633:MPP196637 MFQ196633:MFT196637 LVU196633:LVX196637 LLY196633:LMB196637 LCC196633:LCF196637 KSG196633:KSJ196637 KIK196633:KIN196637 JYO196633:JYR196637 JOS196633:JOV196637 JEW196633:JEZ196637 IVA196633:IVD196637 ILE196633:ILH196637 IBI196633:IBL196637 HRM196633:HRP196637 HHQ196633:HHT196637 GXU196633:GXX196637 GNY196633:GOB196637 GEC196633:GEF196637 FUG196633:FUJ196637 FKK196633:FKN196637 FAO196633:FAR196637 EQS196633:EQV196637 EGW196633:EGZ196637 DXA196633:DXD196637 DNE196633:DNH196637 DDI196633:DDL196637 CTM196633:CTP196637 CJQ196633:CJT196637 BZU196633:BZX196637 BPY196633:BQB196637 BGC196633:BGF196637 AWG196633:AWJ196637 AMK196633:AMN196637 ACO196633:ACR196637 SS196633:SV196637 IW196633:IZ196637 H196633:K196637 WVI131097:WVL131101 WLM131097:WLP131101 WBQ131097:WBT131101 VRU131097:VRX131101 VHY131097:VIB131101 UYC131097:UYF131101 UOG131097:UOJ131101 UEK131097:UEN131101 TUO131097:TUR131101 TKS131097:TKV131101 TAW131097:TAZ131101 SRA131097:SRD131101 SHE131097:SHH131101 RXI131097:RXL131101 RNM131097:RNP131101 RDQ131097:RDT131101 QTU131097:QTX131101 QJY131097:QKB131101 QAC131097:QAF131101 PQG131097:PQJ131101 PGK131097:PGN131101 OWO131097:OWR131101 OMS131097:OMV131101 OCW131097:OCZ131101 NTA131097:NTD131101 NJE131097:NJH131101 MZI131097:MZL131101 MPM131097:MPP131101 MFQ131097:MFT131101 LVU131097:LVX131101 LLY131097:LMB131101 LCC131097:LCF131101 KSG131097:KSJ131101 KIK131097:KIN131101 JYO131097:JYR131101 JOS131097:JOV131101 JEW131097:JEZ131101 IVA131097:IVD131101 ILE131097:ILH131101 IBI131097:IBL131101 HRM131097:HRP131101 HHQ131097:HHT131101 GXU131097:GXX131101 GNY131097:GOB131101 GEC131097:GEF131101 FUG131097:FUJ131101 FKK131097:FKN131101 FAO131097:FAR131101 EQS131097:EQV131101 EGW131097:EGZ131101 DXA131097:DXD131101 DNE131097:DNH131101 DDI131097:DDL131101 CTM131097:CTP131101 CJQ131097:CJT131101 BZU131097:BZX131101 BPY131097:BQB131101 BGC131097:BGF131101 AWG131097:AWJ131101 AMK131097:AMN131101 ACO131097:ACR131101 SS131097:SV131101 IW131097:IZ131101 H131097:K131101 WVI65561:WVL65565 WLM65561:WLP65565 WBQ65561:WBT65565 VRU65561:VRX65565 VHY65561:VIB65565 UYC65561:UYF65565 UOG65561:UOJ65565 UEK65561:UEN65565 TUO65561:TUR65565 TKS65561:TKV65565 TAW65561:TAZ65565 SRA65561:SRD65565 SHE65561:SHH65565 RXI65561:RXL65565 RNM65561:RNP65565 RDQ65561:RDT65565 QTU65561:QTX65565 QJY65561:QKB65565 QAC65561:QAF65565 PQG65561:PQJ65565 PGK65561:PGN65565 OWO65561:OWR65565 OMS65561:OMV65565 OCW65561:OCZ65565 NTA65561:NTD65565 NJE65561:NJH65565 MZI65561:MZL65565 MPM65561:MPP65565 MFQ65561:MFT65565 LVU65561:LVX65565 LLY65561:LMB65565 LCC65561:LCF65565 KSG65561:KSJ65565 KIK65561:KIN65565 JYO65561:JYR65565 JOS65561:JOV65565 JEW65561:JEZ65565 IVA65561:IVD65565 ILE65561:ILH65565 IBI65561:IBL65565 HRM65561:HRP65565 HHQ65561:HHT65565 GXU65561:GXX65565 GNY65561:GOB65565 GEC65561:GEF65565 FUG65561:FUJ65565 FKK65561:FKN65565 FAO65561:FAR65565 EQS65561:EQV65565 EGW65561:EGZ65565 DXA65561:DXD65565 DNE65561:DNH65565 DDI65561:DDL65565 CTM65561:CTP65565 CJQ65561:CJT65565 BZU65561:BZX65565 BPY65561:BQB65565 BGC65561:BGF65565 AWG65561:AWJ65565 AMK65561:AMN65565 ACO65561:ACR65565 SS65561:SV65565 IW65561:IZ65565 H65561:K65565 WVI22:WVL26 WLM22:WLP26 WBQ22:WBT26 VRU22:VRX26 VHY22:VIB26 UYC22:UYF26 UOG22:UOJ26 UEK22:UEN26 TUO22:TUR26 TKS22:TKV26 TAW22:TAZ26 SRA22:SRD26 SHE22:SHH26 RXI22:RXL26 RNM22:RNP26 RDQ22:RDT26 QTU22:QTX26 QJY22:QKB26 QAC22:QAF26 PQG22:PQJ26 PGK22:PGN26 OWO22:OWR26 OMS22:OMV26 OCW22:OCZ26 NTA22:NTD26 NJE22:NJH26 MZI22:MZL26 MPM22:MPP26 MFQ22:MFT26 LVU22:LVX26 LLY22:LMB26 LCC22:LCF26 KSG22:KSJ26 KIK22:KIN26 JYO22:JYR26 JOS22:JOV26 JEW22:JEZ26 IVA22:IVD26 ILE22:ILH26 IBI22:IBL26 HRM22:HRP26 HHQ22:HHT26 GXU22:GXX26 GNY22:GOB26 GEC22:GEF26 FUG22:FUJ26 FKK22:FKN26 FAO22:FAR26 EQS22:EQV26 EGW22:EGZ26 DXA22:DXD26 DNE22:DNH26 DDI22:DDL26 CTM22:CTP26 CJQ22:CJT26 BZU22:BZX26 BPY22:BQB26 BGC22:BGF26 AWG22:AWJ26 AMK22:AMN26 ACO22:ACR26 SS22:SV26 IW22:IZ26 SS65519:SV65524 WVI983060:WVL983063 WLM983060:WLP983063 WBQ983060:WBT983063 VRU983060:VRX983063 VHY983060:VIB983063 UYC983060:UYF983063 UOG983060:UOJ983063 UEK983060:UEN983063 TUO983060:TUR983063 TKS983060:TKV983063 TAW983060:TAZ983063 SRA983060:SRD983063 SHE983060:SHH983063 RXI983060:RXL983063 RNM983060:RNP983063 RDQ983060:RDT983063 QTU983060:QTX983063 QJY983060:QKB983063 QAC983060:QAF983063 PQG983060:PQJ983063 PGK983060:PGN983063 OWO983060:OWR983063 OMS983060:OMV983063 OCW983060:OCZ983063 NTA983060:NTD983063 NJE983060:NJH983063 MZI983060:MZL983063 MPM983060:MPP983063 MFQ983060:MFT983063 LVU983060:LVX983063 LLY983060:LMB983063 LCC983060:LCF983063 KSG983060:KSJ983063 KIK983060:KIN983063 JYO983060:JYR983063 JOS983060:JOV983063 JEW983060:JEZ983063 IVA983060:IVD983063 ILE983060:ILH983063 IBI983060:IBL983063 HRM983060:HRP983063 HHQ983060:HHT983063 GXU983060:GXX983063 GNY983060:GOB983063 GEC983060:GEF983063 FUG983060:FUJ983063 FKK983060:FKN983063 FAO983060:FAR983063 EQS983060:EQV983063 EGW983060:EGZ983063 DXA983060:DXD983063 DNE983060:DNH983063 DDI983060:DDL983063 CTM983060:CTP983063 CJQ983060:CJT983063 BZU983060:BZX983063 BPY983060:BQB983063 BGC983060:BGF983063 AWG983060:AWJ983063 AMK983060:AMN983063 ACO983060:ACR983063 SS983060:SV983063 IW983060:IZ983063 H983060:K983063 WVI917524:WVL917527 WLM917524:WLP917527 WBQ917524:WBT917527 VRU917524:VRX917527 VHY917524:VIB917527 UYC917524:UYF917527 UOG917524:UOJ917527 UEK917524:UEN917527 TUO917524:TUR917527 TKS917524:TKV917527 TAW917524:TAZ917527 SRA917524:SRD917527 SHE917524:SHH917527 RXI917524:RXL917527 RNM917524:RNP917527 RDQ917524:RDT917527 QTU917524:QTX917527 QJY917524:QKB917527 QAC917524:QAF917527 PQG917524:PQJ917527 PGK917524:PGN917527 OWO917524:OWR917527 OMS917524:OMV917527 OCW917524:OCZ917527 NTA917524:NTD917527 NJE917524:NJH917527 MZI917524:MZL917527 MPM917524:MPP917527 MFQ917524:MFT917527 LVU917524:LVX917527 LLY917524:LMB917527 LCC917524:LCF917527 KSG917524:KSJ917527 KIK917524:KIN917527 JYO917524:JYR917527 JOS917524:JOV917527 JEW917524:JEZ917527 IVA917524:IVD917527 ILE917524:ILH917527 IBI917524:IBL917527 HRM917524:HRP917527 HHQ917524:HHT917527 GXU917524:GXX917527 GNY917524:GOB917527 GEC917524:GEF917527 FUG917524:FUJ917527 FKK917524:FKN917527 FAO917524:FAR917527 EQS917524:EQV917527 EGW917524:EGZ917527 DXA917524:DXD917527 DNE917524:DNH917527 DDI917524:DDL917527 CTM917524:CTP917527 CJQ917524:CJT917527 BZU917524:BZX917527 BPY917524:BQB917527 BGC917524:BGF917527 AWG917524:AWJ917527 AMK917524:AMN917527 ACO917524:ACR917527 SS917524:SV917527 IW917524:IZ917527 H917524:K917527 WVI851988:WVL851991 WLM851988:WLP851991 WBQ851988:WBT851991 VRU851988:VRX851991 VHY851988:VIB851991 UYC851988:UYF851991 UOG851988:UOJ851991 UEK851988:UEN851991 TUO851988:TUR851991 TKS851988:TKV851991 TAW851988:TAZ851991 SRA851988:SRD851991 SHE851988:SHH851991 RXI851988:RXL851991 RNM851988:RNP851991 RDQ851988:RDT851991 QTU851988:QTX851991 QJY851988:QKB851991 QAC851988:QAF851991 PQG851988:PQJ851991 PGK851988:PGN851991 OWO851988:OWR851991 OMS851988:OMV851991 OCW851988:OCZ851991 NTA851988:NTD851991 NJE851988:NJH851991 MZI851988:MZL851991 MPM851988:MPP851991 MFQ851988:MFT851991 LVU851988:LVX851991 LLY851988:LMB851991 LCC851988:LCF851991 KSG851988:KSJ851991 KIK851988:KIN851991 JYO851988:JYR851991 JOS851988:JOV851991 JEW851988:JEZ851991 IVA851988:IVD851991 ILE851988:ILH851991 IBI851988:IBL851991 HRM851988:HRP851991 HHQ851988:HHT851991 GXU851988:GXX851991 GNY851988:GOB851991 GEC851988:GEF851991 FUG851988:FUJ851991 FKK851988:FKN851991 FAO851988:FAR851991 EQS851988:EQV851991 EGW851988:EGZ851991 DXA851988:DXD851991 DNE851988:DNH851991 DDI851988:DDL851991 CTM851988:CTP851991 CJQ851988:CJT851991 BZU851988:BZX851991 BPY851988:BQB851991 BGC851988:BGF851991 AWG851988:AWJ851991 AMK851988:AMN851991 ACO851988:ACR851991 SS851988:SV851991 IW851988:IZ851991 H851988:K851991 WVI786452:WVL786455 WLM786452:WLP786455 WBQ786452:WBT786455 VRU786452:VRX786455 VHY786452:VIB786455 UYC786452:UYF786455 UOG786452:UOJ786455 UEK786452:UEN786455 TUO786452:TUR786455 TKS786452:TKV786455 TAW786452:TAZ786455 SRA786452:SRD786455 SHE786452:SHH786455 RXI786452:RXL786455 RNM786452:RNP786455 RDQ786452:RDT786455 QTU786452:QTX786455 QJY786452:QKB786455 QAC786452:QAF786455 PQG786452:PQJ786455 PGK786452:PGN786455 OWO786452:OWR786455 OMS786452:OMV786455 OCW786452:OCZ786455 NTA786452:NTD786455 NJE786452:NJH786455 MZI786452:MZL786455 MPM786452:MPP786455 MFQ786452:MFT786455 LVU786452:LVX786455 LLY786452:LMB786455 LCC786452:LCF786455 KSG786452:KSJ786455 KIK786452:KIN786455 JYO786452:JYR786455 JOS786452:JOV786455 JEW786452:JEZ786455 IVA786452:IVD786455 ILE786452:ILH786455 IBI786452:IBL786455 HRM786452:HRP786455 HHQ786452:HHT786455 GXU786452:GXX786455 GNY786452:GOB786455 GEC786452:GEF786455 FUG786452:FUJ786455 FKK786452:FKN786455 FAO786452:FAR786455 EQS786452:EQV786455 EGW786452:EGZ786455 DXA786452:DXD786455 DNE786452:DNH786455 DDI786452:DDL786455 CTM786452:CTP786455 CJQ786452:CJT786455 BZU786452:BZX786455 BPY786452:BQB786455 BGC786452:BGF786455 AWG786452:AWJ786455 AMK786452:AMN786455 ACO786452:ACR786455 SS786452:SV786455 IW786452:IZ786455 H786452:K786455 WVI720916:WVL720919 WLM720916:WLP720919 WBQ720916:WBT720919 VRU720916:VRX720919 VHY720916:VIB720919 UYC720916:UYF720919 UOG720916:UOJ720919 UEK720916:UEN720919 TUO720916:TUR720919 TKS720916:TKV720919 TAW720916:TAZ720919 SRA720916:SRD720919 SHE720916:SHH720919 RXI720916:RXL720919 RNM720916:RNP720919 RDQ720916:RDT720919 QTU720916:QTX720919 QJY720916:QKB720919 QAC720916:QAF720919 PQG720916:PQJ720919 PGK720916:PGN720919 OWO720916:OWR720919 OMS720916:OMV720919 OCW720916:OCZ720919 NTA720916:NTD720919 NJE720916:NJH720919 MZI720916:MZL720919 MPM720916:MPP720919 MFQ720916:MFT720919 LVU720916:LVX720919 LLY720916:LMB720919 LCC720916:LCF720919 KSG720916:KSJ720919 KIK720916:KIN720919 JYO720916:JYR720919 JOS720916:JOV720919 JEW720916:JEZ720919 IVA720916:IVD720919 ILE720916:ILH720919 IBI720916:IBL720919 HRM720916:HRP720919 HHQ720916:HHT720919 GXU720916:GXX720919 GNY720916:GOB720919 GEC720916:GEF720919 FUG720916:FUJ720919 FKK720916:FKN720919 FAO720916:FAR720919 EQS720916:EQV720919 EGW720916:EGZ720919 DXA720916:DXD720919 DNE720916:DNH720919 DDI720916:DDL720919 CTM720916:CTP720919 CJQ720916:CJT720919 BZU720916:BZX720919 BPY720916:BQB720919 BGC720916:BGF720919 AWG720916:AWJ720919 AMK720916:AMN720919 ACO720916:ACR720919 SS720916:SV720919 IW720916:IZ720919 H720916:K720919 WVI655380:WVL655383 WLM655380:WLP655383 WBQ655380:WBT655383 VRU655380:VRX655383 VHY655380:VIB655383 UYC655380:UYF655383 UOG655380:UOJ655383 UEK655380:UEN655383 TUO655380:TUR655383 TKS655380:TKV655383 TAW655380:TAZ655383 SRA655380:SRD655383 SHE655380:SHH655383 RXI655380:RXL655383 RNM655380:RNP655383 RDQ655380:RDT655383 QTU655380:QTX655383 QJY655380:QKB655383 QAC655380:QAF655383 PQG655380:PQJ655383 PGK655380:PGN655383 OWO655380:OWR655383 OMS655380:OMV655383 OCW655380:OCZ655383 NTA655380:NTD655383 NJE655380:NJH655383 MZI655380:MZL655383 MPM655380:MPP655383 MFQ655380:MFT655383 LVU655380:LVX655383 LLY655380:LMB655383 LCC655380:LCF655383 KSG655380:KSJ655383 KIK655380:KIN655383 JYO655380:JYR655383 JOS655380:JOV655383 JEW655380:JEZ655383 IVA655380:IVD655383 ILE655380:ILH655383 IBI655380:IBL655383 HRM655380:HRP655383 HHQ655380:HHT655383 GXU655380:GXX655383 GNY655380:GOB655383 GEC655380:GEF655383 FUG655380:FUJ655383 FKK655380:FKN655383 FAO655380:FAR655383 EQS655380:EQV655383 EGW655380:EGZ655383 DXA655380:DXD655383 DNE655380:DNH655383 DDI655380:DDL655383 CTM655380:CTP655383 CJQ655380:CJT655383 BZU655380:BZX655383 BPY655380:BQB655383 BGC655380:BGF655383 AWG655380:AWJ655383 AMK655380:AMN655383 ACO655380:ACR655383 SS655380:SV655383 IW655380:IZ655383 H655380:K655383 WVI589844:WVL589847 WLM589844:WLP589847 WBQ589844:WBT589847 VRU589844:VRX589847 VHY589844:VIB589847 UYC589844:UYF589847 UOG589844:UOJ589847 UEK589844:UEN589847 TUO589844:TUR589847 TKS589844:TKV589847 TAW589844:TAZ589847 SRA589844:SRD589847 SHE589844:SHH589847 RXI589844:RXL589847 RNM589844:RNP589847 RDQ589844:RDT589847 QTU589844:QTX589847 QJY589844:QKB589847 QAC589844:QAF589847 PQG589844:PQJ589847 PGK589844:PGN589847 OWO589844:OWR589847 OMS589844:OMV589847 OCW589844:OCZ589847 NTA589844:NTD589847 NJE589844:NJH589847 MZI589844:MZL589847 MPM589844:MPP589847 MFQ589844:MFT589847 LVU589844:LVX589847 LLY589844:LMB589847 LCC589844:LCF589847 KSG589844:KSJ589847 KIK589844:KIN589847 JYO589844:JYR589847 JOS589844:JOV589847 JEW589844:JEZ589847 IVA589844:IVD589847 ILE589844:ILH589847 IBI589844:IBL589847 HRM589844:HRP589847 HHQ589844:HHT589847 GXU589844:GXX589847 GNY589844:GOB589847 GEC589844:GEF589847 FUG589844:FUJ589847 FKK589844:FKN589847 FAO589844:FAR589847 EQS589844:EQV589847 EGW589844:EGZ589847 DXA589844:DXD589847 DNE589844:DNH589847 DDI589844:DDL589847 CTM589844:CTP589847 CJQ589844:CJT589847 BZU589844:BZX589847 BPY589844:BQB589847 BGC589844:BGF589847 AWG589844:AWJ589847 AMK589844:AMN589847 ACO589844:ACR589847 SS589844:SV589847 IW589844:IZ589847 H589844:K589847 WVI524308:WVL524311 WLM524308:WLP524311 WBQ524308:WBT524311 VRU524308:VRX524311 VHY524308:VIB524311 UYC524308:UYF524311 UOG524308:UOJ524311 UEK524308:UEN524311 TUO524308:TUR524311 TKS524308:TKV524311 TAW524308:TAZ524311 SRA524308:SRD524311 SHE524308:SHH524311 RXI524308:RXL524311 RNM524308:RNP524311 RDQ524308:RDT524311 QTU524308:QTX524311 QJY524308:QKB524311 QAC524308:QAF524311 PQG524308:PQJ524311 PGK524308:PGN524311 OWO524308:OWR524311 OMS524308:OMV524311 OCW524308:OCZ524311 NTA524308:NTD524311 NJE524308:NJH524311 MZI524308:MZL524311 MPM524308:MPP524311 MFQ524308:MFT524311 LVU524308:LVX524311 LLY524308:LMB524311 LCC524308:LCF524311 KSG524308:KSJ524311 KIK524308:KIN524311 JYO524308:JYR524311 JOS524308:JOV524311 JEW524308:JEZ524311 IVA524308:IVD524311 ILE524308:ILH524311 IBI524308:IBL524311 HRM524308:HRP524311 HHQ524308:HHT524311 GXU524308:GXX524311 GNY524308:GOB524311 GEC524308:GEF524311 FUG524308:FUJ524311 FKK524308:FKN524311 FAO524308:FAR524311 EQS524308:EQV524311 EGW524308:EGZ524311 DXA524308:DXD524311 DNE524308:DNH524311 DDI524308:DDL524311 CTM524308:CTP524311 CJQ524308:CJT524311 BZU524308:BZX524311 BPY524308:BQB524311 BGC524308:BGF524311 AWG524308:AWJ524311 AMK524308:AMN524311 ACO524308:ACR524311 SS524308:SV524311 IW524308:IZ524311 H524308:K524311 WVI458772:WVL458775 WLM458772:WLP458775 WBQ458772:WBT458775 VRU458772:VRX458775 VHY458772:VIB458775 UYC458772:UYF458775 UOG458772:UOJ458775 UEK458772:UEN458775 TUO458772:TUR458775 TKS458772:TKV458775 TAW458772:TAZ458775 SRA458772:SRD458775 SHE458772:SHH458775 RXI458772:RXL458775 RNM458772:RNP458775 RDQ458772:RDT458775 QTU458772:QTX458775 QJY458772:QKB458775 QAC458772:QAF458775 PQG458772:PQJ458775 PGK458772:PGN458775 OWO458772:OWR458775 OMS458772:OMV458775 OCW458772:OCZ458775 NTA458772:NTD458775 NJE458772:NJH458775 MZI458772:MZL458775 MPM458772:MPP458775 MFQ458772:MFT458775 LVU458772:LVX458775 LLY458772:LMB458775 LCC458772:LCF458775 KSG458772:KSJ458775 KIK458772:KIN458775 JYO458772:JYR458775 JOS458772:JOV458775 JEW458772:JEZ458775 IVA458772:IVD458775 ILE458772:ILH458775 IBI458772:IBL458775 HRM458772:HRP458775 HHQ458772:HHT458775 GXU458772:GXX458775 GNY458772:GOB458775 GEC458772:GEF458775 FUG458772:FUJ458775 FKK458772:FKN458775 FAO458772:FAR458775 EQS458772:EQV458775 EGW458772:EGZ458775 DXA458772:DXD458775 DNE458772:DNH458775 DDI458772:DDL458775 CTM458772:CTP458775 CJQ458772:CJT458775 BZU458772:BZX458775 BPY458772:BQB458775 BGC458772:BGF458775 AWG458772:AWJ458775 AMK458772:AMN458775 ACO458772:ACR458775 SS458772:SV458775 IW458772:IZ458775 H458772:K458775 WVI393236:WVL393239 WLM393236:WLP393239 WBQ393236:WBT393239 VRU393236:VRX393239 VHY393236:VIB393239 UYC393236:UYF393239 UOG393236:UOJ393239 UEK393236:UEN393239 TUO393236:TUR393239 TKS393236:TKV393239 TAW393236:TAZ393239 SRA393236:SRD393239 SHE393236:SHH393239 RXI393236:RXL393239 RNM393236:RNP393239 RDQ393236:RDT393239 QTU393236:QTX393239 QJY393236:QKB393239 QAC393236:QAF393239 PQG393236:PQJ393239 PGK393236:PGN393239 OWO393236:OWR393239 OMS393236:OMV393239 OCW393236:OCZ393239 NTA393236:NTD393239 NJE393236:NJH393239 MZI393236:MZL393239 MPM393236:MPP393239 MFQ393236:MFT393239 LVU393236:LVX393239 LLY393236:LMB393239 LCC393236:LCF393239 KSG393236:KSJ393239 KIK393236:KIN393239 JYO393236:JYR393239 JOS393236:JOV393239 JEW393236:JEZ393239 IVA393236:IVD393239 ILE393236:ILH393239 IBI393236:IBL393239 HRM393236:HRP393239 HHQ393236:HHT393239 GXU393236:GXX393239 GNY393236:GOB393239 GEC393236:GEF393239 FUG393236:FUJ393239 FKK393236:FKN393239 FAO393236:FAR393239 EQS393236:EQV393239 EGW393236:EGZ393239 DXA393236:DXD393239 DNE393236:DNH393239 DDI393236:DDL393239 CTM393236:CTP393239 CJQ393236:CJT393239 BZU393236:BZX393239 BPY393236:BQB393239 BGC393236:BGF393239 AWG393236:AWJ393239 AMK393236:AMN393239 ACO393236:ACR393239 SS393236:SV393239 IW393236:IZ393239 H393236:K393239 WVI327700:WVL327703 WLM327700:WLP327703 WBQ327700:WBT327703 VRU327700:VRX327703 VHY327700:VIB327703 UYC327700:UYF327703 UOG327700:UOJ327703 UEK327700:UEN327703 TUO327700:TUR327703 TKS327700:TKV327703 TAW327700:TAZ327703 SRA327700:SRD327703 SHE327700:SHH327703 RXI327700:RXL327703 RNM327700:RNP327703 RDQ327700:RDT327703 QTU327700:QTX327703 QJY327700:QKB327703 QAC327700:QAF327703 PQG327700:PQJ327703 PGK327700:PGN327703 OWO327700:OWR327703 OMS327700:OMV327703 OCW327700:OCZ327703 NTA327700:NTD327703 NJE327700:NJH327703 MZI327700:MZL327703 MPM327700:MPP327703 MFQ327700:MFT327703 LVU327700:LVX327703 LLY327700:LMB327703 LCC327700:LCF327703 KSG327700:KSJ327703 KIK327700:KIN327703 JYO327700:JYR327703 JOS327700:JOV327703 JEW327700:JEZ327703 IVA327700:IVD327703 ILE327700:ILH327703 IBI327700:IBL327703 HRM327700:HRP327703 HHQ327700:HHT327703 GXU327700:GXX327703 GNY327700:GOB327703 GEC327700:GEF327703 FUG327700:FUJ327703 FKK327700:FKN327703 FAO327700:FAR327703 EQS327700:EQV327703 EGW327700:EGZ327703 DXA327700:DXD327703 DNE327700:DNH327703 DDI327700:DDL327703 CTM327700:CTP327703 CJQ327700:CJT327703 BZU327700:BZX327703 BPY327700:BQB327703 BGC327700:BGF327703 AWG327700:AWJ327703 AMK327700:AMN327703 ACO327700:ACR327703 SS327700:SV327703 IW327700:IZ327703 H327700:K327703 WVI262164:WVL262167 WLM262164:WLP262167 WBQ262164:WBT262167 VRU262164:VRX262167 VHY262164:VIB262167 UYC262164:UYF262167 UOG262164:UOJ262167 UEK262164:UEN262167 TUO262164:TUR262167 TKS262164:TKV262167 TAW262164:TAZ262167 SRA262164:SRD262167 SHE262164:SHH262167 RXI262164:RXL262167 RNM262164:RNP262167 RDQ262164:RDT262167 QTU262164:QTX262167 QJY262164:QKB262167 QAC262164:QAF262167 PQG262164:PQJ262167 PGK262164:PGN262167 OWO262164:OWR262167 OMS262164:OMV262167 OCW262164:OCZ262167 NTA262164:NTD262167 NJE262164:NJH262167 MZI262164:MZL262167 MPM262164:MPP262167 MFQ262164:MFT262167 LVU262164:LVX262167 LLY262164:LMB262167 LCC262164:LCF262167 KSG262164:KSJ262167 KIK262164:KIN262167 JYO262164:JYR262167 JOS262164:JOV262167 JEW262164:JEZ262167 IVA262164:IVD262167 ILE262164:ILH262167 IBI262164:IBL262167 HRM262164:HRP262167 HHQ262164:HHT262167 GXU262164:GXX262167 GNY262164:GOB262167 GEC262164:GEF262167 FUG262164:FUJ262167 FKK262164:FKN262167 FAO262164:FAR262167 EQS262164:EQV262167 EGW262164:EGZ262167 DXA262164:DXD262167 DNE262164:DNH262167 DDI262164:DDL262167 CTM262164:CTP262167 CJQ262164:CJT262167 BZU262164:BZX262167 BPY262164:BQB262167 BGC262164:BGF262167 AWG262164:AWJ262167 AMK262164:AMN262167 ACO262164:ACR262167 SS262164:SV262167 IW262164:IZ262167 H262164:K262167 WVI196628:WVL196631 WLM196628:WLP196631 WBQ196628:WBT196631 VRU196628:VRX196631 VHY196628:VIB196631 UYC196628:UYF196631 UOG196628:UOJ196631 UEK196628:UEN196631 TUO196628:TUR196631 TKS196628:TKV196631 TAW196628:TAZ196631 SRA196628:SRD196631 SHE196628:SHH196631 RXI196628:RXL196631 RNM196628:RNP196631 RDQ196628:RDT196631 QTU196628:QTX196631 QJY196628:QKB196631 QAC196628:QAF196631 PQG196628:PQJ196631 PGK196628:PGN196631 OWO196628:OWR196631 OMS196628:OMV196631 OCW196628:OCZ196631 NTA196628:NTD196631 NJE196628:NJH196631 MZI196628:MZL196631 MPM196628:MPP196631 MFQ196628:MFT196631 LVU196628:LVX196631 LLY196628:LMB196631 LCC196628:LCF196631 KSG196628:KSJ196631 KIK196628:KIN196631 JYO196628:JYR196631 JOS196628:JOV196631 JEW196628:JEZ196631 IVA196628:IVD196631 ILE196628:ILH196631 IBI196628:IBL196631 HRM196628:HRP196631 HHQ196628:HHT196631 GXU196628:GXX196631 GNY196628:GOB196631 GEC196628:GEF196631 FUG196628:FUJ196631 FKK196628:FKN196631 FAO196628:FAR196631 EQS196628:EQV196631 EGW196628:EGZ196631 DXA196628:DXD196631 DNE196628:DNH196631 DDI196628:DDL196631 CTM196628:CTP196631 CJQ196628:CJT196631 BZU196628:BZX196631 BPY196628:BQB196631 BGC196628:BGF196631 AWG196628:AWJ196631 AMK196628:AMN196631 ACO196628:ACR196631 SS196628:SV196631 IW196628:IZ196631 H196628:K196631 WVI131092:WVL131095 WLM131092:WLP131095 WBQ131092:WBT131095 VRU131092:VRX131095 VHY131092:VIB131095 UYC131092:UYF131095 UOG131092:UOJ131095 UEK131092:UEN131095 TUO131092:TUR131095 TKS131092:TKV131095 TAW131092:TAZ131095 SRA131092:SRD131095 SHE131092:SHH131095 RXI131092:RXL131095 RNM131092:RNP131095 RDQ131092:RDT131095 QTU131092:QTX131095 QJY131092:QKB131095 QAC131092:QAF131095 PQG131092:PQJ131095 PGK131092:PGN131095 OWO131092:OWR131095 OMS131092:OMV131095 OCW131092:OCZ131095 NTA131092:NTD131095 NJE131092:NJH131095 MZI131092:MZL131095 MPM131092:MPP131095 MFQ131092:MFT131095 LVU131092:LVX131095 LLY131092:LMB131095 LCC131092:LCF131095 KSG131092:KSJ131095 KIK131092:KIN131095 JYO131092:JYR131095 JOS131092:JOV131095 JEW131092:JEZ131095 IVA131092:IVD131095 ILE131092:ILH131095 IBI131092:IBL131095 HRM131092:HRP131095 HHQ131092:HHT131095 GXU131092:GXX131095 GNY131092:GOB131095 GEC131092:GEF131095 FUG131092:FUJ131095 FKK131092:FKN131095 FAO131092:FAR131095 EQS131092:EQV131095 EGW131092:EGZ131095 DXA131092:DXD131095 DNE131092:DNH131095 DDI131092:DDL131095 CTM131092:CTP131095 CJQ131092:CJT131095 BZU131092:BZX131095 BPY131092:BQB131095 BGC131092:BGF131095 AWG131092:AWJ131095 AMK131092:AMN131095 ACO131092:ACR131095 SS131092:SV131095 IW131092:IZ131095 H131092:K131095 WVI65556:WVL65559 WLM65556:WLP65559 WBQ65556:WBT65559 VRU65556:VRX65559 VHY65556:VIB65559 UYC65556:UYF65559 UOG65556:UOJ65559 UEK65556:UEN65559 TUO65556:TUR65559 TKS65556:TKV65559 TAW65556:TAZ65559 SRA65556:SRD65559 SHE65556:SHH65559 RXI65556:RXL65559 RNM65556:RNP65559 RDQ65556:RDT65559 QTU65556:QTX65559 QJY65556:QKB65559 QAC65556:QAF65559 PQG65556:PQJ65559 PGK65556:PGN65559 OWO65556:OWR65559 OMS65556:OMV65559 OCW65556:OCZ65559 NTA65556:NTD65559 NJE65556:NJH65559 MZI65556:MZL65559 MPM65556:MPP65559 MFQ65556:MFT65559 LVU65556:LVX65559 LLY65556:LMB65559 LCC65556:LCF65559 KSG65556:KSJ65559 KIK65556:KIN65559 JYO65556:JYR65559 JOS65556:JOV65559 JEW65556:JEZ65559 IVA65556:IVD65559 ILE65556:ILH65559 IBI65556:IBL65559 HRM65556:HRP65559 HHQ65556:HHT65559 GXU65556:GXX65559 GNY65556:GOB65559 GEC65556:GEF65559 FUG65556:FUJ65559 FKK65556:FKN65559 FAO65556:FAR65559 EQS65556:EQV65559 EGW65556:EGZ65559 DXA65556:DXD65559 DNE65556:DNH65559 DDI65556:DDL65559 CTM65556:CTP65559 CJQ65556:CJT65559 BZU65556:BZX65559 BPY65556:BQB65559 BGC65556:BGF65559 AWG65556:AWJ65559 AMK65556:AMN65559 ACO65556:ACR65559 SS65556:SV65559 IW65556:IZ65559 H65556:K65559 WVI17:WVL20 WLM17:WLP20 WBQ17:WBT20 VRU17:VRX20 VHY17:VIB20 UYC17:UYF20 UOG17:UOJ20 UEK17:UEN20 TUO17:TUR20 TKS17:TKV20 TAW17:TAZ20 SRA17:SRD20 SHE17:SHH20 RXI17:RXL20 RNM17:RNP20 RDQ17:RDT20 QTU17:QTX20 QJY17:QKB20 QAC17:QAF20 PQG17:PQJ20 PGK17:PGN20 OWO17:OWR20 OMS17:OMV20 OCW17:OCZ20 NTA17:NTD20 NJE17:NJH20 MZI17:MZL20 MPM17:MPP20 MFQ17:MFT20 LVU17:LVX20 LLY17:LMB20 LCC17:LCF20 KSG17:KSJ20 KIK17:KIN20 JYO17:JYR20 JOS17:JOV20 JEW17:JEZ20 IVA17:IVD20 ILE17:ILH20 IBI17:IBL20 HRM17:HRP20 HHQ17:HHT20 GXU17:GXX20 GNY17:GOB20 GEC17:GEF20 FUG17:FUJ20 FKK17:FKN20 FAO17:FAR20 EQS17:EQV20 EGW17:EGZ20 DXA17:DXD20 DNE17:DNH20 DDI17:DDL20 CTM17:CTP20 CJQ17:CJT20 BZU17:BZX20 BPY17:BQB20 BGC17:BGF20 AWG17:AWJ20 AMK17:AMN20 ACO17:ACR20 SS17:SV20 IW17:IZ20 IW65519:IZ65524 WVI983042:WVK983054 WLM983042:WLO983054 WBQ983042:WBS983054 VRU983042:VRW983054 VHY983042:VIA983054 UYC983042:UYE983054 UOG983042:UOI983054 UEK983042:UEM983054 TUO983042:TUQ983054 TKS983042:TKU983054 TAW983042:TAY983054 SRA983042:SRC983054 SHE983042:SHG983054 RXI983042:RXK983054 RNM983042:RNO983054 RDQ983042:RDS983054 QTU983042:QTW983054 QJY983042:QKA983054 QAC983042:QAE983054 PQG983042:PQI983054 PGK983042:PGM983054 OWO983042:OWQ983054 OMS983042:OMU983054 OCW983042:OCY983054 NTA983042:NTC983054 NJE983042:NJG983054 MZI983042:MZK983054 MPM983042:MPO983054 MFQ983042:MFS983054 LVU983042:LVW983054 LLY983042:LMA983054 LCC983042:LCE983054 KSG983042:KSI983054 KIK983042:KIM983054 JYO983042:JYQ983054 JOS983042:JOU983054 JEW983042:JEY983054 IVA983042:IVC983054 ILE983042:ILG983054 IBI983042:IBK983054 HRM983042:HRO983054 HHQ983042:HHS983054 GXU983042:GXW983054 GNY983042:GOA983054 GEC983042:GEE983054 FUG983042:FUI983054 FKK983042:FKM983054 FAO983042:FAQ983054 EQS983042:EQU983054 EGW983042:EGY983054 DXA983042:DXC983054 DNE983042:DNG983054 DDI983042:DDK983054 CTM983042:CTO983054 CJQ983042:CJS983054 BZU983042:BZW983054 BPY983042:BQA983054 BGC983042:BGE983054 AWG983042:AWI983054 AMK983042:AMM983054 ACO983042:ACQ983054 SS983042:SU983054 IW983042:IY983054 H983042:J983054 WVI917506:WVK917518 WLM917506:WLO917518 WBQ917506:WBS917518 VRU917506:VRW917518 VHY917506:VIA917518 UYC917506:UYE917518 UOG917506:UOI917518 UEK917506:UEM917518 TUO917506:TUQ917518 TKS917506:TKU917518 TAW917506:TAY917518 SRA917506:SRC917518 SHE917506:SHG917518 RXI917506:RXK917518 RNM917506:RNO917518 RDQ917506:RDS917518 QTU917506:QTW917518 QJY917506:QKA917518 QAC917506:QAE917518 PQG917506:PQI917518 PGK917506:PGM917518 OWO917506:OWQ917518 OMS917506:OMU917518 OCW917506:OCY917518 NTA917506:NTC917518 NJE917506:NJG917518 MZI917506:MZK917518 MPM917506:MPO917518 MFQ917506:MFS917518 LVU917506:LVW917518 LLY917506:LMA917518 LCC917506:LCE917518 KSG917506:KSI917518 KIK917506:KIM917518 JYO917506:JYQ917518 JOS917506:JOU917518 JEW917506:JEY917518 IVA917506:IVC917518 ILE917506:ILG917518 IBI917506:IBK917518 HRM917506:HRO917518 HHQ917506:HHS917518 GXU917506:GXW917518 GNY917506:GOA917518 GEC917506:GEE917518 FUG917506:FUI917518 FKK917506:FKM917518 FAO917506:FAQ917518 EQS917506:EQU917518 EGW917506:EGY917518 DXA917506:DXC917518 DNE917506:DNG917518 DDI917506:DDK917518 CTM917506:CTO917518 CJQ917506:CJS917518 BZU917506:BZW917518 BPY917506:BQA917518 BGC917506:BGE917518 AWG917506:AWI917518 AMK917506:AMM917518 ACO917506:ACQ917518 SS917506:SU917518 IW917506:IY917518 H917506:J917518 WVI851970:WVK851982 WLM851970:WLO851982 WBQ851970:WBS851982 VRU851970:VRW851982 VHY851970:VIA851982 UYC851970:UYE851982 UOG851970:UOI851982 UEK851970:UEM851982 TUO851970:TUQ851982 TKS851970:TKU851982 TAW851970:TAY851982 SRA851970:SRC851982 SHE851970:SHG851982 RXI851970:RXK851982 RNM851970:RNO851982 RDQ851970:RDS851982 QTU851970:QTW851982 QJY851970:QKA851982 QAC851970:QAE851982 PQG851970:PQI851982 PGK851970:PGM851982 OWO851970:OWQ851982 OMS851970:OMU851982 OCW851970:OCY851982 NTA851970:NTC851982 NJE851970:NJG851982 MZI851970:MZK851982 MPM851970:MPO851982 MFQ851970:MFS851982 LVU851970:LVW851982 LLY851970:LMA851982 LCC851970:LCE851982 KSG851970:KSI851982 KIK851970:KIM851982 JYO851970:JYQ851982 JOS851970:JOU851982 JEW851970:JEY851982 IVA851970:IVC851982 ILE851970:ILG851982 IBI851970:IBK851982 HRM851970:HRO851982 HHQ851970:HHS851982 GXU851970:GXW851982 GNY851970:GOA851982 GEC851970:GEE851982 FUG851970:FUI851982 FKK851970:FKM851982 FAO851970:FAQ851982 EQS851970:EQU851982 EGW851970:EGY851982 DXA851970:DXC851982 DNE851970:DNG851982 DDI851970:DDK851982 CTM851970:CTO851982 CJQ851970:CJS851982 BZU851970:BZW851982 BPY851970:BQA851982 BGC851970:BGE851982 AWG851970:AWI851982 AMK851970:AMM851982 ACO851970:ACQ851982 SS851970:SU851982 IW851970:IY851982 H851970:J851982 WVI786434:WVK786446 WLM786434:WLO786446 WBQ786434:WBS786446 VRU786434:VRW786446 VHY786434:VIA786446 UYC786434:UYE786446 UOG786434:UOI786446 UEK786434:UEM786446 TUO786434:TUQ786446 TKS786434:TKU786446 TAW786434:TAY786446 SRA786434:SRC786446 SHE786434:SHG786446 RXI786434:RXK786446 RNM786434:RNO786446 RDQ786434:RDS786446 QTU786434:QTW786446 QJY786434:QKA786446 QAC786434:QAE786446 PQG786434:PQI786446 PGK786434:PGM786446 OWO786434:OWQ786446 OMS786434:OMU786446 OCW786434:OCY786446 NTA786434:NTC786446 NJE786434:NJG786446 MZI786434:MZK786446 MPM786434:MPO786446 MFQ786434:MFS786446 LVU786434:LVW786446 LLY786434:LMA786446 LCC786434:LCE786446 KSG786434:KSI786446 KIK786434:KIM786446 JYO786434:JYQ786446 JOS786434:JOU786446 JEW786434:JEY786446 IVA786434:IVC786446 ILE786434:ILG786446 IBI786434:IBK786446 HRM786434:HRO786446 HHQ786434:HHS786446 GXU786434:GXW786446 GNY786434:GOA786446 GEC786434:GEE786446 FUG786434:FUI786446 FKK786434:FKM786446 FAO786434:FAQ786446 EQS786434:EQU786446 EGW786434:EGY786446 DXA786434:DXC786446 DNE786434:DNG786446 DDI786434:DDK786446 CTM786434:CTO786446 CJQ786434:CJS786446 BZU786434:BZW786446 BPY786434:BQA786446 BGC786434:BGE786446 AWG786434:AWI786446 AMK786434:AMM786446 ACO786434:ACQ786446 SS786434:SU786446 IW786434:IY786446 H786434:J786446 WVI720898:WVK720910 WLM720898:WLO720910 WBQ720898:WBS720910 VRU720898:VRW720910 VHY720898:VIA720910 UYC720898:UYE720910 UOG720898:UOI720910 UEK720898:UEM720910 TUO720898:TUQ720910 TKS720898:TKU720910 TAW720898:TAY720910 SRA720898:SRC720910 SHE720898:SHG720910 RXI720898:RXK720910 RNM720898:RNO720910 RDQ720898:RDS720910 QTU720898:QTW720910 QJY720898:QKA720910 QAC720898:QAE720910 PQG720898:PQI720910 PGK720898:PGM720910 OWO720898:OWQ720910 OMS720898:OMU720910 OCW720898:OCY720910 NTA720898:NTC720910 NJE720898:NJG720910 MZI720898:MZK720910 MPM720898:MPO720910 MFQ720898:MFS720910 LVU720898:LVW720910 LLY720898:LMA720910 LCC720898:LCE720910 KSG720898:KSI720910 KIK720898:KIM720910 JYO720898:JYQ720910 JOS720898:JOU720910 JEW720898:JEY720910 IVA720898:IVC720910 ILE720898:ILG720910 IBI720898:IBK720910 HRM720898:HRO720910 HHQ720898:HHS720910 GXU720898:GXW720910 GNY720898:GOA720910 GEC720898:GEE720910 FUG720898:FUI720910 FKK720898:FKM720910 FAO720898:FAQ720910 EQS720898:EQU720910 EGW720898:EGY720910 DXA720898:DXC720910 DNE720898:DNG720910 DDI720898:DDK720910 CTM720898:CTO720910 CJQ720898:CJS720910 BZU720898:BZW720910 BPY720898:BQA720910 BGC720898:BGE720910 AWG720898:AWI720910 AMK720898:AMM720910 ACO720898:ACQ720910 SS720898:SU720910 IW720898:IY720910 H720898:J720910 WVI655362:WVK655374 WLM655362:WLO655374 WBQ655362:WBS655374 VRU655362:VRW655374 VHY655362:VIA655374 UYC655362:UYE655374 UOG655362:UOI655374 UEK655362:UEM655374 TUO655362:TUQ655374 TKS655362:TKU655374 TAW655362:TAY655374 SRA655362:SRC655374 SHE655362:SHG655374 RXI655362:RXK655374 RNM655362:RNO655374 RDQ655362:RDS655374 QTU655362:QTW655374 QJY655362:QKA655374 QAC655362:QAE655374 PQG655362:PQI655374 PGK655362:PGM655374 OWO655362:OWQ655374 OMS655362:OMU655374 OCW655362:OCY655374 NTA655362:NTC655374 NJE655362:NJG655374 MZI655362:MZK655374 MPM655362:MPO655374 MFQ655362:MFS655374 LVU655362:LVW655374 LLY655362:LMA655374 LCC655362:LCE655374 KSG655362:KSI655374 KIK655362:KIM655374 JYO655362:JYQ655374 JOS655362:JOU655374 JEW655362:JEY655374 IVA655362:IVC655374 ILE655362:ILG655374 IBI655362:IBK655374 HRM655362:HRO655374 HHQ655362:HHS655374 GXU655362:GXW655374 GNY655362:GOA655374 GEC655362:GEE655374 FUG655362:FUI655374 FKK655362:FKM655374 FAO655362:FAQ655374 EQS655362:EQU655374 EGW655362:EGY655374 DXA655362:DXC655374 DNE655362:DNG655374 DDI655362:DDK655374 CTM655362:CTO655374 CJQ655362:CJS655374 BZU655362:BZW655374 BPY655362:BQA655374 BGC655362:BGE655374 AWG655362:AWI655374 AMK655362:AMM655374 ACO655362:ACQ655374 SS655362:SU655374 IW655362:IY655374 H655362:J655374 WVI589826:WVK589838 WLM589826:WLO589838 WBQ589826:WBS589838 VRU589826:VRW589838 VHY589826:VIA589838 UYC589826:UYE589838 UOG589826:UOI589838 UEK589826:UEM589838 TUO589826:TUQ589838 TKS589826:TKU589838 TAW589826:TAY589838 SRA589826:SRC589838 SHE589826:SHG589838 RXI589826:RXK589838 RNM589826:RNO589838 RDQ589826:RDS589838 QTU589826:QTW589838 QJY589826:QKA589838 QAC589826:QAE589838 PQG589826:PQI589838 PGK589826:PGM589838 OWO589826:OWQ589838 OMS589826:OMU589838 OCW589826:OCY589838 NTA589826:NTC589838 NJE589826:NJG589838 MZI589826:MZK589838 MPM589826:MPO589838 MFQ589826:MFS589838 LVU589826:LVW589838 LLY589826:LMA589838 LCC589826:LCE589838 KSG589826:KSI589838 KIK589826:KIM589838 JYO589826:JYQ589838 JOS589826:JOU589838 JEW589826:JEY589838 IVA589826:IVC589838 ILE589826:ILG589838 IBI589826:IBK589838 HRM589826:HRO589838 HHQ589826:HHS589838 GXU589826:GXW589838 GNY589826:GOA589838 GEC589826:GEE589838 FUG589826:FUI589838 FKK589826:FKM589838 FAO589826:FAQ589838 EQS589826:EQU589838 EGW589826:EGY589838 DXA589826:DXC589838 DNE589826:DNG589838 DDI589826:DDK589838 CTM589826:CTO589838 CJQ589826:CJS589838 BZU589826:BZW589838 BPY589826:BQA589838 BGC589826:BGE589838 AWG589826:AWI589838 AMK589826:AMM589838 ACO589826:ACQ589838 SS589826:SU589838 IW589826:IY589838 H589826:J589838 WVI524290:WVK524302 WLM524290:WLO524302 WBQ524290:WBS524302 VRU524290:VRW524302 VHY524290:VIA524302 UYC524290:UYE524302 UOG524290:UOI524302 UEK524290:UEM524302 TUO524290:TUQ524302 TKS524290:TKU524302 TAW524290:TAY524302 SRA524290:SRC524302 SHE524290:SHG524302 RXI524290:RXK524302 RNM524290:RNO524302 RDQ524290:RDS524302 QTU524290:QTW524302 QJY524290:QKA524302 QAC524290:QAE524302 PQG524290:PQI524302 PGK524290:PGM524302 OWO524290:OWQ524302 OMS524290:OMU524302 OCW524290:OCY524302 NTA524290:NTC524302 NJE524290:NJG524302 MZI524290:MZK524302 MPM524290:MPO524302 MFQ524290:MFS524302 LVU524290:LVW524302 LLY524290:LMA524302 LCC524290:LCE524302 KSG524290:KSI524302 KIK524290:KIM524302 JYO524290:JYQ524302 JOS524290:JOU524302 JEW524290:JEY524302 IVA524290:IVC524302 ILE524290:ILG524302 IBI524290:IBK524302 HRM524290:HRO524302 HHQ524290:HHS524302 GXU524290:GXW524302 GNY524290:GOA524302 GEC524290:GEE524302 FUG524290:FUI524302 FKK524290:FKM524302 FAO524290:FAQ524302 EQS524290:EQU524302 EGW524290:EGY524302 DXA524290:DXC524302 DNE524290:DNG524302 DDI524290:DDK524302 CTM524290:CTO524302 CJQ524290:CJS524302 BZU524290:BZW524302 BPY524290:BQA524302 BGC524290:BGE524302 AWG524290:AWI524302 AMK524290:AMM524302 ACO524290:ACQ524302 SS524290:SU524302 IW524290:IY524302 H524290:J524302 WVI458754:WVK458766 WLM458754:WLO458766 WBQ458754:WBS458766 VRU458754:VRW458766 VHY458754:VIA458766 UYC458754:UYE458766 UOG458754:UOI458766 UEK458754:UEM458766 TUO458754:TUQ458766 TKS458754:TKU458766 TAW458754:TAY458766 SRA458754:SRC458766 SHE458754:SHG458766 RXI458754:RXK458766 RNM458754:RNO458766 RDQ458754:RDS458766 QTU458754:QTW458766 QJY458754:QKA458766 QAC458754:QAE458766 PQG458754:PQI458766 PGK458754:PGM458766 OWO458754:OWQ458766 OMS458754:OMU458766 OCW458754:OCY458766 NTA458754:NTC458766 NJE458754:NJG458766 MZI458754:MZK458766 MPM458754:MPO458766 MFQ458754:MFS458766 LVU458754:LVW458766 LLY458754:LMA458766 LCC458754:LCE458766 KSG458754:KSI458766 KIK458754:KIM458766 JYO458754:JYQ458766 JOS458754:JOU458766 JEW458754:JEY458766 IVA458754:IVC458766 ILE458754:ILG458766 IBI458754:IBK458766 HRM458754:HRO458766 HHQ458754:HHS458766 GXU458754:GXW458766 GNY458754:GOA458766 GEC458754:GEE458766 FUG458754:FUI458766 FKK458754:FKM458766 FAO458754:FAQ458766 EQS458754:EQU458766 EGW458754:EGY458766 DXA458754:DXC458766 DNE458754:DNG458766 DDI458754:DDK458766 CTM458754:CTO458766 CJQ458754:CJS458766 BZU458754:BZW458766 BPY458754:BQA458766 BGC458754:BGE458766 AWG458754:AWI458766 AMK458754:AMM458766 ACO458754:ACQ458766 SS458754:SU458766 IW458754:IY458766 H458754:J458766 WVI393218:WVK393230 WLM393218:WLO393230 WBQ393218:WBS393230 VRU393218:VRW393230 VHY393218:VIA393230 UYC393218:UYE393230 UOG393218:UOI393230 UEK393218:UEM393230 TUO393218:TUQ393230 TKS393218:TKU393230 TAW393218:TAY393230 SRA393218:SRC393230 SHE393218:SHG393230 RXI393218:RXK393230 RNM393218:RNO393230 RDQ393218:RDS393230 QTU393218:QTW393230 QJY393218:QKA393230 QAC393218:QAE393230 PQG393218:PQI393230 PGK393218:PGM393230 OWO393218:OWQ393230 OMS393218:OMU393230 OCW393218:OCY393230 NTA393218:NTC393230 NJE393218:NJG393230 MZI393218:MZK393230 MPM393218:MPO393230 MFQ393218:MFS393230 LVU393218:LVW393230 LLY393218:LMA393230 LCC393218:LCE393230 KSG393218:KSI393230 KIK393218:KIM393230 JYO393218:JYQ393230 JOS393218:JOU393230 JEW393218:JEY393230 IVA393218:IVC393230 ILE393218:ILG393230 IBI393218:IBK393230 HRM393218:HRO393230 HHQ393218:HHS393230 GXU393218:GXW393230 GNY393218:GOA393230 GEC393218:GEE393230 FUG393218:FUI393230 FKK393218:FKM393230 FAO393218:FAQ393230 EQS393218:EQU393230 EGW393218:EGY393230 DXA393218:DXC393230 DNE393218:DNG393230 DDI393218:DDK393230 CTM393218:CTO393230 CJQ393218:CJS393230 BZU393218:BZW393230 BPY393218:BQA393230 BGC393218:BGE393230 AWG393218:AWI393230 AMK393218:AMM393230 ACO393218:ACQ393230 SS393218:SU393230 IW393218:IY393230 H393218:J393230 WVI327682:WVK327694 WLM327682:WLO327694 WBQ327682:WBS327694 VRU327682:VRW327694 VHY327682:VIA327694 UYC327682:UYE327694 UOG327682:UOI327694 UEK327682:UEM327694 TUO327682:TUQ327694 TKS327682:TKU327694 TAW327682:TAY327694 SRA327682:SRC327694 SHE327682:SHG327694 RXI327682:RXK327694 RNM327682:RNO327694 RDQ327682:RDS327694 QTU327682:QTW327694 QJY327682:QKA327694 QAC327682:QAE327694 PQG327682:PQI327694 PGK327682:PGM327694 OWO327682:OWQ327694 OMS327682:OMU327694 OCW327682:OCY327694 NTA327682:NTC327694 NJE327682:NJG327694 MZI327682:MZK327694 MPM327682:MPO327694 MFQ327682:MFS327694 LVU327682:LVW327694 LLY327682:LMA327694 LCC327682:LCE327694 KSG327682:KSI327694 KIK327682:KIM327694 JYO327682:JYQ327694 JOS327682:JOU327694 JEW327682:JEY327694 IVA327682:IVC327694 ILE327682:ILG327694 IBI327682:IBK327694 HRM327682:HRO327694 HHQ327682:HHS327694 GXU327682:GXW327694 GNY327682:GOA327694 GEC327682:GEE327694 FUG327682:FUI327694 FKK327682:FKM327694 FAO327682:FAQ327694 EQS327682:EQU327694 EGW327682:EGY327694 DXA327682:DXC327694 DNE327682:DNG327694 DDI327682:DDK327694 CTM327682:CTO327694 CJQ327682:CJS327694 BZU327682:BZW327694 BPY327682:BQA327694 BGC327682:BGE327694 AWG327682:AWI327694 AMK327682:AMM327694 ACO327682:ACQ327694 SS327682:SU327694 IW327682:IY327694 H327682:J327694 WVI262146:WVK262158 WLM262146:WLO262158 WBQ262146:WBS262158 VRU262146:VRW262158 VHY262146:VIA262158 UYC262146:UYE262158 UOG262146:UOI262158 UEK262146:UEM262158 TUO262146:TUQ262158 TKS262146:TKU262158 TAW262146:TAY262158 SRA262146:SRC262158 SHE262146:SHG262158 RXI262146:RXK262158 RNM262146:RNO262158 RDQ262146:RDS262158 QTU262146:QTW262158 QJY262146:QKA262158 QAC262146:QAE262158 PQG262146:PQI262158 PGK262146:PGM262158 OWO262146:OWQ262158 OMS262146:OMU262158 OCW262146:OCY262158 NTA262146:NTC262158 NJE262146:NJG262158 MZI262146:MZK262158 MPM262146:MPO262158 MFQ262146:MFS262158 LVU262146:LVW262158 LLY262146:LMA262158 LCC262146:LCE262158 KSG262146:KSI262158 KIK262146:KIM262158 JYO262146:JYQ262158 JOS262146:JOU262158 JEW262146:JEY262158 IVA262146:IVC262158 ILE262146:ILG262158 IBI262146:IBK262158 HRM262146:HRO262158 HHQ262146:HHS262158 GXU262146:GXW262158 GNY262146:GOA262158 GEC262146:GEE262158 FUG262146:FUI262158 FKK262146:FKM262158 FAO262146:FAQ262158 EQS262146:EQU262158 EGW262146:EGY262158 DXA262146:DXC262158 DNE262146:DNG262158 DDI262146:DDK262158 CTM262146:CTO262158 CJQ262146:CJS262158 BZU262146:BZW262158 BPY262146:BQA262158 BGC262146:BGE262158 AWG262146:AWI262158 AMK262146:AMM262158 ACO262146:ACQ262158 SS262146:SU262158 IW262146:IY262158 H262146:J262158 WVI196610:WVK196622 WLM196610:WLO196622 WBQ196610:WBS196622 VRU196610:VRW196622 VHY196610:VIA196622 UYC196610:UYE196622 UOG196610:UOI196622 UEK196610:UEM196622 TUO196610:TUQ196622 TKS196610:TKU196622 TAW196610:TAY196622 SRA196610:SRC196622 SHE196610:SHG196622 RXI196610:RXK196622 RNM196610:RNO196622 RDQ196610:RDS196622 QTU196610:QTW196622 QJY196610:QKA196622 QAC196610:QAE196622 PQG196610:PQI196622 PGK196610:PGM196622 OWO196610:OWQ196622 OMS196610:OMU196622 OCW196610:OCY196622 NTA196610:NTC196622 NJE196610:NJG196622 MZI196610:MZK196622 MPM196610:MPO196622 MFQ196610:MFS196622 LVU196610:LVW196622 LLY196610:LMA196622 LCC196610:LCE196622 KSG196610:KSI196622 KIK196610:KIM196622 JYO196610:JYQ196622 JOS196610:JOU196622 JEW196610:JEY196622 IVA196610:IVC196622 ILE196610:ILG196622 IBI196610:IBK196622 HRM196610:HRO196622 HHQ196610:HHS196622 GXU196610:GXW196622 GNY196610:GOA196622 GEC196610:GEE196622 FUG196610:FUI196622 FKK196610:FKM196622 FAO196610:FAQ196622 EQS196610:EQU196622 EGW196610:EGY196622 DXA196610:DXC196622 DNE196610:DNG196622 DDI196610:DDK196622 CTM196610:CTO196622 CJQ196610:CJS196622 BZU196610:BZW196622 BPY196610:BQA196622 BGC196610:BGE196622 AWG196610:AWI196622 AMK196610:AMM196622 ACO196610:ACQ196622 SS196610:SU196622 IW196610:IY196622 H196610:J196622 WVI131074:WVK131086 WLM131074:WLO131086 WBQ131074:WBS131086 VRU131074:VRW131086 VHY131074:VIA131086 UYC131074:UYE131086 UOG131074:UOI131086 UEK131074:UEM131086 TUO131074:TUQ131086 TKS131074:TKU131086 TAW131074:TAY131086 SRA131074:SRC131086 SHE131074:SHG131086 RXI131074:RXK131086 RNM131074:RNO131086 RDQ131074:RDS131086 QTU131074:QTW131086 QJY131074:QKA131086 QAC131074:QAE131086 PQG131074:PQI131086 PGK131074:PGM131086 OWO131074:OWQ131086 OMS131074:OMU131086 OCW131074:OCY131086 NTA131074:NTC131086 NJE131074:NJG131086 MZI131074:MZK131086 MPM131074:MPO131086 MFQ131074:MFS131086 LVU131074:LVW131086 LLY131074:LMA131086 LCC131074:LCE131086 KSG131074:KSI131086 KIK131074:KIM131086 JYO131074:JYQ131086 JOS131074:JOU131086 JEW131074:JEY131086 IVA131074:IVC131086 ILE131074:ILG131086 IBI131074:IBK131086 HRM131074:HRO131086 HHQ131074:HHS131086 GXU131074:GXW131086 GNY131074:GOA131086 GEC131074:GEE131086 FUG131074:FUI131086 FKK131074:FKM131086 FAO131074:FAQ131086 EQS131074:EQU131086 EGW131074:EGY131086 DXA131074:DXC131086 DNE131074:DNG131086 DDI131074:DDK131086 CTM131074:CTO131086 CJQ131074:CJS131086 BZU131074:BZW131086 BPY131074:BQA131086 BGC131074:BGE131086 AWG131074:AWI131086 AMK131074:AMM131086 ACO131074:ACQ131086 SS131074:SU131086 IW131074:IY131086 H131074:J131086 WVI65538:WVK65550 WLM65538:WLO65550 WBQ65538:WBS65550 VRU65538:VRW65550 VHY65538:VIA65550 UYC65538:UYE65550 UOG65538:UOI65550 UEK65538:UEM65550 TUO65538:TUQ65550 TKS65538:TKU65550 TAW65538:TAY65550 SRA65538:SRC65550 SHE65538:SHG65550 RXI65538:RXK65550 RNM65538:RNO65550 RDQ65538:RDS65550 QTU65538:QTW65550 QJY65538:QKA65550 QAC65538:QAE65550 PQG65538:PQI65550 PGK65538:PGM65550 OWO65538:OWQ65550 OMS65538:OMU65550 OCW65538:OCY65550 NTA65538:NTC65550 NJE65538:NJG65550 MZI65538:MZK65550 MPM65538:MPO65550 MFQ65538:MFS65550 LVU65538:LVW65550 LLY65538:LMA65550 LCC65538:LCE65550 KSG65538:KSI65550 KIK65538:KIM65550 JYO65538:JYQ65550 JOS65538:JOU65550 JEW65538:JEY65550 IVA65538:IVC65550 ILE65538:ILG65550 IBI65538:IBK65550 HRM65538:HRO65550 HHQ65538:HHS65550 GXU65538:GXW65550 GNY65538:GOA65550 GEC65538:GEE65550 FUG65538:FUI65550 FKK65538:FKM65550 FAO65538:FAQ65550 EQS65538:EQU65550 EGW65538:EGY65550 DXA65538:DXC65550 DNE65538:DNG65550 DDI65538:DDK65550 CTM65538:CTO65550 CJQ65538:CJS65550 BZU65538:BZW65550 BPY65538:BQA65550 BGC65538:BGE65550 AWG65538:AWI65550 AMK65538:AMM65550 ACO65538:ACQ65550 SS65538:SU65550 IW65538:IY65550 H65538:J65550 WVI983031:WVL983038 WLM983031:WLP983038 WBQ983031:WBT983038 VRU983031:VRX983038 VHY983031:VIB983038 UYC983031:UYF983038 UOG983031:UOJ983038 UEK983031:UEN983038 TUO983031:TUR983038 TKS983031:TKV983038 TAW983031:TAZ983038 SRA983031:SRD983038 SHE983031:SHH983038 RXI983031:RXL983038 RNM983031:RNP983038 RDQ983031:RDT983038 QTU983031:QTX983038 QJY983031:QKB983038 QAC983031:QAF983038 PQG983031:PQJ983038 PGK983031:PGN983038 OWO983031:OWR983038 OMS983031:OMV983038 OCW983031:OCZ983038 NTA983031:NTD983038 NJE983031:NJH983038 MZI983031:MZL983038 MPM983031:MPP983038 MFQ983031:MFT983038 LVU983031:LVX983038 LLY983031:LMB983038 LCC983031:LCF983038 KSG983031:KSJ983038 KIK983031:KIN983038 JYO983031:JYR983038 JOS983031:JOV983038 JEW983031:JEZ983038 IVA983031:IVD983038 ILE983031:ILH983038 IBI983031:IBL983038 HRM983031:HRP983038 HHQ983031:HHT983038 GXU983031:GXX983038 GNY983031:GOB983038 GEC983031:GEF983038 FUG983031:FUJ983038 FKK983031:FKN983038 FAO983031:FAR983038 EQS983031:EQV983038 EGW983031:EGZ983038 DXA983031:DXD983038 DNE983031:DNH983038 DDI983031:DDL983038 CTM983031:CTP983038 CJQ983031:CJT983038 BZU983031:BZX983038 BPY983031:BQB983038 BGC983031:BGF983038 AWG983031:AWJ983038 AMK983031:AMN983038 ACO983031:ACR983038 SS983031:SV983038 IW983031:IZ983038 H983031:K983038 WVI917495:WVL917502 WLM917495:WLP917502 WBQ917495:WBT917502 VRU917495:VRX917502 VHY917495:VIB917502 UYC917495:UYF917502 UOG917495:UOJ917502 UEK917495:UEN917502 TUO917495:TUR917502 TKS917495:TKV917502 TAW917495:TAZ917502 SRA917495:SRD917502 SHE917495:SHH917502 RXI917495:RXL917502 RNM917495:RNP917502 RDQ917495:RDT917502 QTU917495:QTX917502 QJY917495:QKB917502 QAC917495:QAF917502 PQG917495:PQJ917502 PGK917495:PGN917502 OWO917495:OWR917502 OMS917495:OMV917502 OCW917495:OCZ917502 NTA917495:NTD917502 NJE917495:NJH917502 MZI917495:MZL917502 MPM917495:MPP917502 MFQ917495:MFT917502 LVU917495:LVX917502 LLY917495:LMB917502 LCC917495:LCF917502 KSG917495:KSJ917502 KIK917495:KIN917502 JYO917495:JYR917502 JOS917495:JOV917502 JEW917495:JEZ917502 IVA917495:IVD917502 ILE917495:ILH917502 IBI917495:IBL917502 HRM917495:HRP917502 HHQ917495:HHT917502 GXU917495:GXX917502 GNY917495:GOB917502 GEC917495:GEF917502 FUG917495:FUJ917502 FKK917495:FKN917502 FAO917495:FAR917502 EQS917495:EQV917502 EGW917495:EGZ917502 DXA917495:DXD917502 DNE917495:DNH917502 DDI917495:DDL917502 CTM917495:CTP917502 CJQ917495:CJT917502 BZU917495:BZX917502 BPY917495:BQB917502 BGC917495:BGF917502 AWG917495:AWJ917502 AMK917495:AMN917502 ACO917495:ACR917502 SS917495:SV917502 IW917495:IZ917502 H917495:K917502 WVI851959:WVL851966 WLM851959:WLP851966 WBQ851959:WBT851966 VRU851959:VRX851966 VHY851959:VIB851966 UYC851959:UYF851966 UOG851959:UOJ851966 UEK851959:UEN851966 TUO851959:TUR851966 TKS851959:TKV851966 TAW851959:TAZ851966 SRA851959:SRD851966 SHE851959:SHH851966 RXI851959:RXL851966 RNM851959:RNP851966 RDQ851959:RDT851966 QTU851959:QTX851966 QJY851959:QKB851966 QAC851959:QAF851966 PQG851959:PQJ851966 PGK851959:PGN851966 OWO851959:OWR851966 OMS851959:OMV851966 OCW851959:OCZ851966 NTA851959:NTD851966 NJE851959:NJH851966 MZI851959:MZL851966 MPM851959:MPP851966 MFQ851959:MFT851966 LVU851959:LVX851966 LLY851959:LMB851966 LCC851959:LCF851966 KSG851959:KSJ851966 KIK851959:KIN851966 JYO851959:JYR851966 JOS851959:JOV851966 JEW851959:JEZ851966 IVA851959:IVD851966 ILE851959:ILH851966 IBI851959:IBL851966 HRM851959:HRP851966 HHQ851959:HHT851966 GXU851959:GXX851966 GNY851959:GOB851966 GEC851959:GEF851966 FUG851959:FUJ851966 FKK851959:FKN851966 FAO851959:FAR851966 EQS851959:EQV851966 EGW851959:EGZ851966 DXA851959:DXD851966 DNE851959:DNH851966 DDI851959:DDL851966 CTM851959:CTP851966 CJQ851959:CJT851966 BZU851959:BZX851966 BPY851959:BQB851966 BGC851959:BGF851966 AWG851959:AWJ851966 AMK851959:AMN851966 ACO851959:ACR851966 SS851959:SV851966 IW851959:IZ851966 H851959:K851966 WVI786423:WVL786430 WLM786423:WLP786430 WBQ786423:WBT786430 VRU786423:VRX786430 VHY786423:VIB786430 UYC786423:UYF786430 UOG786423:UOJ786430 UEK786423:UEN786430 TUO786423:TUR786430 TKS786423:TKV786430 TAW786423:TAZ786430 SRA786423:SRD786430 SHE786423:SHH786430 RXI786423:RXL786430 RNM786423:RNP786430 RDQ786423:RDT786430 QTU786423:QTX786430 QJY786423:QKB786430 QAC786423:QAF786430 PQG786423:PQJ786430 PGK786423:PGN786430 OWO786423:OWR786430 OMS786423:OMV786430 OCW786423:OCZ786430 NTA786423:NTD786430 NJE786423:NJH786430 MZI786423:MZL786430 MPM786423:MPP786430 MFQ786423:MFT786430 LVU786423:LVX786430 LLY786423:LMB786430 LCC786423:LCF786430 KSG786423:KSJ786430 KIK786423:KIN786430 JYO786423:JYR786430 JOS786423:JOV786430 JEW786423:JEZ786430 IVA786423:IVD786430 ILE786423:ILH786430 IBI786423:IBL786430 HRM786423:HRP786430 HHQ786423:HHT786430 GXU786423:GXX786430 GNY786423:GOB786430 GEC786423:GEF786430 FUG786423:FUJ786430 FKK786423:FKN786430 FAO786423:FAR786430 EQS786423:EQV786430 EGW786423:EGZ786430 DXA786423:DXD786430 DNE786423:DNH786430 DDI786423:DDL786430 CTM786423:CTP786430 CJQ786423:CJT786430 BZU786423:BZX786430 BPY786423:BQB786430 BGC786423:BGF786430 AWG786423:AWJ786430 AMK786423:AMN786430 ACO786423:ACR786430 SS786423:SV786430 IW786423:IZ786430 H786423:K786430 WVI720887:WVL720894 WLM720887:WLP720894 WBQ720887:WBT720894 VRU720887:VRX720894 VHY720887:VIB720894 UYC720887:UYF720894 UOG720887:UOJ720894 UEK720887:UEN720894 TUO720887:TUR720894 TKS720887:TKV720894 TAW720887:TAZ720894 SRA720887:SRD720894 SHE720887:SHH720894 RXI720887:RXL720894 RNM720887:RNP720894 RDQ720887:RDT720894 QTU720887:QTX720894 QJY720887:QKB720894 QAC720887:QAF720894 PQG720887:PQJ720894 PGK720887:PGN720894 OWO720887:OWR720894 OMS720887:OMV720894 OCW720887:OCZ720894 NTA720887:NTD720894 NJE720887:NJH720894 MZI720887:MZL720894 MPM720887:MPP720894 MFQ720887:MFT720894 LVU720887:LVX720894 LLY720887:LMB720894 LCC720887:LCF720894 KSG720887:KSJ720894 KIK720887:KIN720894 JYO720887:JYR720894 JOS720887:JOV720894 JEW720887:JEZ720894 IVA720887:IVD720894 ILE720887:ILH720894 IBI720887:IBL720894 HRM720887:HRP720894 HHQ720887:HHT720894 GXU720887:GXX720894 GNY720887:GOB720894 GEC720887:GEF720894 FUG720887:FUJ720894 FKK720887:FKN720894 FAO720887:FAR720894 EQS720887:EQV720894 EGW720887:EGZ720894 DXA720887:DXD720894 DNE720887:DNH720894 DDI720887:DDL720894 CTM720887:CTP720894 CJQ720887:CJT720894 BZU720887:BZX720894 BPY720887:BQB720894 BGC720887:BGF720894 AWG720887:AWJ720894 AMK720887:AMN720894 ACO720887:ACR720894 SS720887:SV720894 IW720887:IZ720894 H720887:K720894 WVI655351:WVL655358 WLM655351:WLP655358 WBQ655351:WBT655358 VRU655351:VRX655358 VHY655351:VIB655358 UYC655351:UYF655358 UOG655351:UOJ655358 UEK655351:UEN655358 TUO655351:TUR655358 TKS655351:TKV655358 TAW655351:TAZ655358 SRA655351:SRD655358 SHE655351:SHH655358 RXI655351:RXL655358 RNM655351:RNP655358 RDQ655351:RDT655358 QTU655351:QTX655358 QJY655351:QKB655358 QAC655351:QAF655358 PQG655351:PQJ655358 PGK655351:PGN655358 OWO655351:OWR655358 OMS655351:OMV655358 OCW655351:OCZ655358 NTA655351:NTD655358 NJE655351:NJH655358 MZI655351:MZL655358 MPM655351:MPP655358 MFQ655351:MFT655358 LVU655351:LVX655358 LLY655351:LMB655358 LCC655351:LCF655358 KSG655351:KSJ655358 KIK655351:KIN655358 JYO655351:JYR655358 JOS655351:JOV655358 JEW655351:JEZ655358 IVA655351:IVD655358 ILE655351:ILH655358 IBI655351:IBL655358 HRM655351:HRP655358 HHQ655351:HHT655358 GXU655351:GXX655358 GNY655351:GOB655358 GEC655351:GEF655358 FUG655351:FUJ655358 FKK655351:FKN655358 FAO655351:FAR655358 EQS655351:EQV655358 EGW655351:EGZ655358 DXA655351:DXD655358 DNE655351:DNH655358 DDI655351:DDL655358 CTM655351:CTP655358 CJQ655351:CJT655358 BZU655351:BZX655358 BPY655351:BQB655358 BGC655351:BGF655358 AWG655351:AWJ655358 AMK655351:AMN655358 ACO655351:ACR655358 SS655351:SV655358 IW655351:IZ655358 H655351:K655358 WVI589815:WVL589822 WLM589815:WLP589822 WBQ589815:WBT589822 VRU589815:VRX589822 VHY589815:VIB589822 UYC589815:UYF589822 UOG589815:UOJ589822 UEK589815:UEN589822 TUO589815:TUR589822 TKS589815:TKV589822 TAW589815:TAZ589822 SRA589815:SRD589822 SHE589815:SHH589822 RXI589815:RXL589822 RNM589815:RNP589822 RDQ589815:RDT589822 QTU589815:QTX589822 QJY589815:QKB589822 QAC589815:QAF589822 PQG589815:PQJ589822 PGK589815:PGN589822 OWO589815:OWR589822 OMS589815:OMV589822 OCW589815:OCZ589822 NTA589815:NTD589822 NJE589815:NJH589822 MZI589815:MZL589822 MPM589815:MPP589822 MFQ589815:MFT589822 LVU589815:LVX589822 LLY589815:LMB589822 LCC589815:LCF589822 KSG589815:KSJ589822 KIK589815:KIN589822 JYO589815:JYR589822 JOS589815:JOV589822 JEW589815:JEZ589822 IVA589815:IVD589822 ILE589815:ILH589822 IBI589815:IBL589822 HRM589815:HRP589822 HHQ589815:HHT589822 GXU589815:GXX589822 GNY589815:GOB589822 GEC589815:GEF589822 FUG589815:FUJ589822 FKK589815:FKN589822 FAO589815:FAR589822 EQS589815:EQV589822 EGW589815:EGZ589822 DXA589815:DXD589822 DNE589815:DNH589822 DDI589815:DDL589822 CTM589815:CTP589822 CJQ589815:CJT589822 BZU589815:BZX589822 BPY589815:BQB589822 BGC589815:BGF589822 AWG589815:AWJ589822 AMK589815:AMN589822 ACO589815:ACR589822 SS589815:SV589822 IW589815:IZ589822 H589815:K589822 WVI524279:WVL524286 WLM524279:WLP524286 WBQ524279:WBT524286 VRU524279:VRX524286 VHY524279:VIB524286 UYC524279:UYF524286 UOG524279:UOJ524286 UEK524279:UEN524286 TUO524279:TUR524286 TKS524279:TKV524286 TAW524279:TAZ524286 SRA524279:SRD524286 SHE524279:SHH524286 RXI524279:RXL524286 RNM524279:RNP524286 RDQ524279:RDT524286 QTU524279:QTX524286 QJY524279:QKB524286 QAC524279:QAF524286 PQG524279:PQJ524286 PGK524279:PGN524286 OWO524279:OWR524286 OMS524279:OMV524286 OCW524279:OCZ524286 NTA524279:NTD524286 NJE524279:NJH524286 MZI524279:MZL524286 MPM524279:MPP524286 MFQ524279:MFT524286 LVU524279:LVX524286 LLY524279:LMB524286 LCC524279:LCF524286 KSG524279:KSJ524286 KIK524279:KIN524286 JYO524279:JYR524286 JOS524279:JOV524286 JEW524279:JEZ524286 IVA524279:IVD524286 ILE524279:ILH524286 IBI524279:IBL524286 HRM524279:HRP524286 HHQ524279:HHT524286 GXU524279:GXX524286 GNY524279:GOB524286 GEC524279:GEF524286 FUG524279:FUJ524286 FKK524279:FKN524286 FAO524279:FAR524286 EQS524279:EQV524286 EGW524279:EGZ524286 DXA524279:DXD524286 DNE524279:DNH524286 DDI524279:DDL524286 CTM524279:CTP524286 CJQ524279:CJT524286 BZU524279:BZX524286 BPY524279:BQB524286 BGC524279:BGF524286 AWG524279:AWJ524286 AMK524279:AMN524286 ACO524279:ACR524286 SS524279:SV524286 IW524279:IZ524286 H524279:K524286 WVI458743:WVL458750 WLM458743:WLP458750 WBQ458743:WBT458750 VRU458743:VRX458750 VHY458743:VIB458750 UYC458743:UYF458750 UOG458743:UOJ458750 UEK458743:UEN458750 TUO458743:TUR458750 TKS458743:TKV458750 TAW458743:TAZ458750 SRA458743:SRD458750 SHE458743:SHH458750 RXI458743:RXL458750 RNM458743:RNP458750 RDQ458743:RDT458750 QTU458743:QTX458750 QJY458743:QKB458750 QAC458743:QAF458750 PQG458743:PQJ458750 PGK458743:PGN458750 OWO458743:OWR458750 OMS458743:OMV458750 OCW458743:OCZ458750 NTA458743:NTD458750 NJE458743:NJH458750 MZI458743:MZL458750 MPM458743:MPP458750 MFQ458743:MFT458750 LVU458743:LVX458750 LLY458743:LMB458750 LCC458743:LCF458750 KSG458743:KSJ458750 KIK458743:KIN458750 JYO458743:JYR458750 JOS458743:JOV458750 JEW458743:JEZ458750 IVA458743:IVD458750 ILE458743:ILH458750 IBI458743:IBL458750 HRM458743:HRP458750 HHQ458743:HHT458750 GXU458743:GXX458750 GNY458743:GOB458750 GEC458743:GEF458750 FUG458743:FUJ458750 FKK458743:FKN458750 FAO458743:FAR458750 EQS458743:EQV458750 EGW458743:EGZ458750 DXA458743:DXD458750 DNE458743:DNH458750 DDI458743:DDL458750 CTM458743:CTP458750 CJQ458743:CJT458750 BZU458743:BZX458750 BPY458743:BQB458750 BGC458743:BGF458750 AWG458743:AWJ458750 AMK458743:AMN458750 ACO458743:ACR458750 SS458743:SV458750 IW458743:IZ458750 H458743:K458750 WVI393207:WVL393214 WLM393207:WLP393214 WBQ393207:WBT393214 VRU393207:VRX393214 VHY393207:VIB393214 UYC393207:UYF393214 UOG393207:UOJ393214 UEK393207:UEN393214 TUO393207:TUR393214 TKS393207:TKV393214 TAW393207:TAZ393214 SRA393207:SRD393214 SHE393207:SHH393214 RXI393207:RXL393214 RNM393207:RNP393214 RDQ393207:RDT393214 QTU393207:QTX393214 QJY393207:QKB393214 QAC393207:QAF393214 PQG393207:PQJ393214 PGK393207:PGN393214 OWO393207:OWR393214 OMS393207:OMV393214 OCW393207:OCZ393214 NTA393207:NTD393214 NJE393207:NJH393214 MZI393207:MZL393214 MPM393207:MPP393214 MFQ393207:MFT393214 LVU393207:LVX393214 LLY393207:LMB393214 LCC393207:LCF393214 KSG393207:KSJ393214 KIK393207:KIN393214 JYO393207:JYR393214 JOS393207:JOV393214 JEW393207:JEZ393214 IVA393207:IVD393214 ILE393207:ILH393214 IBI393207:IBL393214 HRM393207:HRP393214 HHQ393207:HHT393214 GXU393207:GXX393214 GNY393207:GOB393214 GEC393207:GEF393214 FUG393207:FUJ393214 FKK393207:FKN393214 FAO393207:FAR393214 EQS393207:EQV393214 EGW393207:EGZ393214 DXA393207:DXD393214 DNE393207:DNH393214 DDI393207:DDL393214 CTM393207:CTP393214 CJQ393207:CJT393214 BZU393207:BZX393214 BPY393207:BQB393214 BGC393207:BGF393214 AWG393207:AWJ393214 AMK393207:AMN393214 ACO393207:ACR393214 SS393207:SV393214 IW393207:IZ393214 H393207:K393214 WVI327671:WVL327678 WLM327671:WLP327678 WBQ327671:WBT327678 VRU327671:VRX327678 VHY327671:VIB327678 UYC327671:UYF327678 UOG327671:UOJ327678 UEK327671:UEN327678 TUO327671:TUR327678 TKS327671:TKV327678 TAW327671:TAZ327678 SRA327671:SRD327678 SHE327671:SHH327678 RXI327671:RXL327678 RNM327671:RNP327678 RDQ327671:RDT327678 QTU327671:QTX327678 QJY327671:QKB327678 QAC327671:QAF327678 PQG327671:PQJ327678 PGK327671:PGN327678 OWO327671:OWR327678 OMS327671:OMV327678 OCW327671:OCZ327678 NTA327671:NTD327678 NJE327671:NJH327678 MZI327671:MZL327678 MPM327671:MPP327678 MFQ327671:MFT327678 LVU327671:LVX327678 LLY327671:LMB327678 LCC327671:LCF327678 KSG327671:KSJ327678 KIK327671:KIN327678 JYO327671:JYR327678 JOS327671:JOV327678 JEW327671:JEZ327678 IVA327671:IVD327678 ILE327671:ILH327678 IBI327671:IBL327678 HRM327671:HRP327678 HHQ327671:HHT327678 GXU327671:GXX327678 GNY327671:GOB327678 GEC327671:GEF327678 FUG327671:FUJ327678 FKK327671:FKN327678 FAO327671:FAR327678 EQS327671:EQV327678 EGW327671:EGZ327678 DXA327671:DXD327678 DNE327671:DNH327678 DDI327671:DDL327678 CTM327671:CTP327678 CJQ327671:CJT327678 BZU327671:BZX327678 BPY327671:BQB327678 BGC327671:BGF327678 AWG327671:AWJ327678 AMK327671:AMN327678 ACO327671:ACR327678 SS327671:SV327678 IW327671:IZ327678 H327671:K327678 WVI262135:WVL262142 WLM262135:WLP262142 WBQ262135:WBT262142 VRU262135:VRX262142 VHY262135:VIB262142 UYC262135:UYF262142 UOG262135:UOJ262142 UEK262135:UEN262142 TUO262135:TUR262142 TKS262135:TKV262142 TAW262135:TAZ262142 SRA262135:SRD262142 SHE262135:SHH262142 RXI262135:RXL262142 RNM262135:RNP262142 RDQ262135:RDT262142 QTU262135:QTX262142 QJY262135:QKB262142 QAC262135:QAF262142 PQG262135:PQJ262142 PGK262135:PGN262142 OWO262135:OWR262142 OMS262135:OMV262142 OCW262135:OCZ262142 NTA262135:NTD262142 NJE262135:NJH262142 MZI262135:MZL262142 MPM262135:MPP262142 MFQ262135:MFT262142 LVU262135:LVX262142 LLY262135:LMB262142 LCC262135:LCF262142 KSG262135:KSJ262142 KIK262135:KIN262142 JYO262135:JYR262142 JOS262135:JOV262142 JEW262135:JEZ262142 IVA262135:IVD262142 ILE262135:ILH262142 IBI262135:IBL262142 HRM262135:HRP262142 HHQ262135:HHT262142 GXU262135:GXX262142 GNY262135:GOB262142 GEC262135:GEF262142 FUG262135:FUJ262142 FKK262135:FKN262142 FAO262135:FAR262142 EQS262135:EQV262142 EGW262135:EGZ262142 DXA262135:DXD262142 DNE262135:DNH262142 DDI262135:DDL262142 CTM262135:CTP262142 CJQ262135:CJT262142 BZU262135:BZX262142 BPY262135:BQB262142 BGC262135:BGF262142 AWG262135:AWJ262142 AMK262135:AMN262142 ACO262135:ACR262142 SS262135:SV262142 IW262135:IZ262142 H262135:K262142 WVI196599:WVL196606 WLM196599:WLP196606 WBQ196599:WBT196606 VRU196599:VRX196606 VHY196599:VIB196606 UYC196599:UYF196606 UOG196599:UOJ196606 UEK196599:UEN196606 TUO196599:TUR196606 TKS196599:TKV196606 TAW196599:TAZ196606 SRA196599:SRD196606 SHE196599:SHH196606 RXI196599:RXL196606 RNM196599:RNP196606 RDQ196599:RDT196606 QTU196599:QTX196606 QJY196599:QKB196606 QAC196599:QAF196606 PQG196599:PQJ196606 PGK196599:PGN196606 OWO196599:OWR196606 OMS196599:OMV196606 OCW196599:OCZ196606 NTA196599:NTD196606 NJE196599:NJH196606 MZI196599:MZL196606 MPM196599:MPP196606 MFQ196599:MFT196606 LVU196599:LVX196606 LLY196599:LMB196606 LCC196599:LCF196606 KSG196599:KSJ196606 KIK196599:KIN196606 JYO196599:JYR196606 JOS196599:JOV196606 JEW196599:JEZ196606 IVA196599:IVD196606 ILE196599:ILH196606 IBI196599:IBL196606 HRM196599:HRP196606 HHQ196599:HHT196606 GXU196599:GXX196606 GNY196599:GOB196606 GEC196599:GEF196606 FUG196599:FUJ196606 FKK196599:FKN196606 FAO196599:FAR196606 EQS196599:EQV196606 EGW196599:EGZ196606 DXA196599:DXD196606 DNE196599:DNH196606 DDI196599:DDL196606 CTM196599:CTP196606 CJQ196599:CJT196606 BZU196599:BZX196606 BPY196599:BQB196606 BGC196599:BGF196606 AWG196599:AWJ196606 AMK196599:AMN196606 ACO196599:ACR196606 SS196599:SV196606 IW196599:IZ196606 H196599:K196606 WVI131063:WVL131070 WLM131063:WLP131070 WBQ131063:WBT131070 VRU131063:VRX131070 VHY131063:VIB131070 UYC131063:UYF131070 UOG131063:UOJ131070 UEK131063:UEN131070 TUO131063:TUR131070 TKS131063:TKV131070 TAW131063:TAZ131070 SRA131063:SRD131070 SHE131063:SHH131070 RXI131063:RXL131070 RNM131063:RNP131070 RDQ131063:RDT131070 QTU131063:QTX131070 QJY131063:QKB131070 QAC131063:QAF131070 PQG131063:PQJ131070 PGK131063:PGN131070 OWO131063:OWR131070 OMS131063:OMV131070 OCW131063:OCZ131070 NTA131063:NTD131070 NJE131063:NJH131070 MZI131063:MZL131070 MPM131063:MPP131070 MFQ131063:MFT131070 LVU131063:LVX131070 LLY131063:LMB131070 LCC131063:LCF131070 KSG131063:KSJ131070 KIK131063:KIN131070 JYO131063:JYR131070 JOS131063:JOV131070 JEW131063:JEZ131070 IVA131063:IVD131070 ILE131063:ILH131070 IBI131063:IBL131070 HRM131063:HRP131070 HHQ131063:HHT131070 GXU131063:GXX131070 GNY131063:GOB131070 GEC131063:GEF131070 FUG131063:FUJ131070 FKK131063:FKN131070 FAO131063:FAR131070 EQS131063:EQV131070 EGW131063:EGZ131070 DXA131063:DXD131070 DNE131063:DNH131070 DDI131063:DDL131070 CTM131063:CTP131070 CJQ131063:CJT131070 BZU131063:BZX131070 BPY131063:BQB131070 BGC131063:BGF131070 AWG131063:AWJ131070 AMK131063:AMN131070 ACO131063:ACR131070 SS131063:SV131070 IW131063:IZ131070 H131063:K131070 WVI65527:WVL65534 WLM65527:WLP65534 WBQ65527:WBT65534 VRU65527:VRX65534 VHY65527:VIB65534 UYC65527:UYF65534 UOG65527:UOJ65534 UEK65527:UEN65534 TUO65527:TUR65534 TKS65527:TKV65534 TAW65527:TAZ65534 SRA65527:SRD65534 SHE65527:SHH65534 RXI65527:RXL65534 RNM65527:RNP65534 RDQ65527:RDT65534 QTU65527:QTX65534 QJY65527:QKB65534 QAC65527:QAF65534 PQG65527:PQJ65534 PGK65527:PGN65534 OWO65527:OWR65534 OMS65527:OMV65534 OCW65527:OCZ65534 NTA65527:NTD65534 NJE65527:NJH65534 MZI65527:MZL65534 MPM65527:MPP65534 MFQ65527:MFT65534 LVU65527:LVX65534 LLY65527:LMB65534 LCC65527:LCF65534 KSG65527:KSJ65534 KIK65527:KIN65534 JYO65527:JYR65534 JOS65527:JOV65534 JEW65527:JEZ65534 IVA65527:IVD65534 ILE65527:ILH65534 IBI65527:IBL65534 HRM65527:HRP65534 HHQ65527:HHT65534 GXU65527:GXX65534 GNY65527:GOB65534 GEC65527:GEF65534 FUG65527:FUJ65534 FKK65527:FKN65534 FAO65527:FAR65534 EQS65527:EQV65534 EGW65527:EGZ65534 DXA65527:DXD65534 DNE65527:DNH65534 DDI65527:DDL65534 CTM65527:CTP65534 CJQ65527:CJT65534 BZU65527:BZX65534 BPY65527:BQB65534 BGC65527:BGF65534 AWG65527:AWJ65534 AMK65527:AMN65534 ACO65527:ACR65534 SS65527:SV65534 IW65527:IZ65534 H65527:K65534 WVI983023:WVL983028 WLM983023:WLP983028 WBQ983023:WBT983028 VRU983023:VRX983028 VHY983023:VIB983028 UYC983023:UYF983028 UOG983023:UOJ983028 UEK983023:UEN983028 TUO983023:TUR983028 TKS983023:TKV983028 TAW983023:TAZ983028 SRA983023:SRD983028 SHE983023:SHH983028 RXI983023:RXL983028 RNM983023:RNP983028 RDQ983023:RDT983028 QTU983023:QTX983028 QJY983023:QKB983028 QAC983023:QAF983028 PQG983023:PQJ983028 PGK983023:PGN983028 OWO983023:OWR983028 OMS983023:OMV983028 OCW983023:OCZ983028 NTA983023:NTD983028 NJE983023:NJH983028 MZI983023:MZL983028 MPM983023:MPP983028 MFQ983023:MFT983028 LVU983023:LVX983028 LLY983023:LMB983028 LCC983023:LCF983028 KSG983023:KSJ983028 KIK983023:KIN983028 JYO983023:JYR983028 JOS983023:JOV983028 JEW983023:JEZ983028 IVA983023:IVD983028 ILE983023:ILH983028 IBI983023:IBL983028 HRM983023:HRP983028 HHQ983023:HHT983028 GXU983023:GXX983028 GNY983023:GOB983028 GEC983023:GEF983028 FUG983023:FUJ983028 FKK983023:FKN983028 FAO983023:FAR983028 EQS983023:EQV983028 EGW983023:EGZ983028 DXA983023:DXD983028 DNE983023:DNH983028 DDI983023:DDL983028 CTM983023:CTP983028 CJQ983023:CJT983028 BZU983023:BZX983028 BPY983023:BQB983028 BGC983023:BGF983028 AWG983023:AWJ983028 AMK983023:AMN983028 ACO983023:ACR983028 SS983023:SV983028 IW983023:IZ983028 H983023:K983028 WVI917487:WVL917492 WLM917487:WLP917492 WBQ917487:WBT917492 VRU917487:VRX917492 VHY917487:VIB917492 UYC917487:UYF917492 UOG917487:UOJ917492 UEK917487:UEN917492 TUO917487:TUR917492 TKS917487:TKV917492 TAW917487:TAZ917492 SRA917487:SRD917492 SHE917487:SHH917492 RXI917487:RXL917492 RNM917487:RNP917492 RDQ917487:RDT917492 QTU917487:QTX917492 QJY917487:QKB917492 QAC917487:QAF917492 PQG917487:PQJ917492 PGK917487:PGN917492 OWO917487:OWR917492 OMS917487:OMV917492 OCW917487:OCZ917492 NTA917487:NTD917492 NJE917487:NJH917492 MZI917487:MZL917492 MPM917487:MPP917492 MFQ917487:MFT917492 LVU917487:LVX917492 LLY917487:LMB917492 LCC917487:LCF917492 KSG917487:KSJ917492 KIK917487:KIN917492 JYO917487:JYR917492 JOS917487:JOV917492 JEW917487:JEZ917492 IVA917487:IVD917492 ILE917487:ILH917492 IBI917487:IBL917492 HRM917487:HRP917492 HHQ917487:HHT917492 GXU917487:GXX917492 GNY917487:GOB917492 GEC917487:GEF917492 FUG917487:FUJ917492 FKK917487:FKN917492 FAO917487:FAR917492 EQS917487:EQV917492 EGW917487:EGZ917492 DXA917487:DXD917492 DNE917487:DNH917492 DDI917487:DDL917492 CTM917487:CTP917492 CJQ917487:CJT917492 BZU917487:BZX917492 BPY917487:BQB917492 BGC917487:BGF917492 AWG917487:AWJ917492 AMK917487:AMN917492 ACO917487:ACR917492 SS917487:SV917492 IW917487:IZ917492 H917487:K917492 WVI851951:WVL851956 WLM851951:WLP851956 WBQ851951:WBT851956 VRU851951:VRX851956 VHY851951:VIB851956 UYC851951:UYF851956 UOG851951:UOJ851956 UEK851951:UEN851956 TUO851951:TUR851956 TKS851951:TKV851956 TAW851951:TAZ851956 SRA851951:SRD851956 SHE851951:SHH851956 RXI851951:RXL851956 RNM851951:RNP851956 RDQ851951:RDT851956 QTU851951:QTX851956 QJY851951:QKB851956 QAC851951:QAF851956 PQG851951:PQJ851956 PGK851951:PGN851956 OWO851951:OWR851956 OMS851951:OMV851956 OCW851951:OCZ851956 NTA851951:NTD851956 NJE851951:NJH851956 MZI851951:MZL851956 MPM851951:MPP851956 MFQ851951:MFT851956 LVU851951:LVX851956 LLY851951:LMB851956 LCC851951:LCF851956 KSG851951:KSJ851956 KIK851951:KIN851956 JYO851951:JYR851956 JOS851951:JOV851956 JEW851951:JEZ851956 IVA851951:IVD851956 ILE851951:ILH851956 IBI851951:IBL851956 HRM851951:HRP851956 HHQ851951:HHT851956 GXU851951:GXX851956 GNY851951:GOB851956 GEC851951:GEF851956 FUG851951:FUJ851956 FKK851951:FKN851956 FAO851951:FAR851956 EQS851951:EQV851956 EGW851951:EGZ851956 DXA851951:DXD851956 DNE851951:DNH851956 DDI851951:DDL851956 CTM851951:CTP851956 CJQ851951:CJT851956 BZU851951:BZX851956 BPY851951:BQB851956 BGC851951:BGF851956 AWG851951:AWJ851956 AMK851951:AMN851956 ACO851951:ACR851956 SS851951:SV851956 IW851951:IZ851956 H851951:K851956 WVI786415:WVL786420 WLM786415:WLP786420 WBQ786415:WBT786420 VRU786415:VRX786420 VHY786415:VIB786420 UYC786415:UYF786420 UOG786415:UOJ786420 UEK786415:UEN786420 TUO786415:TUR786420 TKS786415:TKV786420 TAW786415:TAZ786420 SRA786415:SRD786420 SHE786415:SHH786420 RXI786415:RXL786420 RNM786415:RNP786420 RDQ786415:RDT786420 QTU786415:QTX786420 QJY786415:QKB786420 QAC786415:QAF786420 PQG786415:PQJ786420 PGK786415:PGN786420 OWO786415:OWR786420 OMS786415:OMV786420 OCW786415:OCZ786420 NTA786415:NTD786420 NJE786415:NJH786420 MZI786415:MZL786420 MPM786415:MPP786420 MFQ786415:MFT786420 LVU786415:LVX786420 LLY786415:LMB786420 LCC786415:LCF786420 KSG786415:KSJ786420 KIK786415:KIN786420 JYO786415:JYR786420 JOS786415:JOV786420 JEW786415:JEZ786420 IVA786415:IVD786420 ILE786415:ILH786420 IBI786415:IBL786420 HRM786415:HRP786420 HHQ786415:HHT786420 GXU786415:GXX786420 GNY786415:GOB786420 GEC786415:GEF786420 FUG786415:FUJ786420 FKK786415:FKN786420 FAO786415:FAR786420 EQS786415:EQV786420 EGW786415:EGZ786420 DXA786415:DXD786420 DNE786415:DNH786420 DDI786415:DDL786420 CTM786415:CTP786420 CJQ786415:CJT786420 BZU786415:BZX786420 BPY786415:BQB786420 BGC786415:BGF786420 AWG786415:AWJ786420 AMK786415:AMN786420 ACO786415:ACR786420 SS786415:SV786420 IW786415:IZ786420 H786415:K786420 WVI720879:WVL720884 WLM720879:WLP720884 WBQ720879:WBT720884 VRU720879:VRX720884 VHY720879:VIB720884 UYC720879:UYF720884 UOG720879:UOJ720884 UEK720879:UEN720884 TUO720879:TUR720884 TKS720879:TKV720884 TAW720879:TAZ720884 SRA720879:SRD720884 SHE720879:SHH720884 RXI720879:RXL720884 RNM720879:RNP720884 RDQ720879:RDT720884 QTU720879:QTX720884 QJY720879:QKB720884 QAC720879:QAF720884 PQG720879:PQJ720884 PGK720879:PGN720884 OWO720879:OWR720884 OMS720879:OMV720884 OCW720879:OCZ720884 NTA720879:NTD720884 NJE720879:NJH720884 MZI720879:MZL720884 MPM720879:MPP720884 MFQ720879:MFT720884 LVU720879:LVX720884 LLY720879:LMB720884 LCC720879:LCF720884 KSG720879:KSJ720884 KIK720879:KIN720884 JYO720879:JYR720884 JOS720879:JOV720884 JEW720879:JEZ720884 IVA720879:IVD720884 ILE720879:ILH720884 IBI720879:IBL720884 HRM720879:HRP720884 HHQ720879:HHT720884 GXU720879:GXX720884 GNY720879:GOB720884 GEC720879:GEF720884 FUG720879:FUJ720884 FKK720879:FKN720884 FAO720879:FAR720884 EQS720879:EQV720884 EGW720879:EGZ720884 DXA720879:DXD720884 DNE720879:DNH720884 DDI720879:DDL720884 CTM720879:CTP720884 CJQ720879:CJT720884 BZU720879:BZX720884 BPY720879:BQB720884 BGC720879:BGF720884 AWG720879:AWJ720884 AMK720879:AMN720884 ACO720879:ACR720884 SS720879:SV720884 IW720879:IZ720884 H720879:K720884 WVI655343:WVL655348 WLM655343:WLP655348 WBQ655343:WBT655348 VRU655343:VRX655348 VHY655343:VIB655348 UYC655343:UYF655348 UOG655343:UOJ655348 UEK655343:UEN655348 TUO655343:TUR655348 TKS655343:TKV655348 TAW655343:TAZ655348 SRA655343:SRD655348 SHE655343:SHH655348 RXI655343:RXL655348 RNM655343:RNP655348 RDQ655343:RDT655348 QTU655343:QTX655348 QJY655343:QKB655348 QAC655343:QAF655348 PQG655343:PQJ655348 PGK655343:PGN655348 OWO655343:OWR655348 OMS655343:OMV655348 OCW655343:OCZ655348 NTA655343:NTD655348 NJE655343:NJH655348 MZI655343:MZL655348 MPM655343:MPP655348 MFQ655343:MFT655348 LVU655343:LVX655348 LLY655343:LMB655348 LCC655343:LCF655348 KSG655343:KSJ655348 KIK655343:KIN655348 JYO655343:JYR655348 JOS655343:JOV655348 JEW655343:JEZ655348 IVA655343:IVD655348 ILE655343:ILH655348 IBI655343:IBL655348 HRM655343:HRP655348 HHQ655343:HHT655348 GXU655343:GXX655348 GNY655343:GOB655348 GEC655343:GEF655348 FUG655343:FUJ655348 FKK655343:FKN655348 FAO655343:FAR655348 EQS655343:EQV655348 EGW655343:EGZ655348 DXA655343:DXD655348 DNE655343:DNH655348 DDI655343:DDL655348 CTM655343:CTP655348 CJQ655343:CJT655348 BZU655343:BZX655348 BPY655343:BQB655348 BGC655343:BGF655348 AWG655343:AWJ655348 AMK655343:AMN655348 ACO655343:ACR655348 SS655343:SV655348 IW655343:IZ655348 H655343:K655348 WVI589807:WVL589812 WLM589807:WLP589812 WBQ589807:WBT589812 VRU589807:VRX589812 VHY589807:VIB589812 UYC589807:UYF589812 UOG589807:UOJ589812 UEK589807:UEN589812 TUO589807:TUR589812 TKS589807:TKV589812 TAW589807:TAZ589812 SRA589807:SRD589812 SHE589807:SHH589812 RXI589807:RXL589812 RNM589807:RNP589812 RDQ589807:RDT589812 QTU589807:QTX589812 QJY589807:QKB589812 QAC589807:QAF589812 PQG589807:PQJ589812 PGK589807:PGN589812 OWO589807:OWR589812 OMS589807:OMV589812 OCW589807:OCZ589812 NTA589807:NTD589812 NJE589807:NJH589812 MZI589807:MZL589812 MPM589807:MPP589812 MFQ589807:MFT589812 LVU589807:LVX589812 LLY589807:LMB589812 LCC589807:LCF589812 KSG589807:KSJ589812 KIK589807:KIN589812 JYO589807:JYR589812 JOS589807:JOV589812 JEW589807:JEZ589812 IVA589807:IVD589812 ILE589807:ILH589812 IBI589807:IBL589812 HRM589807:HRP589812 HHQ589807:HHT589812 GXU589807:GXX589812 GNY589807:GOB589812 GEC589807:GEF589812 FUG589807:FUJ589812 FKK589807:FKN589812 FAO589807:FAR589812 EQS589807:EQV589812 EGW589807:EGZ589812 DXA589807:DXD589812 DNE589807:DNH589812 DDI589807:DDL589812 CTM589807:CTP589812 CJQ589807:CJT589812 BZU589807:BZX589812 BPY589807:BQB589812 BGC589807:BGF589812 AWG589807:AWJ589812 AMK589807:AMN589812 ACO589807:ACR589812 SS589807:SV589812 IW589807:IZ589812 H589807:K589812 WVI524271:WVL524276 WLM524271:WLP524276 WBQ524271:WBT524276 VRU524271:VRX524276 VHY524271:VIB524276 UYC524271:UYF524276 UOG524271:UOJ524276 UEK524271:UEN524276 TUO524271:TUR524276 TKS524271:TKV524276 TAW524271:TAZ524276 SRA524271:SRD524276 SHE524271:SHH524276 RXI524271:RXL524276 RNM524271:RNP524276 RDQ524271:RDT524276 QTU524271:QTX524276 QJY524271:QKB524276 QAC524271:QAF524276 PQG524271:PQJ524276 PGK524271:PGN524276 OWO524271:OWR524276 OMS524271:OMV524276 OCW524271:OCZ524276 NTA524271:NTD524276 NJE524271:NJH524276 MZI524271:MZL524276 MPM524271:MPP524276 MFQ524271:MFT524276 LVU524271:LVX524276 LLY524271:LMB524276 LCC524271:LCF524276 KSG524271:KSJ524276 KIK524271:KIN524276 JYO524271:JYR524276 JOS524271:JOV524276 JEW524271:JEZ524276 IVA524271:IVD524276 ILE524271:ILH524276 IBI524271:IBL524276 HRM524271:HRP524276 HHQ524271:HHT524276 GXU524271:GXX524276 GNY524271:GOB524276 GEC524271:GEF524276 FUG524271:FUJ524276 FKK524271:FKN524276 FAO524271:FAR524276 EQS524271:EQV524276 EGW524271:EGZ524276 DXA524271:DXD524276 DNE524271:DNH524276 DDI524271:DDL524276 CTM524271:CTP524276 CJQ524271:CJT524276 BZU524271:BZX524276 BPY524271:BQB524276 BGC524271:BGF524276 AWG524271:AWJ524276 AMK524271:AMN524276 ACO524271:ACR524276 SS524271:SV524276 IW524271:IZ524276 H524271:K524276 WVI458735:WVL458740 WLM458735:WLP458740 WBQ458735:WBT458740 VRU458735:VRX458740 VHY458735:VIB458740 UYC458735:UYF458740 UOG458735:UOJ458740 UEK458735:UEN458740 TUO458735:TUR458740 TKS458735:TKV458740 TAW458735:TAZ458740 SRA458735:SRD458740 SHE458735:SHH458740 RXI458735:RXL458740 RNM458735:RNP458740 RDQ458735:RDT458740 QTU458735:QTX458740 QJY458735:QKB458740 QAC458735:QAF458740 PQG458735:PQJ458740 PGK458735:PGN458740 OWO458735:OWR458740 OMS458735:OMV458740 OCW458735:OCZ458740 NTA458735:NTD458740 NJE458735:NJH458740 MZI458735:MZL458740 MPM458735:MPP458740 MFQ458735:MFT458740 LVU458735:LVX458740 LLY458735:LMB458740 LCC458735:LCF458740 KSG458735:KSJ458740 KIK458735:KIN458740 JYO458735:JYR458740 JOS458735:JOV458740 JEW458735:JEZ458740 IVA458735:IVD458740 ILE458735:ILH458740 IBI458735:IBL458740 HRM458735:HRP458740 HHQ458735:HHT458740 GXU458735:GXX458740 GNY458735:GOB458740 GEC458735:GEF458740 FUG458735:FUJ458740 FKK458735:FKN458740 FAO458735:FAR458740 EQS458735:EQV458740 EGW458735:EGZ458740 DXA458735:DXD458740 DNE458735:DNH458740 DDI458735:DDL458740 CTM458735:CTP458740 CJQ458735:CJT458740 BZU458735:BZX458740 BPY458735:BQB458740 BGC458735:BGF458740 AWG458735:AWJ458740 AMK458735:AMN458740 ACO458735:ACR458740 SS458735:SV458740 IW458735:IZ458740 H458735:K458740 WVI393199:WVL393204 WLM393199:WLP393204 WBQ393199:WBT393204 VRU393199:VRX393204 VHY393199:VIB393204 UYC393199:UYF393204 UOG393199:UOJ393204 UEK393199:UEN393204 TUO393199:TUR393204 TKS393199:TKV393204 TAW393199:TAZ393204 SRA393199:SRD393204 SHE393199:SHH393204 RXI393199:RXL393204 RNM393199:RNP393204 RDQ393199:RDT393204 QTU393199:QTX393204 QJY393199:QKB393204 QAC393199:QAF393204 PQG393199:PQJ393204 PGK393199:PGN393204 OWO393199:OWR393204 OMS393199:OMV393204 OCW393199:OCZ393204 NTA393199:NTD393204 NJE393199:NJH393204 MZI393199:MZL393204 MPM393199:MPP393204 MFQ393199:MFT393204 LVU393199:LVX393204 LLY393199:LMB393204 LCC393199:LCF393204 KSG393199:KSJ393204 KIK393199:KIN393204 JYO393199:JYR393204 JOS393199:JOV393204 JEW393199:JEZ393204 IVA393199:IVD393204 ILE393199:ILH393204 IBI393199:IBL393204 HRM393199:HRP393204 HHQ393199:HHT393204 GXU393199:GXX393204 GNY393199:GOB393204 GEC393199:GEF393204 FUG393199:FUJ393204 FKK393199:FKN393204 FAO393199:FAR393204 EQS393199:EQV393204 EGW393199:EGZ393204 DXA393199:DXD393204 DNE393199:DNH393204 DDI393199:DDL393204 CTM393199:CTP393204 CJQ393199:CJT393204 BZU393199:BZX393204 BPY393199:BQB393204 BGC393199:BGF393204 AWG393199:AWJ393204 AMK393199:AMN393204 ACO393199:ACR393204 SS393199:SV393204 IW393199:IZ393204 H393199:K393204 WVI327663:WVL327668 WLM327663:WLP327668 WBQ327663:WBT327668 VRU327663:VRX327668 VHY327663:VIB327668 UYC327663:UYF327668 UOG327663:UOJ327668 UEK327663:UEN327668 TUO327663:TUR327668 TKS327663:TKV327668 TAW327663:TAZ327668 SRA327663:SRD327668 SHE327663:SHH327668 RXI327663:RXL327668 RNM327663:RNP327668 RDQ327663:RDT327668 QTU327663:QTX327668 QJY327663:QKB327668 QAC327663:QAF327668 PQG327663:PQJ327668 PGK327663:PGN327668 OWO327663:OWR327668 OMS327663:OMV327668 OCW327663:OCZ327668 NTA327663:NTD327668 NJE327663:NJH327668 MZI327663:MZL327668 MPM327663:MPP327668 MFQ327663:MFT327668 LVU327663:LVX327668 LLY327663:LMB327668 LCC327663:LCF327668 KSG327663:KSJ327668 KIK327663:KIN327668 JYO327663:JYR327668 JOS327663:JOV327668 JEW327663:JEZ327668 IVA327663:IVD327668 ILE327663:ILH327668 IBI327663:IBL327668 HRM327663:HRP327668 HHQ327663:HHT327668 GXU327663:GXX327668 GNY327663:GOB327668 GEC327663:GEF327668 FUG327663:FUJ327668 FKK327663:FKN327668 FAO327663:FAR327668 EQS327663:EQV327668 EGW327663:EGZ327668 DXA327663:DXD327668 DNE327663:DNH327668 DDI327663:DDL327668 CTM327663:CTP327668 CJQ327663:CJT327668 BZU327663:BZX327668 BPY327663:BQB327668 BGC327663:BGF327668 AWG327663:AWJ327668 AMK327663:AMN327668 ACO327663:ACR327668 SS327663:SV327668 IW327663:IZ327668 H327663:K327668 WVI262127:WVL262132 WLM262127:WLP262132 WBQ262127:WBT262132 VRU262127:VRX262132 VHY262127:VIB262132 UYC262127:UYF262132 UOG262127:UOJ262132 UEK262127:UEN262132 TUO262127:TUR262132 TKS262127:TKV262132 TAW262127:TAZ262132 SRA262127:SRD262132 SHE262127:SHH262132 RXI262127:RXL262132 RNM262127:RNP262132 RDQ262127:RDT262132 QTU262127:QTX262132 QJY262127:QKB262132 QAC262127:QAF262132 PQG262127:PQJ262132 PGK262127:PGN262132 OWO262127:OWR262132 OMS262127:OMV262132 OCW262127:OCZ262132 NTA262127:NTD262132 NJE262127:NJH262132 MZI262127:MZL262132 MPM262127:MPP262132 MFQ262127:MFT262132 LVU262127:LVX262132 LLY262127:LMB262132 LCC262127:LCF262132 KSG262127:KSJ262132 KIK262127:KIN262132 JYO262127:JYR262132 JOS262127:JOV262132 JEW262127:JEZ262132 IVA262127:IVD262132 ILE262127:ILH262132 IBI262127:IBL262132 HRM262127:HRP262132 HHQ262127:HHT262132 GXU262127:GXX262132 GNY262127:GOB262132 GEC262127:GEF262132 FUG262127:FUJ262132 FKK262127:FKN262132 FAO262127:FAR262132 EQS262127:EQV262132 EGW262127:EGZ262132 DXA262127:DXD262132 DNE262127:DNH262132 DDI262127:DDL262132 CTM262127:CTP262132 CJQ262127:CJT262132 BZU262127:BZX262132 BPY262127:BQB262132 BGC262127:BGF262132 AWG262127:AWJ262132 AMK262127:AMN262132 ACO262127:ACR262132 SS262127:SV262132 IW262127:IZ262132 H262127:K262132 WVI196591:WVL196596 WLM196591:WLP196596 WBQ196591:WBT196596 VRU196591:VRX196596 VHY196591:VIB196596 UYC196591:UYF196596 UOG196591:UOJ196596 UEK196591:UEN196596 TUO196591:TUR196596 TKS196591:TKV196596 TAW196591:TAZ196596 SRA196591:SRD196596 SHE196591:SHH196596 RXI196591:RXL196596 RNM196591:RNP196596 RDQ196591:RDT196596 QTU196591:QTX196596 QJY196591:QKB196596 QAC196591:QAF196596 PQG196591:PQJ196596 PGK196591:PGN196596 OWO196591:OWR196596 OMS196591:OMV196596 OCW196591:OCZ196596 NTA196591:NTD196596 NJE196591:NJH196596 MZI196591:MZL196596 MPM196591:MPP196596 MFQ196591:MFT196596 LVU196591:LVX196596 LLY196591:LMB196596 LCC196591:LCF196596 KSG196591:KSJ196596 KIK196591:KIN196596 JYO196591:JYR196596 JOS196591:JOV196596 JEW196591:JEZ196596 IVA196591:IVD196596 ILE196591:ILH196596 IBI196591:IBL196596 HRM196591:HRP196596 HHQ196591:HHT196596 GXU196591:GXX196596 GNY196591:GOB196596 GEC196591:GEF196596 FUG196591:FUJ196596 FKK196591:FKN196596 FAO196591:FAR196596 EQS196591:EQV196596 EGW196591:EGZ196596 DXA196591:DXD196596 DNE196591:DNH196596 DDI196591:DDL196596 CTM196591:CTP196596 CJQ196591:CJT196596 BZU196591:BZX196596 BPY196591:BQB196596 BGC196591:BGF196596 AWG196591:AWJ196596 AMK196591:AMN196596 ACO196591:ACR196596 SS196591:SV196596 IW196591:IZ196596 H196591:K196596 WVI131055:WVL131060 WLM131055:WLP131060 WBQ131055:WBT131060 VRU131055:VRX131060 VHY131055:VIB131060 UYC131055:UYF131060 UOG131055:UOJ131060 UEK131055:UEN131060 TUO131055:TUR131060 TKS131055:TKV131060 TAW131055:TAZ131060 SRA131055:SRD131060 SHE131055:SHH131060 RXI131055:RXL131060 RNM131055:RNP131060 RDQ131055:RDT131060 QTU131055:QTX131060 QJY131055:QKB131060 QAC131055:QAF131060 PQG131055:PQJ131060 PGK131055:PGN131060 OWO131055:OWR131060 OMS131055:OMV131060 OCW131055:OCZ131060 NTA131055:NTD131060 NJE131055:NJH131060 MZI131055:MZL131060 MPM131055:MPP131060 MFQ131055:MFT131060 LVU131055:LVX131060 LLY131055:LMB131060 LCC131055:LCF131060 KSG131055:KSJ131060 KIK131055:KIN131060 JYO131055:JYR131060 JOS131055:JOV131060 JEW131055:JEZ131060 IVA131055:IVD131060 ILE131055:ILH131060 IBI131055:IBL131060 HRM131055:HRP131060 HHQ131055:HHT131060 GXU131055:GXX131060 GNY131055:GOB131060 GEC131055:GEF131060 FUG131055:FUJ131060 FKK131055:FKN131060 FAO131055:FAR131060 EQS131055:EQV131060 EGW131055:EGZ131060 DXA131055:DXD131060 DNE131055:DNH131060 DDI131055:DDL131060 CTM131055:CTP131060 CJQ131055:CJT131060 BZU131055:BZX131060 BPY131055:BQB131060 BGC131055:BGF131060 AWG131055:AWJ131060 AMK131055:AMN131060 ACO131055:ACR131060 SS131055:SV131060 IW131055:IZ131060 H131055:K131060 WVI65519:WVL65524 WLM65519:WLP65524 WBQ65519:WBT65524 VRU65519:VRX65524 VHY65519:VIB65524 UYC65519:UYF65524 UOG65519:UOJ65524 UEK65519:UEN65524 TUO65519:TUR65524 TKS65519:TKV65524 TAW65519:TAZ65524 SRA65519:SRD65524 SHE65519:SHH65524 RXI65519:RXL65524 RNM65519:RNP65524 RDQ65519:RDT65524 QTU65519:QTX65524 QJY65519:QKB65524 QAC65519:QAF65524 PQG65519:PQJ65524 PGK65519:PGN65524 OWO65519:OWR65524 OMS65519:OMV65524 OCW65519:OCZ65524 NTA65519:NTD65524 NJE65519:NJH65524 MZI65519:MZL65524 MPM65519:MPP65524 MFQ65519:MFT65524 LVU65519:LVX65524 LLY65519:LMB65524 LCC65519:LCF65524 KSG65519:KSJ65524 KIK65519:KIN65524 JYO65519:JYR65524 JOS65519:JOV65524 JEW65519:JEZ65524 IVA65519:IVD65524 ILE65519:ILH65524 IBI65519:IBL65524 HRM65519:HRP65524 HHQ65519:HHT65524 GXU65519:GXX65524 GNY65519:GOB65524 GEC65519:GEF65524 FUG65519:FUJ65524 FKK65519:FKN65524 FAO65519:FAR65524 EQS65519:EQV65524 EGW65519:EGZ65524 DXA65519:DXD65524 DNE65519:DNH65524 DDI65519:DDL65524 CTM65519:CTP65524 CJQ65519:CJT65524 BZU65519:BZX65524 BPY65519:BQB65524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W233"/>
  <sheetViews>
    <sheetView showGridLines="0" zoomScale="110" zoomScaleNormal="110" workbookViewId="0">
      <selection activeCell="L6" sqref="L6:M6"/>
    </sheetView>
  </sheetViews>
  <sheetFormatPr baseColWidth="10" defaultRowHeight="12.75" x14ac:dyDescent="0.2"/>
  <cols>
    <col min="1" max="1" width="1.85546875" style="1" customWidth="1"/>
    <col min="2" max="9" width="11.42578125" style="5"/>
    <col min="10" max="10" width="18.28515625" style="5" customWidth="1"/>
    <col min="11" max="11" width="15" style="5" customWidth="1"/>
    <col min="12" max="12" width="11.42578125" style="5" customWidth="1"/>
    <col min="13" max="13" width="13.42578125" style="5" customWidth="1"/>
    <col min="14" max="23" width="11.42578125" style="1"/>
    <col min="24" max="247" width="11.42578125" style="5"/>
    <col min="248" max="248" width="1.85546875" style="5" customWidth="1"/>
    <col min="249" max="261" width="11.42578125" style="5"/>
    <col min="262" max="262" width="10.85546875" style="5" customWidth="1"/>
    <col min="263" max="263" width="10.42578125" style="5" customWidth="1"/>
    <col min="264" max="264" width="3.5703125" style="5" customWidth="1"/>
    <col min="265" max="265" width="1.7109375" style="5" customWidth="1"/>
    <col min="266" max="503" width="11.42578125" style="5"/>
    <col min="504" max="504" width="1.85546875" style="5" customWidth="1"/>
    <col min="505" max="517" width="11.42578125" style="5"/>
    <col min="518" max="518" width="10.85546875" style="5" customWidth="1"/>
    <col min="519" max="519" width="10.42578125" style="5" customWidth="1"/>
    <col min="520" max="520" width="3.5703125" style="5" customWidth="1"/>
    <col min="521" max="521" width="1.7109375" style="5" customWidth="1"/>
    <col min="522" max="759" width="11.42578125" style="5"/>
    <col min="760" max="760" width="1.85546875" style="5" customWidth="1"/>
    <col min="761" max="773" width="11.42578125" style="5"/>
    <col min="774" max="774" width="10.85546875" style="5" customWidth="1"/>
    <col min="775" max="775" width="10.42578125" style="5" customWidth="1"/>
    <col min="776" max="776" width="3.5703125" style="5" customWidth="1"/>
    <col min="777" max="777" width="1.7109375" style="5" customWidth="1"/>
    <col min="778" max="1015" width="11.42578125" style="5"/>
    <col min="1016" max="1016" width="1.85546875" style="5" customWidth="1"/>
    <col min="1017" max="1029" width="11.42578125" style="5"/>
    <col min="1030" max="1030" width="10.85546875" style="5" customWidth="1"/>
    <col min="1031" max="1031" width="10.42578125" style="5" customWidth="1"/>
    <col min="1032" max="1032" width="3.5703125" style="5" customWidth="1"/>
    <col min="1033" max="1033" width="1.7109375" style="5" customWidth="1"/>
    <col min="1034" max="1271" width="11.42578125" style="5"/>
    <col min="1272" max="1272" width="1.85546875" style="5" customWidth="1"/>
    <col min="1273" max="1285" width="11.42578125" style="5"/>
    <col min="1286" max="1286" width="10.85546875" style="5" customWidth="1"/>
    <col min="1287" max="1287" width="10.42578125" style="5" customWidth="1"/>
    <col min="1288" max="1288" width="3.5703125" style="5" customWidth="1"/>
    <col min="1289" max="1289" width="1.7109375" style="5" customWidth="1"/>
    <col min="1290" max="1527" width="11.42578125" style="5"/>
    <col min="1528" max="1528" width="1.85546875" style="5" customWidth="1"/>
    <col min="1529" max="1541" width="11.42578125" style="5"/>
    <col min="1542" max="1542" width="10.85546875" style="5" customWidth="1"/>
    <col min="1543" max="1543" width="10.42578125" style="5" customWidth="1"/>
    <col min="1544" max="1544" width="3.5703125" style="5" customWidth="1"/>
    <col min="1545" max="1545" width="1.7109375" style="5" customWidth="1"/>
    <col min="1546" max="1783" width="11.42578125" style="5"/>
    <col min="1784" max="1784" width="1.85546875" style="5" customWidth="1"/>
    <col min="1785" max="1797" width="11.42578125" style="5"/>
    <col min="1798" max="1798" width="10.85546875" style="5" customWidth="1"/>
    <col min="1799" max="1799" width="10.42578125" style="5" customWidth="1"/>
    <col min="1800" max="1800" width="3.5703125" style="5" customWidth="1"/>
    <col min="1801" max="1801" width="1.7109375" style="5" customWidth="1"/>
    <col min="1802" max="2039" width="11.42578125" style="5"/>
    <col min="2040" max="2040" width="1.85546875" style="5" customWidth="1"/>
    <col min="2041" max="2053" width="11.42578125" style="5"/>
    <col min="2054" max="2054" width="10.85546875" style="5" customWidth="1"/>
    <col min="2055" max="2055" width="10.42578125" style="5" customWidth="1"/>
    <col min="2056" max="2056" width="3.5703125" style="5" customWidth="1"/>
    <col min="2057" max="2057" width="1.7109375" style="5" customWidth="1"/>
    <col min="2058" max="2295" width="11.42578125" style="5"/>
    <col min="2296" max="2296" width="1.85546875" style="5" customWidth="1"/>
    <col min="2297" max="2309" width="11.42578125" style="5"/>
    <col min="2310" max="2310" width="10.85546875" style="5" customWidth="1"/>
    <col min="2311" max="2311" width="10.42578125" style="5" customWidth="1"/>
    <col min="2312" max="2312" width="3.5703125" style="5" customWidth="1"/>
    <col min="2313" max="2313" width="1.7109375" style="5" customWidth="1"/>
    <col min="2314" max="2551" width="11.42578125" style="5"/>
    <col min="2552" max="2552" width="1.85546875" style="5" customWidth="1"/>
    <col min="2553" max="2565" width="11.42578125" style="5"/>
    <col min="2566" max="2566" width="10.85546875" style="5" customWidth="1"/>
    <col min="2567" max="2567" width="10.42578125" style="5" customWidth="1"/>
    <col min="2568" max="2568" width="3.5703125" style="5" customWidth="1"/>
    <col min="2569" max="2569" width="1.7109375" style="5" customWidth="1"/>
    <col min="2570" max="2807" width="11.42578125" style="5"/>
    <col min="2808" max="2808" width="1.85546875" style="5" customWidth="1"/>
    <col min="2809" max="2821" width="11.42578125" style="5"/>
    <col min="2822" max="2822" width="10.85546875" style="5" customWidth="1"/>
    <col min="2823" max="2823" width="10.42578125" style="5" customWidth="1"/>
    <col min="2824" max="2824" width="3.5703125" style="5" customWidth="1"/>
    <col min="2825" max="2825" width="1.7109375" style="5" customWidth="1"/>
    <col min="2826" max="3063" width="11.42578125" style="5"/>
    <col min="3064" max="3064" width="1.85546875" style="5" customWidth="1"/>
    <col min="3065" max="3077" width="11.42578125" style="5"/>
    <col min="3078" max="3078" width="10.85546875" style="5" customWidth="1"/>
    <col min="3079" max="3079" width="10.42578125" style="5" customWidth="1"/>
    <col min="3080" max="3080" width="3.5703125" style="5" customWidth="1"/>
    <col min="3081" max="3081" width="1.7109375" style="5" customWidth="1"/>
    <col min="3082" max="3319" width="11.42578125" style="5"/>
    <col min="3320" max="3320" width="1.85546875" style="5" customWidth="1"/>
    <col min="3321" max="3333" width="11.42578125" style="5"/>
    <col min="3334" max="3334" width="10.85546875" style="5" customWidth="1"/>
    <col min="3335" max="3335" width="10.42578125" style="5" customWidth="1"/>
    <col min="3336" max="3336" width="3.5703125" style="5" customWidth="1"/>
    <col min="3337" max="3337" width="1.7109375" style="5" customWidth="1"/>
    <col min="3338" max="3575" width="11.42578125" style="5"/>
    <col min="3576" max="3576" width="1.85546875" style="5" customWidth="1"/>
    <col min="3577" max="3589" width="11.42578125" style="5"/>
    <col min="3590" max="3590" width="10.85546875" style="5" customWidth="1"/>
    <col min="3591" max="3591" width="10.42578125" style="5" customWidth="1"/>
    <col min="3592" max="3592" width="3.5703125" style="5" customWidth="1"/>
    <col min="3593" max="3593" width="1.7109375" style="5" customWidth="1"/>
    <col min="3594" max="3831" width="11.42578125" style="5"/>
    <col min="3832" max="3832" width="1.85546875" style="5" customWidth="1"/>
    <col min="3833" max="3845" width="11.42578125" style="5"/>
    <col min="3846" max="3846" width="10.85546875" style="5" customWidth="1"/>
    <col min="3847" max="3847" width="10.42578125" style="5" customWidth="1"/>
    <col min="3848" max="3848" width="3.5703125" style="5" customWidth="1"/>
    <col min="3849" max="3849" width="1.7109375" style="5" customWidth="1"/>
    <col min="3850" max="4087" width="11.42578125" style="5"/>
    <col min="4088" max="4088" width="1.85546875" style="5" customWidth="1"/>
    <col min="4089" max="4101" width="11.42578125" style="5"/>
    <col min="4102" max="4102" width="10.85546875" style="5" customWidth="1"/>
    <col min="4103" max="4103" width="10.42578125" style="5" customWidth="1"/>
    <col min="4104" max="4104" width="3.5703125" style="5" customWidth="1"/>
    <col min="4105" max="4105" width="1.7109375" style="5" customWidth="1"/>
    <col min="4106" max="4343" width="11.42578125" style="5"/>
    <col min="4344" max="4344" width="1.85546875" style="5" customWidth="1"/>
    <col min="4345" max="4357" width="11.42578125" style="5"/>
    <col min="4358" max="4358" width="10.85546875" style="5" customWidth="1"/>
    <col min="4359" max="4359" width="10.42578125" style="5" customWidth="1"/>
    <col min="4360" max="4360" width="3.5703125" style="5" customWidth="1"/>
    <col min="4361" max="4361" width="1.7109375" style="5" customWidth="1"/>
    <col min="4362" max="4599" width="11.42578125" style="5"/>
    <col min="4600" max="4600" width="1.85546875" style="5" customWidth="1"/>
    <col min="4601" max="4613" width="11.42578125" style="5"/>
    <col min="4614" max="4614" width="10.85546875" style="5" customWidth="1"/>
    <col min="4615" max="4615" width="10.42578125" style="5" customWidth="1"/>
    <col min="4616" max="4616" width="3.5703125" style="5" customWidth="1"/>
    <col min="4617" max="4617" width="1.7109375" style="5" customWidth="1"/>
    <col min="4618" max="4855" width="11.42578125" style="5"/>
    <col min="4856" max="4856" width="1.85546875" style="5" customWidth="1"/>
    <col min="4857" max="4869" width="11.42578125" style="5"/>
    <col min="4870" max="4870" width="10.85546875" style="5" customWidth="1"/>
    <col min="4871" max="4871" width="10.42578125" style="5" customWidth="1"/>
    <col min="4872" max="4872" width="3.5703125" style="5" customWidth="1"/>
    <col min="4873" max="4873" width="1.7109375" style="5" customWidth="1"/>
    <col min="4874" max="5111" width="11.42578125" style="5"/>
    <col min="5112" max="5112" width="1.85546875" style="5" customWidth="1"/>
    <col min="5113" max="5125" width="11.42578125" style="5"/>
    <col min="5126" max="5126" width="10.85546875" style="5" customWidth="1"/>
    <col min="5127" max="5127" width="10.42578125" style="5" customWidth="1"/>
    <col min="5128" max="5128" width="3.5703125" style="5" customWidth="1"/>
    <col min="5129" max="5129" width="1.7109375" style="5" customWidth="1"/>
    <col min="5130" max="5367" width="11.42578125" style="5"/>
    <col min="5368" max="5368" width="1.85546875" style="5" customWidth="1"/>
    <col min="5369" max="5381" width="11.42578125" style="5"/>
    <col min="5382" max="5382" width="10.85546875" style="5" customWidth="1"/>
    <col min="5383" max="5383" width="10.42578125" style="5" customWidth="1"/>
    <col min="5384" max="5384" width="3.5703125" style="5" customWidth="1"/>
    <col min="5385" max="5385" width="1.7109375" style="5" customWidth="1"/>
    <col min="5386" max="5623" width="11.42578125" style="5"/>
    <col min="5624" max="5624" width="1.85546875" style="5" customWidth="1"/>
    <col min="5625" max="5637" width="11.42578125" style="5"/>
    <col min="5638" max="5638" width="10.85546875" style="5" customWidth="1"/>
    <col min="5639" max="5639" width="10.42578125" style="5" customWidth="1"/>
    <col min="5640" max="5640" width="3.5703125" style="5" customWidth="1"/>
    <col min="5641" max="5641" width="1.7109375" style="5" customWidth="1"/>
    <col min="5642" max="5879" width="11.42578125" style="5"/>
    <col min="5880" max="5880" width="1.85546875" style="5" customWidth="1"/>
    <col min="5881" max="5893" width="11.42578125" style="5"/>
    <col min="5894" max="5894" width="10.85546875" style="5" customWidth="1"/>
    <col min="5895" max="5895" width="10.42578125" style="5" customWidth="1"/>
    <col min="5896" max="5896" width="3.5703125" style="5" customWidth="1"/>
    <col min="5897" max="5897" width="1.7109375" style="5" customWidth="1"/>
    <col min="5898" max="6135" width="11.42578125" style="5"/>
    <col min="6136" max="6136" width="1.85546875" style="5" customWidth="1"/>
    <col min="6137" max="6149" width="11.42578125" style="5"/>
    <col min="6150" max="6150" width="10.85546875" style="5" customWidth="1"/>
    <col min="6151" max="6151" width="10.42578125" style="5" customWidth="1"/>
    <col min="6152" max="6152" width="3.5703125" style="5" customWidth="1"/>
    <col min="6153" max="6153" width="1.7109375" style="5" customWidth="1"/>
    <col min="6154" max="6391" width="11.42578125" style="5"/>
    <col min="6392" max="6392" width="1.85546875" style="5" customWidth="1"/>
    <col min="6393" max="6405" width="11.42578125" style="5"/>
    <col min="6406" max="6406" width="10.85546875" style="5" customWidth="1"/>
    <col min="6407" max="6407" width="10.42578125" style="5" customWidth="1"/>
    <col min="6408" max="6408" width="3.5703125" style="5" customWidth="1"/>
    <col min="6409" max="6409" width="1.7109375" style="5" customWidth="1"/>
    <col min="6410" max="6647" width="11.42578125" style="5"/>
    <col min="6648" max="6648" width="1.85546875" style="5" customWidth="1"/>
    <col min="6649" max="6661" width="11.42578125" style="5"/>
    <col min="6662" max="6662" width="10.85546875" style="5" customWidth="1"/>
    <col min="6663" max="6663" width="10.42578125" style="5" customWidth="1"/>
    <col min="6664" max="6664" width="3.5703125" style="5" customWidth="1"/>
    <col min="6665" max="6665" width="1.7109375" style="5" customWidth="1"/>
    <col min="6666" max="6903" width="11.42578125" style="5"/>
    <col min="6904" max="6904" width="1.85546875" style="5" customWidth="1"/>
    <col min="6905" max="6917" width="11.42578125" style="5"/>
    <col min="6918" max="6918" width="10.85546875" style="5" customWidth="1"/>
    <col min="6919" max="6919" width="10.42578125" style="5" customWidth="1"/>
    <col min="6920" max="6920" width="3.5703125" style="5" customWidth="1"/>
    <col min="6921" max="6921" width="1.7109375" style="5" customWidth="1"/>
    <col min="6922" max="7159" width="11.42578125" style="5"/>
    <col min="7160" max="7160" width="1.85546875" style="5" customWidth="1"/>
    <col min="7161" max="7173" width="11.42578125" style="5"/>
    <col min="7174" max="7174" width="10.85546875" style="5" customWidth="1"/>
    <col min="7175" max="7175" width="10.42578125" style="5" customWidth="1"/>
    <col min="7176" max="7176" width="3.5703125" style="5" customWidth="1"/>
    <col min="7177" max="7177" width="1.7109375" style="5" customWidth="1"/>
    <col min="7178" max="7415" width="11.42578125" style="5"/>
    <col min="7416" max="7416" width="1.85546875" style="5" customWidth="1"/>
    <col min="7417" max="7429" width="11.42578125" style="5"/>
    <col min="7430" max="7430" width="10.85546875" style="5" customWidth="1"/>
    <col min="7431" max="7431" width="10.42578125" style="5" customWidth="1"/>
    <col min="7432" max="7432" width="3.5703125" style="5" customWidth="1"/>
    <col min="7433" max="7433" width="1.7109375" style="5" customWidth="1"/>
    <col min="7434" max="7671" width="11.42578125" style="5"/>
    <col min="7672" max="7672" width="1.85546875" style="5" customWidth="1"/>
    <col min="7673" max="7685" width="11.42578125" style="5"/>
    <col min="7686" max="7686" width="10.85546875" style="5" customWidth="1"/>
    <col min="7687" max="7687" width="10.42578125" style="5" customWidth="1"/>
    <col min="7688" max="7688" width="3.5703125" style="5" customWidth="1"/>
    <col min="7689" max="7689" width="1.7109375" style="5" customWidth="1"/>
    <col min="7690" max="7927" width="11.42578125" style="5"/>
    <col min="7928" max="7928" width="1.85546875" style="5" customWidth="1"/>
    <col min="7929" max="7941" width="11.42578125" style="5"/>
    <col min="7942" max="7942" width="10.85546875" style="5" customWidth="1"/>
    <col min="7943" max="7943" width="10.42578125" style="5" customWidth="1"/>
    <col min="7944" max="7944" width="3.5703125" style="5" customWidth="1"/>
    <col min="7945" max="7945" width="1.7109375" style="5" customWidth="1"/>
    <col min="7946" max="8183" width="11.42578125" style="5"/>
    <col min="8184" max="8184" width="1.85546875" style="5" customWidth="1"/>
    <col min="8185" max="8197" width="11.42578125" style="5"/>
    <col min="8198" max="8198" width="10.85546875" style="5" customWidth="1"/>
    <col min="8199" max="8199" width="10.42578125" style="5" customWidth="1"/>
    <col min="8200" max="8200" width="3.5703125" style="5" customWidth="1"/>
    <col min="8201" max="8201" width="1.7109375" style="5" customWidth="1"/>
    <col min="8202" max="8439" width="11.42578125" style="5"/>
    <col min="8440" max="8440" width="1.85546875" style="5" customWidth="1"/>
    <col min="8441" max="8453" width="11.42578125" style="5"/>
    <col min="8454" max="8454" width="10.85546875" style="5" customWidth="1"/>
    <col min="8455" max="8455" width="10.42578125" style="5" customWidth="1"/>
    <col min="8456" max="8456" width="3.5703125" style="5" customWidth="1"/>
    <col min="8457" max="8457" width="1.7109375" style="5" customWidth="1"/>
    <col min="8458" max="8695" width="11.42578125" style="5"/>
    <col min="8696" max="8696" width="1.85546875" style="5" customWidth="1"/>
    <col min="8697" max="8709" width="11.42578125" style="5"/>
    <col min="8710" max="8710" width="10.85546875" style="5" customWidth="1"/>
    <col min="8711" max="8711" width="10.42578125" style="5" customWidth="1"/>
    <col min="8712" max="8712" width="3.5703125" style="5" customWidth="1"/>
    <col min="8713" max="8713" width="1.7109375" style="5" customWidth="1"/>
    <col min="8714" max="8951" width="11.42578125" style="5"/>
    <col min="8952" max="8952" width="1.85546875" style="5" customWidth="1"/>
    <col min="8953" max="8965" width="11.42578125" style="5"/>
    <col min="8966" max="8966" width="10.85546875" style="5" customWidth="1"/>
    <col min="8967" max="8967" width="10.42578125" style="5" customWidth="1"/>
    <col min="8968" max="8968" width="3.5703125" style="5" customWidth="1"/>
    <col min="8969" max="8969" width="1.7109375" style="5" customWidth="1"/>
    <col min="8970" max="9207" width="11.42578125" style="5"/>
    <col min="9208" max="9208" width="1.85546875" style="5" customWidth="1"/>
    <col min="9209" max="9221" width="11.42578125" style="5"/>
    <col min="9222" max="9222" width="10.85546875" style="5" customWidth="1"/>
    <col min="9223" max="9223" width="10.42578125" style="5" customWidth="1"/>
    <col min="9224" max="9224" width="3.5703125" style="5" customWidth="1"/>
    <col min="9225" max="9225" width="1.7109375" style="5" customWidth="1"/>
    <col min="9226" max="9463" width="11.42578125" style="5"/>
    <col min="9464" max="9464" width="1.85546875" style="5" customWidth="1"/>
    <col min="9465" max="9477" width="11.42578125" style="5"/>
    <col min="9478" max="9478" width="10.85546875" style="5" customWidth="1"/>
    <col min="9479" max="9479" width="10.42578125" style="5" customWidth="1"/>
    <col min="9480" max="9480" width="3.5703125" style="5" customWidth="1"/>
    <col min="9481" max="9481" width="1.7109375" style="5" customWidth="1"/>
    <col min="9482" max="9719" width="11.42578125" style="5"/>
    <col min="9720" max="9720" width="1.85546875" style="5" customWidth="1"/>
    <col min="9721" max="9733" width="11.42578125" style="5"/>
    <col min="9734" max="9734" width="10.85546875" style="5" customWidth="1"/>
    <col min="9735" max="9735" width="10.42578125" style="5" customWidth="1"/>
    <col min="9736" max="9736" width="3.5703125" style="5" customWidth="1"/>
    <col min="9737" max="9737" width="1.7109375" style="5" customWidth="1"/>
    <col min="9738" max="9975" width="11.42578125" style="5"/>
    <col min="9976" max="9976" width="1.85546875" style="5" customWidth="1"/>
    <col min="9977" max="9989" width="11.42578125" style="5"/>
    <col min="9990" max="9990" width="10.85546875" style="5" customWidth="1"/>
    <col min="9991" max="9991" width="10.42578125" style="5" customWidth="1"/>
    <col min="9992" max="9992" width="3.5703125" style="5" customWidth="1"/>
    <col min="9993" max="9993" width="1.7109375" style="5" customWidth="1"/>
    <col min="9994" max="10231" width="11.42578125" style="5"/>
    <col min="10232" max="10232" width="1.85546875" style="5" customWidth="1"/>
    <col min="10233" max="10245" width="11.42578125" style="5"/>
    <col min="10246" max="10246" width="10.85546875" style="5" customWidth="1"/>
    <col min="10247" max="10247" width="10.42578125" style="5" customWidth="1"/>
    <col min="10248" max="10248" width="3.5703125" style="5" customWidth="1"/>
    <col min="10249" max="10249" width="1.7109375" style="5" customWidth="1"/>
    <col min="10250" max="10487" width="11.42578125" style="5"/>
    <col min="10488" max="10488" width="1.85546875" style="5" customWidth="1"/>
    <col min="10489" max="10501" width="11.42578125" style="5"/>
    <col min="10502" max="10502" width="10.85546875" style="5" customWidth="1"/>
    <col min="10503" max="10503" width="10.42578125" style="5" customWidth="1"/>
    <col min="10504" max="10504" width="3.5703125" style="5" customWidth="1"/>
    <col min="10505" max="10505" width="1.7109375" style="5" customWidth="1"/>
    <col min="10506" max="10743" width="11.42578125" style="5"/>
    <col min="10744" max="10744" width="1.85546875" style="5" customWidth="1"/>
    <col min="10745" max="10757" width="11.42578125" style="5"/>
    <col min="10758" max="10758" width="10.85546875" style="5" customWidth="1"/>
    <col min="10759" max="10759" width="10.42578125" style="5" customWidth="1"/>
    <col min="10760" max="10760" width="3.5703125" style="5" customWidth="1"/>
    <col min="10761" max="10761" width="1.7109375" style="5" customWidth="1"/>
    <col min="10762" max="10999" width="11.42578125" style="5"/>
    <col min="11000" max="11000" width="1.85546875" style="5" customWidth="1"/>
    <col min="11001" max="11013" width="11.42578125" style="5"/>
    <col min="11014" max="11014" width="10.85546875" style="5" customWidth="1"/>
    <col min="11015" max="11015" width="10.42578125" style="5" customWidth="1"/>
    <col min="11016" max="11016" width="3.5703125" style="5" customWidth="1"/>
    <col min="11017" max="11017" width="1.7109375" style="5" customWidth="1"/>
    <col min="11018" max="11255" width="11.42578125" style="5"/>
    <col min="11256" max="11256" width="1.85546875" style="5" customWidth="1"/>
    <col min="11257" max="11269" width="11.42578125" style="5"/>
    <col min="11270" max="11270" width="10.85546875" style="5" customWidth="1"/>
    <col min="11271" max="11271" width="10.42578125" style="5" customWidth="1"/>
    <col min="11272" max="11272" width="3.5703125" style="5" customWidth="1"/>
    <col min="11273" max="11273" width="1.7109375" style="5" customWidth="1"/>
    <col min="11274" max="11511" width="11.42578125" style="5"/>
    <col min="11512" max="11512" width="1.85546875" style="5" customWidth="1"/>
    <col min="11513" max="11525" width="11.42578125" style="5"/>
    <col min="11526" max="11526" width="10.85546875" style="5" customWidth="1"/>
    <col min="11527" max="11527" width="10.42578125" style="5" customWidth="1"/>
    <col min="11528" max="11528" width="3.5703125" style="5" customWidth="1"/>
    <col min="11529" max="11529" width="1.7109375" style="5" customWidth="1"/>
    <col min="11530" max="11767" width="11.42578125" style="5"/>
    <col min="11768" max="11768" width="1.85546875" style="5" customWidth="1"/>
    <col min="11769" max="11781" width="11.42578125" style="5"/>
    <col min="11782" max="11782" width="10.85546875" style="5" customWidth="1"/>
    <col min="11783" max="11783" width="10.42578125" style="5" customWidth="1"/>
    <col min="11784" max="11784" width="3.5703125" style="5" customWidth="1"/>
    <col min="11785" max="11785" width="1.7109375" style="5" customWidth="1"/>
    <col min="11786" max="12023" width="11.42578125" style="5"/>
    <col min="12024" max="12024" width="1.85546875" style="5" customWidth="1"/>
    <col min="12025" max="12037" width="11.42578125" style="5"/>
    <col min="12038" max="12038" width="10.85546875" style="5" customWidth="1"/>
    <col min="12039" max="12039" width="10.42578125" style="5" customWidth="1"/>
    <col min="12040" max="12040" width="3.5703125" style="5" customWidth="1"/>
    <col min="12041" max="12041" width="1.7109375" style="5" customWidth="1"/>
    <col min="12042" max="12279" width="11.42578125" style="5"/>
    <col min="12280" max="12280" width="1.85546875" style="5" customWidth="1"/>
    <col min="12281" max="12293" width="11.42578125" style="5"/>
    <col min="12294" max="12294" width="10.85546875" style="5" customWidth="1"/>
    <col min="12295" max="12295" width="10.42578125" style="5" customWidth="1"/>
    <col min="12296" max="12296" width="3.5703125" style="5" customWidth="1"/>
    <col min="12297" max="12297" width="1.7109375" style="5" customWidth="1"/>
    <col min="12298" max="12535" width="11.42578125" style="5"/>
    <col min="12536" max="12536" width="1.85546875" style="5" customWidth="1"/>
    <col min="12537" max="12549" width="11.42578125" style="5"/>
    <col min="12550" max="12550" width="10.85546875" style="5" customWidth="1"/>
    <col min="12551" max="12551" width="10.42578125" style="5" customWidth="1"/>
    <col min="12552" max="12552" width="3.5703125" style="5" customWidth="1"/>
    <col min="12553" max="12553" width="1.7109375" style="5" customWidth="1"/>
    <col min="12554" max="12791" width="11.42578125" style="5"/>
    <col min="12792" max="12792" width="1.85546875" style="5" customWidth="1"/>
    <col min="12793" max="12805" width="11.42578125" style="5"/>
    <col min="12806" max="12806" width="10.85546875" style="5" customWidth="1"/>
    <col min="12807" max="12807" width="10.42578125" style="5" customWidth="1"/>
    <col min="12808" max="12808" width="3.5703125" style="5" customWidth="1"/>
    <col min="12809" max="12809" width="1.7109375" style="5" customWidth="1"/>
    <col min="12810" max="13047" width="11.42578125" style="5"/>
    <col min="13048" max="13048" width="1.85546875" style="5" customWidth="1"/>
    <col min="13049" max="13061" width="11.42578125" style="5"/>
    <col min="13062" max="13062" width="10.85546875" style="5" customWidth="1"/>
    <col min="13063" max="13063" width="10.42578125" style="5" customWidth="1"/>
    <col min="13064" max="13064" width="3.5703125" style="5" customWidth="1"/>
    <col min="13065" max="13065" width="1.7109375" style="5" customWidth="1"/>
    <col min="13066" max="13303" width="11.42578125" style="5"/>
    <col min="13304" max="13304" width="1.85546875" style="5" customWidth="1"/>
    <col min="13305" max="13317" width="11.42578125" style="5"/>
    <col min="13318" max="13318" width="10.85546875" style="5" customWidth="1"/>
    <col min="13319" max="13319" width="10.42578125" style="5" customWidth="1"/>
    <col min="13320" max="13320" width="3.5703125" style="5" customWidth="1"/>
    <col min="13321" max="13321" width="1.7109375" style="5" customWidth="1"/>
    <col min="13322" max="13559" width="11.42578125" style="5"/>
    <col min="13560" max="13560" width="1.85546875" style="5" customWidth="1"/>
    <col min="13561" max="13573" width="11.42578125" style="5"/>
    <col min="13574" max="13574" width="10.85546875" style="5" customWidth="1"/>
    <col min="13575" max="13575" width="10.42578125" style="5" customWidth="1"/>
    <col min="13576" max="13576" width="3.5703125" style="5" customWidth="1"/>
    <col min="13577" max="13577" width="1.7109375" style="5" customWidth="1"/>
    <col min="13578" max="13815" width="11.42578125" style="5"/>
    <col min="13816" max="13816" width="1.85546875" style="5" customWidth="1"/>
    <col min="13817" max="13829" width="11.42578125" style="5"/>
    <col min="13830" max="13830" width="10.85546875" style="5" customWidth="1"/>
    <col min="13831" max="13831" width="10.42578125" style="5" customWidth="1"/>
    <col min="13832" max="13832" width="3.5703125" style="5" customWidth="1"/>
    <col min="13833" max="13833" width="1.7109375" style="5" customWidth="1"/>
    <col min="13834" max="14071" width="11.42578125" style="5"/>
    <col min="14072" max="14072" width="1.85546875" style="5" customWidth="1"/>
    <col min="14073" max="14085" width="11.42578125" style="5"/>
    <col min="14086" max="14086" width="10.85546875" style="5" customWidth="1"/>
    <col min="14087" max="14087" width="10.42578125" style="5" customWidth="1"/>
    <col min="14088" max="14088" width="3.5703125" style="5" customWidth="1"/>
    <col min="14089" max="14089" width="1.7109375" style="5" customWidth="1"/>
    <col min="14090" max="14327" width="11.42578125" style="5"/>
    <col min="14328" max="14328" width="1.85546875" style="5" customWidth="1"/>
    <col min="14329" max="14341" width="11.42578125" style="5"/>
    <col min="14342" max="14342" width="10.85546875" style="5" customWidth="1"/>
    <col min="14343" max="14343" width="10.42578125" style="5" customWidth="1"/>
    <col min="14344" max="14344" width="3.5703125" style="5" customWidth="1"/>
    <col min="14345" max="14345" width="1.7109375" style="5" customWidth="1"/>
    <col min="14346" max="14583" width="11.42578125" style="5"/>
    <col min="14584" max="14584" width="1.85546875" style="5" customWidth="1"/>
    <col min="14585" max="14597" width="11.42578125" style="5"/>
    <col min="14598" max="14598" width="10.85546875" style="5" customWidth="1"/>
    <col min="14599" max="14599" width="10.42578125" style="5" customWidth="1"/>
    <col min="14600" max="14600" width="3.5703125" style="5" customWidth="1"/>
    <col min="14601" max="14601" width="1.7109375" style="5" customWidth="1"/>
    <col min="14602" max="14839" width="11.42578125" style="5"/>
    <col min="14840" max="14840" width="1.85546875" style="5" customWidth="1"/>
    <col min="14841" max="14853" width="11.42578125" style="5"/>
    <col min="14854" max="14854" width="10.85546875" style="5" customWidth="1"/>
    <col min="14855" max="14855" width="10.42578125" style="5" customWidth="1"/>
    <col min="14856" max="14856" width="3.5703125" style="5" customWidth="1"/>
    <col min="14857" max="14857" width="1.7109375" style="5" customWidth="1"/>
    <col min="14858" max="15095" width="11.42578125" style="5"/>
    <col min="15096" max="15096" width="1.85546875" style="5" customWidth="1"/>
    <col min="15097" max="15109" width="11.42578125" style="5"/>
    <col min="15110" max="15110" width="10.85546875" style="5" customWidth="1"/>
    <col min="15111" max="15111" width="10.42578125" style="5" customWidth="1"/>
    <col min="15112" max="15112" width="3.5703125" style="5" customWidth="1"/>
    <col min="15113" max="15113" width="1.7109375" style="5" customWidth="1"/>
    <col min="15114" max="15351" width="11.42578125" style="5"/>
    <col min="15352" max="15352" width="1.85546875" style="5" customWidth="1"/>
    <col min="15353" max="15365" width="11.42578125" style="5"/>
    <col min="15366" max="15366" width="10.85546875" style="5" customWidth="1"/>
    <col min="15367" max="15367" width="10.42578125" style="5" customWidth="1"/>
    <col min="15368" max="15368" width="3.5703125" style="5" customWidth="1"/>
    <col min="15369" max="15369" width="1.7109375" style="5" customWidth="1"/>
    <col min="15370" max="15607" width="11.42578125" style="5"/>
    <col min="15608" max="15608" width="1.85546875" style="5" customWidth="1"/>
    <col min="15609" max="15621" width="11.42578125" style="5"/>
    <col min="15622" max="15622" width="10.85546875" style="5" customWidth="1"/>
    <col min="15623" max="15623" width="10.42578125" style="5" customWidth="1"/>
    <col min="15624" max="15624" width="3.5703125" style="5" customWidth="1"/>
    <col min="15625" max="15625" width="1.7109375" style="5" customWidth="1"/>
    <col min="15626" max="15863" width="11.42578125" style="5"/>
    <col min="15864" max="15864" width="1.85546875" style="5" customWidth="1"/>
    <col min="15865" max="15877" width="11.42578125" style="5"/>
    <col min="15878" max="15878" width="10.85546875" style="5" customWidth="1"/>
    <col min="15879" max="15879" width="10.42578125" style="5" customWidth="1"/>
    <col min="15880" max="15880" width="3.5703125" style="5" customWidth="1"/>
    <col min="15881" max="15881" width="1.7109375" style="5" customWidth="1"/>
    <col min="15882" max="16119" width="11.42578125" style="5"/>
    <col min="16120" max="16120" width="1.85546875" style="5" customWidth="1"/>
    <col min="16121" max="16133" width="11.42578125" style="5"/>
    <col min="16134" max="16134" width="10.85546875" style="5" customWidth="1"/>
    <col min="16135" max="16135" width="10.42578125" style="5" customWidth="1"/>
    <col min="16136" max="16136" width="3.5703125" style="5" customWidth="1"/>
    <col min="16137" max="16137" width="1.7109375" style="5" customWidth="1"/>
    <col min="16138" max="16384" width="11.42578125" style="5"/>
  </cols>
  <sheetData>
    <row r="1" spans="2:13" s="1" customFormat="1" x14ac:dyDescent="0.2"/>
    <row r="2" spans="2:13" ht="15.95" customHeight="1" x14ac:dyDescent="0.2">
      <c r="B2" s="1000" t="s">
        <v>364</v>
      </c>
      <c r="C2" s="1001"/>
      <c r="D2" s="1001"/>
      <c r="E2" s="1001"/>
      <c r="F2" s="1001"/>
      <c r="G2" s="1001"/>
      <c r="H2" s="1001"/>
      <c r="I2" s="1001"/>
      <c r="J2" s="1001"/>
      <c r="K2" s="1001"/>
      <c r="L2" s="1001"/>
      <c r="M2" s="1001"/>
    </row>
    <row r="3" spans="2:13" ht="32.1" customHeight="1" x14ac:dyDescent="0.2">
      <c r="B3" s="1001"/>
      <c r="C3" s="1001"/>
      <c r="D3" s="1001"/>
      <c r="E3" s="1001"/>
      <c r="F3" s="1001"/>
      <c r="G3" s="1001"/>
      <c r="H3" s="1001"/>
      <c r="I3" s="1001"/>
      <c r="J3" s="1001"/>
      <c r="K3" s="1001"/>
      <c r="L3" s="1001"/>
      <c r="M3" s="1001"/>
    </row>
    <row r="4" spans="2:13" s="1" customFormat="1" x14ac:dyDescent="0.2"/>
    <row r="5" spans="2:13" ht="15" x14ac:dyDescent="0.25">
      <c r="B5" s="993" t="s">
        <v>112</v>
      </c>
      <c r="C5" s="994"/>
      <c r="D5" s="994"/>
      <c r="E5" s="1002"/>
      <c r="F5" s="1003"/>
      <c r="G5" s="1003"/>
      <c r="H5" s="1003"/>
      <c r="I5" s="1003"/>
      <c r="J5" s="1003"/>
      <c r="K5" s="1003"/>
      <c r="L5" s="1003"/>
      <c r="M5" s="1004"/>
    </row>
    <row r="6" spans="2:13" ht="23.25" x14ac:dyDescent="0.25">
      <c r="B6" s="995" t="s">
        <v>113</v>
      </c>
      <c r="C6" s="996"/>
      <c r="D6" s="997"/>
      <c r="E6" s="1012" t="s">
        <v>438</v>
      </c>
      <c r="F6" s="1013"/>
      <c r="G6" s="472" t="s">
        <v>114</v>
      </c>
      <c r="H6" s="544"/>
      <c r="I6" s="472" t="s">
        <v>115</v>
      </c>
      <c r="J6" s="545"/>
      <c r="K6" s="715" t="s">
        <v>951</v>
      </c>
      <c r="L6" s="998"/>
      <c r="M6" s="999"/>
    </row>
    <row r="7" spans="2:13" ht="15" x14ac:dyDescent="0.25">
      <c r="B7" s="995" t="s">
        <v>116</v>
      </c>
      <c r="C7" s="996"/>
      <c r="D7" s="997"/>
      <c r="E7" s="1005"/>
      <c r="F7" s="1006"/>
      <c r="G7" s="1006"/>
      <c r="H7" s="1006"/>
      <c r="I7" s="1006"/>
      <c r="J7" s="1006"/>
      <c r="K7" s="1006"/>
      <c r="L7" s="1006"/>
      <c r="M7" s="1007"/>
    </row>
    <row r="8" spans="2:13" ht="15" customHeight="1" x14ac:dyDescent="0.25">
      <c r="B8" s="389"/>
      <c r="C8" s="389"/>
      <c r="D8" s="389"/>
      <c r="E8" s="390"/>
      <c r="F8" s="390"/>
      <c r="G8" s="390"/>
      <c r="H8" s="390"/>
      <c r="I8" s="390"/>
      <c r="J8" s="390"/>
      <c r="K8" s="390"/>
      <c r="L8" s="390"/>
      <c r="M8" s="390"/>
    </row>
    <row r="9" spans="2:13" s="1" customFormat="1" x14ac:dyDescent="0.2">
      <c r="B9" s="1009" t="s">
        <v>516</v>
      </c>
      <c r="C9" s="1009"/>
    </row>
    <row r="10" spans="2:13" s="1" customFormat="1" ht="27" customHeight="1" x14ac:dyDescent="0.2">
      <c r="B10" s="1008" t="s">
        <v>358</v>
      </c>
      <c r="C10" s="1008"/>
      <c r="D10" s="1008"/>
      <c r="E10" s="1008"/>
      <c r="F10" s="1008"/>
      <c r="G10" s="1008"/>
      <c r="H10" s="1008"/>
      <c r="I10" s="1008"/>
      <c r="J10" s="1008"/>
      <c r="K10" s="1008"/>
      <c r="L10" s="1008"/>
      <c r="M10" s="1008"/>
    </row>
    <row r="11" spans="2:13" s="1" customFormat="1" ht="14.25" customHeight="1" x14ac:dyDescent="0.2">
      <c r="B11" s="1008" t="s">
        <v>117</v>
      </c>
      <c r="C11" s="1008"/>
      <c r="D11" s="1008"/>
      <c r="E11" s="1008"/>
      <c r="F11" s="1008"/>
      <c r="G11" s="1008"/>
      <c r="H11" s="1008"/>
      <c r="I11" s="1008"/>
      <c r="J11" s="1008"/>
      <c r="K11" s="1008"/>
      <c r="L11" s="1008"/>
      <c r="M11" s="1008"/>
    </row>
    <row r="12" spans="2:13" s="1" customFormat="1" ht="14.25" customHeight="1" x14ac:dyDescent="0.2">
      <c r="B12" s="1011" t="s">
        <v>359</v>
      </c>
      <c r="C12" s="1011"/>
      <c r="D12" s="1011"/>
      <c r="E12" s="1011"/>
      <c r="F12" s="1011"/>
      <c r="G12" s="1011"/>
      <c r="H12" s="1011"/>
      <c r="I12" s="1011"/>
      <c r="J12" s="1011"/>
      <c r="K12" s="1011"/>
      <c r="L12" s="1011"/>
      <c r="M12" s="1011"/>
    </row>
    <row r="13" spans="2:13" s="1" customFormat="1" ht="15" customHeight="1" x14ac:dyDescent="0.2"/>
    <row r="14" spans="2:13" ht="15" customHeight="1" x14ac:dyDescent="0.2">
      <c r="B14" s="988" t="s">
        <v>317</v>
      </c>
      <c r="C14" s="988"/>
      <c r="D14" s="988"/>
      <c r="E14" s="988"/>
      <c r="F14" s="988"/>
      <c r="G14" s="988"/>
      <c r="H14" s="988"/>
      <c r="I14" s="988"/>
      <c r="J14" s="988"/>
      <c r="K14" s="988"/>
      <c r="L14" s="988"/>
      <c r="M14" s="988"/>
    </row>
    <row r="15" spans="2:13" x14ac:dyDescent="0.2">
      <c r="B15" s="985" t="s">
        <v>318</v>
      </c>
      <c r="C15" s="985"/>
      <c r="D15" s="985"/>
      <c r="E15" s="985"/>
      <c r="F15" s="985"/>
      <c r="G15" s="985"/>
      <c r="H15" s="985"/>
      <c r="I15" s="985"/>
      <c r="J15" s="985"/>
      <c r="K15" s="985"/>
      <c r="L15" s="985"/>
      <c r="M15" s="985"/>
    </row>
    <row r="16" spans="2:13" s="1" customFormat="1" ht="6.6" customHeight="1" x14ac:dyDescent="0.2"/>
    <row r="17" spans="2:13" x14ac:dyDescent="0.2">
      <c r="B17" s="989" t="s">
        <v>462</v>
      </c>
      <c r="C17" s="989"/>
      <c r="D17" s="989" t="s">
        <v>456</v>
      </c>
      <c r="E17" s="989"/>
      <c r="F17" s="989"/>
      <c r="G17" s="989"/>
      <c r="H17" s="990" t="s">
        <v>111</v>
      </c>
      <c r="I17" s="991"/>
      <c r="J17" s="992"/>
      <c r="K17" s="541" t="s">
        <v>204</v>
      </c>
      <c r="L17" s="982" t="s">
        <v>118</v>
      </c>
      <c r="M17" s="982"/>
    </row>
    <row r="18" spans="2:13" ht="24.95" customHeight="1" x14ac:dyDescent="0.25">
      <c r="B18" s="977" t="s">
        <v>119</v>
      </c>
      <c r="C18" s="977"/>
      <c r="D18" s="978"/>
      <c r="E18" s="978"/>
      <c r="F18" s="978"/>
      <c r="G18" s="978"/>
      <c r="H18" s="978"/>
      <c r="I18" s="978"/>
      <c r="J18" s="978"/>
      <c r="K18" s="542"/>
      <c r="L18" s="978"/>
      <c r="M18" s="978"/>
    </row>
    <row r="19" spans="2:13" s="1" customFormat="1" ht="9.9499999999999993" customHeight="1" x14ac:dyDescent="0.25">
      <c r="D19" s="543"/>
      <c r="E19" s="543"/>
      <c r="F19" s="543"/>
      <c r="G19" s="543"/>
      <c r="H19" s="543"/>
      <c r="I19" s="543"/>
      <c r="J19" s="543"/>
      <c r="K19" s="543"/>
      <c r="L19" s="543"/>
      <c r="M19" s="543"/>
    </row>
    <row r="20" spans="2:13" ht="24.95" customHeight="1" x14ac:dyDescent="0.25">
      <c r="B20" s="987" t="s">
        <v>207</v>
      </c>
      <c r="C20" s="987"/>
      <c r="D20" s="981"/>
      <c r="E20" s="978"/>
      <c r="F20" s="978"/>
      <c r="G20" s="978"/>
      <c r="H20" s="978"/>
      <c r="I20" s="978"/>
      <c r="J20" s="978"/>
      <c r="K20" s="542"/>
      <c r="L20" s="978"/>
      <c r="M20" s="978"/>
    </row>
    <row r="21" spans="2:13" ht="24.95" customHeight="1" x14ac:dyDescent="0.25">
      <c r="B21" s="977" t="s">
        <v>151</v>
      </c>
      <c r="C21" s="977"/>
      <c r="D21" s="981"/>
      <c r="E21" s="978"/>
      <c r="F21" s="978"/>
      <c r="G21" s="978"/>
      <c r="H21" s="978"/>
      <c r="I21" s="978"/>
      <c r="J21" s="978"/>
      <c r="K21" s="542"/>
      <c r="L21" s="978"/>
      <c r="M21" s="978"/>
    </row>
    <row r="22" spans="2:13" ht="24.95" customHeight="1" x14ac:dyDescent="0.25">
      <c r="B22" s="977" t="s">
        <v>152</v>
      </c>
      <c r="C22" s="977"/>
      <c r="D22" s="981"/>
      <c r="E22" s="978"/>
      <c r="F22" s="978"/>
      <c r="G22" s="978"/>
      <c r="H22" s="978"/>
      <c r="I22" s="978"/>
      <c r="J22" s="978"/>
      <c r="K22" s="542"/>
      <c r="L22" s="978"/>
      <c r="M22" s="978"/>
    </row>
    <row r="23" spans="2:13" ht="24.95" customHeight="1" x14ac:dyDescent="0.25">
      <c r="B23" s="977" t="s">
        <v>128</v>
      </c>
      <c r="C23" s="977"/>
      <c r="D23" s="981"/>
      <c r="E23" s="978"/>
      <c r="F23" s="978"/>
      <c r="G23" s="978"/>
      <c r="H23" s="978"/>
      <c r="I23" s="978"/>
      <c r="J23" s="978"/>
      <c r="K23" s="542"/>
      <c r="L23" s="978"/>
      <c r="M23" s="978"/>
    </row>
    <row r="24" spans="2:13" ht="24.95" customHeight="1" x14ac:dyDescent="0.25">
      <c r="B24" s="977" t="s">
        <v>153</v>
      </c>
      <c r="C24" s="977"/>
      <c r="D24" s="981"/>
      <c r="E24" s="978"/>
      <c r="F24" s="978"/>
      <c r="G24" s="978"/>
      <c r="H24" s="978"/>
      <c r="I24" s="978"/>
      <c r="J24" s="978"/>
      <c r="K24" s="542"/>
      <c r="L24" s="978"/>
      <c r="M24" s="978"/>
    </row>
    <row r="25" spans="2:13" ht="24.95" customHeight="1" x14ac:dyDescent="0.25">
      <c r="B25" s="977" t="s">
        <v>154</v>
      </c>
      <c r="C25" s="977"/>
      <c r="D25" s="981"/>
      <c r="E25" s="978"/>
      <c r="F25" s="978"/>
      <c r="G25" s="978"/>
      <c r="H25" s="978"/>
      <c r="I25" s="978"/>
      <c r="J25" s="978"/>
      <c r="K25" s="542"/>
      <c r="L25" s="978"/>
      <c r="M25" s="978"/>
    </row>
    <row r="26" spans="2:13" ht="24.95" customHeight="1" x14ac:dyDescent="0.25">
      <c r="B26" s="1010" t="s">
        <v>155</v>
      </c>
      <c r="C26" s="1010"/>
      <c r="D26" s="981"/>
      <c r="E26" s="978"/>
      <c r="F26" s="978"/>
      <c r="G26" s="978"/>
      <c r="H26" s="978"/>
      <c r="I26" s="978"/>
      <c r="J26" s="978"/>
      <c r="K26" s="542"/>
      <c r="L26" s="978"/>
      <c r="M26" s="978"/>
    </row>
    <row r="27" spans="2:13" ht="24.95" customHeight="1" x14ac:dyDescent="0.25">
      <c r="B27" s="977" t="s">
        <v>156</v>
      </c>
      <c r="C27" s="977"/>
      <c r="D27" s="981"/>
      <c r="E27" s="978"/>
      <c r="F27" s="978"/>
      <c r="G27" s="978"/>
      <c r="H27" s="978"/>
      <c r="I27" s="978"/>
      <c r="J27" s="978"/>
      <c r="K27" s="542"/>
      <c r="L27" s="978"/>
      <c r="M27" s="978"/>
    </row>
    <row r="28" spans="2:13" ht="24.95" customHeight="1" x14ac:dyDescent="0.25">
      <c r="B28" s="977" t="s">
        <v>33</v>
      </c>
      <c r="C28" s="977"/>
      <c r="D28" s="981"/>
      <c r="E28" s="978"/>
      <c r="F28" s="978"/>
      <c r="G28" s="978"/>
      <c r="H28" s="978"/>
      <c r="I28" s="978"/>
      <c r="J28" s="978"/>
      <c r="K28" s="542"/>
      <c r="L28" s="978"/>
      <c r="M28" s="978"/>
    </row>
    <row r="29" spans="2:13" ht="24.95" customHeight="1" x14ac:dyDescent="0.25">
      <c r="B29" s="977" t="s">
        <v>558</v>
      </c>
      <c r="C29" s="977"/>
      <c r="D29" s="981"/>
      <c r="E29" s="978"/>
      <c r="F29" s="978"/>
      <c r="G29" s="978"/>
      <c r="H29" s="978"/>
      <c r="I29" s="978"/>
      <c r="J29" s="978"/>
      <c r="K29" s="542"/>
      <c r="L29" s="978"/>
      <c r="M29" s="978"/>
    </row>
    <row r="30" spans="2:13" ht="24.95" customHeight="1" x14ac:dyDescent="0.25">
      <c r="B30" s="977" t="s">
        <v>559</v>
      </c>
      <c r="C30" s="977"/>
      <c r="D30" s="981"/>
      <c r="E30" s="978"/>
      <c r="F30" s="978"/>
      <c r="G30" s="978"/>
      <c r="H30" s="978"/>
      <c r="I30" s="978"/>
      <c r="J30" s="978"/>
      <c r="K30" s="542"/>
      <c r="L30" s="978"/>
      <c r="M30" s="978"/>
    </row>
    <row r="31" spans="2:13" ht="24.95" customHeight="1" x14ac:dyDescent="0.25">
      <c r="B31" s="977" t="s">
        <v>131</v>
      </c>
      <c r="C31" s="977"/>
      <c r="D31" s="981"/>
      <c r="E31" s="978"/>
      <c r="F31" s="978"/>
      <c r="G31" s="978"/>
      <c r="H31" s="978"/>
      <c r="I31" s="978"/>
      <c r="J31" s="978"/>
      <c r="K31" s="542"/>
      <c r="L31" s="978"/>
      <c r="M31" s="978"/>
    </row>
    <row r="32" spans="2:13" ht="24.95" customHeight="1" x14ac:dyDescent="0.25">
      <c r="B32" s="977" t="s">
        <v>157</v>
      </c>
      <c r="C32" s="977"/>
      <c r="D32" s="981"/>
      <c r="E32" s="978"/>
      <c r="F32" s="978"/>
      <c r="G32" s="978"/>
      <c r="H32" s="978"/>
      <c r="I32" s="978"/>
      <c r="J32" s="978"/>
      <c r="K32" s="542"/>
      <c r="L32" s="978"/>
      <c r="M32" s="978"/>
    </row>
    <row r="33" spans="2:13" ht="24.95" customHeight="1" x14ac:dyDescent="0.25">
      <c r="B33" s="977" t="s">
        <v>360</v>
      </c>
      <c r="C33" s="977"/>
      <c r="D33" s="981"/>
      <c r="E33" s="978"/>
      <c r="F33" s="978"/>
      <c r="G33" s="978"/>
      <c r="H33" s="978"/>
      <c r="I33" s="978"/>
      <c r="J33" s="978"/>
      <c r="K33" s="542"/>
      <c r="L33" s="978"/>
      <c r="M33" s="978"/>
    </row>
    <row r="34" spans="2:13" ht="24.95" customHeight="1" x14ac:dyDescent="0.25">
      <c r="B34" s="977" t="s">
        <v>158</v>
      </c>
      <c r="C34" s="977"/>
      <c r="D34" s="981"/>
      <c r="E34" s="978"/>
      <c r="F34" s="978"/>
      <c r="G34" s="978"/>
      <c r="H34" s="978"/>
      <c r="I34" s="978"/>
      <c r="J34" s="978"/>
      <c r="K34" s="542"/>
      <c r="L34" s="978"/>
      <c r="M34" s="978"/>
    </row>
    <row r="35" spans="2:13" ht="24.95" customHeight="1" x14ac:dyDescent="0.25">
      <c r="B35" s="977" t="s">
        <v>159</v>
      </c>
      <c r="C35" s="977"/>
      <c r="D35" s="981"/>
      <c r="E35" s="978"/>
      <c r="F35" s="978"/>
      <c r="G35" s="978"/>
      <c r="H35" s="978"/>
      <c r="I35" s="978"/>
      <c r="J35" s="978"/>
      <c r="K35" s="542"/>
      <c r="L35" s="978"/>
      <c r="M35" s="978"/>
    </row>
    <row r="36" spans="2:13" ht="24.95" customHeight="1" x14ac:dyDescent="0.25">
      <c r="B36" s="977" t="s">
        <v>159</v>
      </c>
      <c r="C36" s="977"/>
      <c r="D36" s="981"/>
      <c r="E36" s="978"/>
      <c r="F36" s="978"/>
      <c r="G36" s="978"/>
      <c r="H36" s="978"/>
      <c r="I36" s="978"/>
      <c r="J36" s="978"/>
      <c r="K36" s="542"/>
      <c r="L36" s="978"/>
      <c r="M36" s="978"/>
    </row>
    <row r="37" spans="2:13" ht="24.95" customHeight="1" x14ac:dyDescent="0.25">
      <c r="B37" s="977" t="s">
        <v>160</v>
      </c>
      <c r="C37" s="977"/>
      <c r="D37" s="981"/>
      <c r="E37" s="978"/>
      <c r="F37" s="978"/>
      <c r="G37" s="978"/>
      <c r="H37" s="978"/>
      <c r="I37" s="978"/>
      <c r="J37" s="978"/>
      <c r="K37" s="542"/>
      <c r="L37" s="978"/>
      <c r="M37" s="978"/>
    </row>
    <row r="38" spans="2:13" ht="24.95" customHeight="1" x14ac:dyDescent="0.25">
      <c r="B38" s="977" t="s">
        <v>160</v>
      </c>
      <c r="C38" s="977"/>
      <c r="D38" s="981"/>
      <c r="E38" s="978"/>
      <c r="F38" s="978"/>
      <c r="G38" s="978"/>
      <c r="H38" s="978"/>
      <c r="I38" s="978"/>
      <c r="J38" s="978"/>
      <c r="K38" s="542"/>
      <c r="L38" s="978"/>
      <c r="M38" s="978"/>
    </row>
    <row r="39" spans="2:13" ht="24.95" customHeight="1" x14ac:dyDescent="0.25">
      <c r="B39" s="977" t="s">
        <v>161</v>
      </c>
      <c r="C39" s="977"/>
      <c r="D39" s="981"/>
      <c r="E39" s="978"/>
      <c r="F39" s="978"/>
      <c r="G39" s="978"/>
      <c r="H39" s="978"/>
      <c r="I39" s="978"/>
      <c r="J39" s="978"/>
      <c r="K39" s="542"/>
      <c r="L39" s="978"/>
      <c r="M39" s="978"/>
    </row>
    <row r="40" spans="2:13" ht="24.95" customHeight="1" x14ac:dyDescent="0.25">
      <c r="B40" s="977" t="s">
        <v>361</v>
      </c>
      <c r="C40" s="977"/>
      <c r="D40" s="981"/>
      <c r="E40" s="978"/>
      <c r="F40" s="978"/>
      <c r="G40" s="978"/>
      <c r="H40" s="978"/>
      <c r="I40" s="978"/>
      <c r="J40" s="978"/>
      <c r="K40" s="542"/>
      <c r="L40" s="978"/>
      <c r="M40" s="978"/>
    </row>
    <row r="41" spans="2:13" ht="24.95" customHeight="1" x14ac:dyDescent="0.25">
      <c r="B41" s="977" t="s">
        <v>362</v>
      </c>
      <c r="C41" s="977"/>
      <c r="D41" s="981"/>
      <c r="E41" s="978"/>
      <c r="F41" s="978"/>
      <c r="G41" s="978"/>
      <c r="H41" s="978"/>
      <c r="I41" s="978"/>
      <c r="J41" s="978"/>
      <c r="K41" s="542"/>
      <c r="L41" s="978"/>
      <c r="M41" s="978"/>
    </row>
    <row r="42" spans="2:13" ht="24.95" customHeight="1" x14ac:dyDescent="0.25">
      <c r="B42" s="977" t="s">
        <v>162</v>
      </c>
      <c r="C42" s="977"/>
      <c r="D42" s="981"/>
      <c r="E42" s="978"/>
      <c r="F42" s="978"/>
      <c r="G42" s="978"/>
      <c r="H42" s="978"/>
      <c r="I42" s="978"/>
      <c r="J42" s="978"/>
      <c r="K42" s="542"/>
      <c r="L42" s="978"/>
      <c r="M42" s="978"/>
    </row>
    <row r="43" spans="2:13" ht="24.95" customHeight="1" x14ac:dyDescent="0.25">
      <c r="B43" s="977" t="s">
        <v>163</v>
      </c>
      <c r="C43" s="977"/>
      <c r="D43" s="981"/>
      <c r="E43" s="978"/>
      <c r="F43" s="978"/>
      <c r="G43" s="978"/>
      <c r="H43" s="978"/>
      <c r="I43" s="978"/>
      <c r="J43" s="978"/>
      <c r="K43" s="542"/>
      <c r="L43" s="978"/>
      <c r="M43" s="978"/>
    </row>
    <row r="44" spans="2:13" ht="24.95" customHeight="1" x14ac:dyDescent="0.25">
      <c r="B44" s="977" t="s">
        <v>164</v>
      </c>
      <c r="C44" s="977"/>
      <c r="D44" s="981"/>
      <c r="E44" s="978"/>
      <c r="F44" s="978"/>
      <c r="G44" s="978"/>
      <c r="H44" s="978"/>
      <c r="I44" s="978"/>
      <c r="J44" s="978"/>
      <c r="K44" s="542"/>
      <c r="L44" s="978"/>
      <c r="M44" s="978"/>
    </row>
    <row r="45" spans="2:13" ht="24.95" customHeight="1" x14ac:dyDescent="0.25">
      <c r="B45" s="977" t="s">
        <v>165</v>
      </c>
      <c r="C45" s="977"/>
      <c r="D45" s="981"/>
      <c r="E45" s="978"/>
      <c r="F45" s="978"/>
      <c r="G45" s="978"/>
      <c r="H45" s="978"/>
      <c r="I45" s="978"/>
      <c r="J45" s="978"/>
      <c r="K45" s="542"/>
      <c r="L45" s="978"/>
      <c r="M45" s="978"/>
    </row>
    <row r="46" spans="2:13" ht="24.95" customHeight="1" x14ac:dyDescent="0.25">
      <c r="B46" s="977" t="s">
        <v>166</v>
      </c>
      <c r="C46" s="977"/>
      <c r="D46" s="981"/>
      <c r="E46" s="978"/>
      <c r="F46" s="978"/>
      <c r="G46" s="978"/>
      <c r="H46" s="978"/>
      <c r="I46" s="978"/>
      <c r="J46" s="978"/>
      <c r="K46" s="542"/>
      <c r="L46" s="978"/>
      <c r="M46" s="978"/>
    </row>
    <row r="47" spans="2:13" ht="24.95" customHeight="1" x14ac:dyDescent="0.25">
      <c r="B47" s="977" t="s">
        <v>167</v>
      </c>
      <c r="C47" s="977"/>
      <c r="D47" s="981"/>
      <c r="E47" s="978"/>
      <c r="F47" s="978"/>
      <c r="G47" s="978"/>
      <c r="H47" s="978"/>
      <c r="I47" s="978"/>
      <c r="J47" s="978"/>
      <c r="K47" s="542"/>
      <c r="L47" s="978"/>
      <c r="M47" s="978"/>
    </row>
    <row r="48" spans="2:13" ht="24.95" customHeight="1" x14ac:dyDescent="0.25">
      <c r="B48" s="977" t="s">
        <v>168</v>
      </c>
      <c r="C48" s="977"/>
      <c r="D48" s="981"/>
      <c r="E48" s="978"/>
      <c r="F48" s="978"/>
      <c r="G48" s="978"/>
      <c r="H48" s="978"/>
      <c r="I48" s="978"/>
      <c r="J48" s="978"/>
      <c r="K48" s="542"/>
      <c r="L48" s="978"/>
      <c r="M48" s="978"/>
    </row>
    <row r="49" spans="1:13" ht="24.95" customHeight="1" x14ac:dyDescent="0.25">
      <c r="B49" s="977" t="s">
        <v>169</v>
      </c>
      <c r="C49" s="977"/>
      <c r="D49" s="981"/>
      <c r="E49" s="978"/>
      <c r="F49" s="978"/>
      <c r="G49" s="978"/>
      <c r="H49" s="978"/>
      <c r="I49" s="978"/>
      <c r="J49" s="978"/>
      <c r="K49" s="542"/>
      <c r="L49" s="978"/>
      <c r="M49" s="978"/>
    </row>
    <row r="50" spans="1:13" ht="24.95" customHeight="1" x14ac:dyDescent="0.25">
      <c r="B50" s="977" t="s">
        <v>170</v>
      </c>
      <c r="C50" s="977"/>
      <c r="D50" s="981"/>
      <c r="E50" s="978"/>
      <c r="F50" s="978"/>
      <c r="G50" s="978"/>
      <c r="H50" s="978"/>
      <c r="I50" s="978"/>
      <c r="J50" s="978"/>
      <c r="K50" s="542"/>
      <c r="L50" s="978"/>
      <c r="M50" s="978"/>
    </row>
    <row r="51" spans="1:13" ht="24.95" customHeight="1" x14ac:dyDescent="0.25">
      <c r="B51" s="977" t="s">
        <v>363</v>
      </c>
      <c r="C51" s="977"/>
      <c r="D51" s="981"/>
      <c r="E51" s="978"/>
      <c r="F51" s="978"/>
      <c r="G51" s="978"/>
      <c r="H51" s="978"/>
      <c r="I51" s="978"/>
      <c r="J51" s="978"/>
      <c r="K51" s="542"/>
      <c r="L51" s="978"/>
      <c r="M51" s="978"/>
    </row>
    <row r="52" spans="1:13" ht="24.95" customHeight="1" x14ac:dyDescent="0.25">
      <c r="B52" s="977" t="s">
        <v>171</v>
      </c>
      <c r="C52" s="977"/>
      <c r="D52" s="981"/>
      <c r="E52" s="978"/>
      <c r="F52" s="978"/>
      <c r="G52" s="978"/>
      <c r="H52" s="978"/>
      <c r="I52" s="978"/>
      <c r="J52" s="978"/>
      <c r="K52" s="542"/>
      <c r="L52" s="978"/>
      <c r="M52" s="978"/>
    </row>
    <row r="53" spans="1:13" ht="24.95" customHeight="1" x14ac:dyDescent="0.25">
      <c r="B53" s="977" t="s">
        <v>172</v>
      </c>
      <c r="C53" s="977"/>
      <c r="D53" s="981"/>
      <c r="E53" s="978"/>
      <c r="F53" s="978"/>
      <c r="G53" s="978"/>
      <c r="H53" s="978"/>
      <c r="I53" s="978"/>
      <c r="J53" s="978"/>
      <c r="K53" s="542"/>
      <c r="L53" s="978"/>
      <c r="M53" s="978"/>
    </row>
    <row r="54" spans="1:13" ht="24.95" customHeight="1" x14ac:dyDescent="0.25">
      <c r="B54" s="977" t="s">
        <v>304</v>
      </c>
      <c r="C54" s="977"/>
      <c r="D54" s="981"/>
      <c r="E54" s="978"/>
      <c r="F54" s="978"/>
      <c r="G54" s="978"/>
      <c r="H54" s="978"/>
      <c r="I54" s="978"/>
      <c r="J54" s="978"/>
      <c r="K54" s="542"/>
      <c r="L54" s="978"/>
      <c r="M54" s="978"/>
    </row>
    <row r="55" spans="1:13" ht="24.95" customHeight="1" x14ac:dyDescent="0.25">
      <c r="B55" s="977" t="s">
        <v>173</v>
      </c>
      <c r="C55" s="977"/>
      <c r="D55" s="981"/>
      <c r="E55" s="978"/>
      <c r="F55" s="978"/>
      <c r="G55" s="978"/>
      <c r="H55" s="978"/>
      <c r="I55" s="978"/>
      <c r="J55" s="978"/>
      <c r="K55" s="542"/>
      <c r="L55" s="978"/>
      <c r="M55" s="978"/>
    </row>
    <row r="56" spans="1:13" ht="24.95" customHeight="1" x14ac:dyDescent="0.25">
      <c r="B56" s="977" t="s">
        <v>174</v>
      </c>
      <c r="C56" s="977"/>
      <c r="D56" s="981"/>
      <c r="E56" s="978"/>
      <c r="F56" s="978"/>
      <c r="G56" s="978"/>
      <c r="H56" s="978"/>
      <c r="I56" s="978"/>
      <c r="J56" s="978"/>
      <c r="K56" s="542"/>
      <c r="L56" s="978"/>
      <c r="M56" s="978"/>
    </row>
    <row r="57" spans="1:13" ht="24.95" customHeight="1" x14ac:dyDescent="0.25">
      <c r="B57" s="977" t="s">
        <v>139</v>
      </c>
      <c r="C57" s="977"/>
      <c r="D57" s="981"/>
      <c r="E57" s="978"/>
      <c r="F57" s="978"/>
      <c r="G57" s="978"/>
      <c r="H57" s="978"/>
      <c r="I57" s="978"/>
      <c r="J57" s="978"/>
      <c r="K57" s="542"/>
      <c r="L57" s="978"/>
      <c r="M57" s="978"/>
    </row>
    <row r="58" spans="1:13" ht="24.95" customHeight="1" x14ac:dyDescent="0.25">
      <c r="B58" s="977" t="s">
        <v>175</v>
      </c>
      <c r="C58" s="977"/>
      <c r="D58" s="981"/>
      <c r="E58" s="978"/>
      <c r="F58" s="978"/>
      <c r="G58" s="978"/>
      <c r="H58" s="978"/>
      <c r="I58" s="978"/>
      <c r="J58" s="978"/>
      <c r="K58" s="542"/>
      <c r="L58" s="978"/>
      <c r="M58" s="978"/>
    </row>
    <row r="59" spans="1:13" s="1" customFormat="1" x14ac:dyDescent="0.2">
      <c r="B59" s="515"/>
      <c r="C59" s="516"/>
      <c r="D59" s="516"/>
      <c r="E59" s="516"/>
      <c r="F59" s="515"/>
      <c r="G59" s="515"/>
      <c r="H59" s="515"/>
      <c r="I59" s="515"/>
      <c r="J59" s="515"/>
      <c r="K59" s="515"/>
      <c r="L59" s="515"/>
      <c r="M59" s="515"/>
    </row>
    <row r="60" spans="1:13" s="1" customFormat="1" x14ac:dyDescent="0.2">
      <c r="B60" s="515"/>
      <c r="C60" s="516"/>
      <c r="D60" s="516"/>
      <c r="E60" s="516"/>
      <c r="F60" s="515"/>
      <c r="G60" s="515"/>
      <c r="H60" s="515"/>
      <c r="I60" s="515"/>
      <c r="J60" s="515"/>
      <c r="K60" s="515"/>
      <c r="L60" s="515"/>
      <c r="M60" s="515"/>
    </row>
    <row r="61" spans="1:13" s="1" customFormat="1" x14ac:dyDescent="0.2">
      <c r="A61" s="519"/>
      <c r="B61" s="517"/>
      <c r="C61" s="518"/>
      <c r="D61" s="518"/>
      <c r="E61" s="518"/>
      <c r="F61" s="517"/>
      <c r="G61" s="517"/>
      <c r="H61" s="517"/>
      <c r="I61" s="517"/>
      <c r="J61" s="517"/>
      <c r="K61" s="517"/>
      <c r="L61" s="517"/>
      <c r="M61" s="517"/>
    </row>
    <row r="62" spans="1:13" s="1" customFormat="1" ht="15" x14ac:dyDescent="0.2">
      <c r="A62" s="519"/>
      <c r="B62" s="984" t="s">
        <v>315</v>
      </c>
      <c r="C62" s="984"/>
      <c r="D62" s="984"/>
      <c r="E62" s="984"/>
      <c r="F62" s="984"/>
      <c r="G62" s="984"/>
      <c r="H62" s="984"/>
      <c r="I62" s="984"/>
      <c r="J62" s="984"/>
      <c r="K62" s="984"/>
      <c r="L62" s="984"/>
      <c r="M62" s="984"/>
    </row>
    <row r="63" spans="1:13" s="1" customFormat="1" x14ac:dyDescent="0.2">
      <c r="B63" s="985" t="s">
        <v>318</v>
      </c>
      <c r="C63" s="985"/>
      <c r="D63" s="985"/>
      <c r="E63" s="985"/>
      <c r="F63" s="985"/>
      <c r="G63" s="985"/>
      <c r="H63" s="985"/>
      <c r="I63" s="985"/>
      <c r="J63" s="985"/>
      <c r="K63" s="985"/>
      <c r="L63" s="985"/>
      <c r="M63" s="985"/>
    </row>
    <row r="64" spans="1:13" s="1" customFormat="1" x14ac:dyDescent="0.2">
      <c r="B64" s="486"/>
      <c r="C64" s="486"/>
      <c r="D64" s="486"/>
      <c r="E64" s="486"/>
      <c r="F64" s="486"/>
      <c r="G64" s="486"/>
      <c r="H64" s="486"/>
      <c r="I64" s="486"/>
      <c r="J64" s="486"/>
      <c r="K64" s="486"/>
      <c r="L64" s="486"/>
      <c r="M64" s="486"/>
    </row>
    <row r="65" spans="2:13" s="1" customFormat="1" x14ac:dyDescent="0.2">
      <c r="B65" s="982" t="s">
        <v>458</v>
      </c>
      <c r="C65" s="982"/>
      <c r="D65" s="982"/>
      <c r="E65" s="982" t="s">
        <v>459</v>
      </c>
      <c r="F65" s="982"/>
      <c r="G65" s="982"/>
      <c r="H65" s="983" t="s">
        <v>111</v>
      </c>
      <c r="I65" s="983"/>
      <c r="J65" s="983"/>
      <c r="K65" s="541" t="s">
        <v>204</v>
      </c>
      <c r="L65" s="982" t="s">
        <v>118</v>
      </c>
      <c r="M65" s="982"/>
    </row>
    <row r="66" spans="2:13" s="1" customFormat="1" ht="24.95" customHeight="1" x14ac:dyDescent="0.25">
      <c r="B66" s="978"/>
      <c r="C66" s="978"/>
      <c r="D66" s="978"/>
      <c r="E66" s="978"/>
      <c r="F66" s="978"/>
      <c r="G66" s="978"/>
      <c r="H66" s="978"/>
      <c r="I66" s="978"/>
      <c r="J66" s="978"/>
      <c r="K66" s="542"/>
      <c r="L66" s="978"/>
      <c r="M66" s="978"/>
    </row>
    <row r="67" spans="2:13" s="1" customFormat="1" ht="24.95" customHeight="1" x14ac:dyDescent="0.25">
      <c r="B67" s="978"/>
      <c r="C67" s="978"/>
      <c r="D67" s="978"/>
      <c r="E67" s="978"/>
      <c r="F67" s="978"/>
      <c r="G67" s="978"/>
      <c r="H67" s="978"/>
      <c r="I67" s="978"/>
      <c r="J67" s="978"/>
      <c r="K67" s="542"/>
      <c r="L67" s="978"/>
      <c r="M67" s="978"/>
    </row>
    <row r="68" spans="2:13" s="1" customFormat="1" ht="24.95" customHeight="1" x14ac:dyDescent="0.25">
      <c r="B68" s="978"/>
      <c r="C68" s="978"/>
      <c r="D68" s="978"/>
      <c r="E68" s="978"/>
      <c r="F68" s="978"/>
      <c r="G68" s="978"/>
      <c r="H68" s="978"/>
      <c r="I68" s="978"/>
      <c r="J68" s="978"/>
      <c r="K68" s="542"/>
      <c r="L68" s="978"/>
      <c r="M68" s="978"/>
    </row>
    <row r="69" spans="2:13" s="1" customFormat="1" ht="24.95" customHeight="1" x14ac:dyDescent="0.25">
      <c r="B69" s="978"/>
      <c r="C69" s="978"/>
      <c r="D69" s="978"/>
      <c r="E69" s="978"/>
      <c r="F69" s="978"/>
      <c r="G69" s="978"/>
      <c r="H69" s="978"/>
      <c r="I69" s="978"/>
      <c r="J69" s="978"/>
      <c r="K69" s="542"/>
      <c r="L69" s="978"/>
      <c r="M69" s="978"/>
    </row>
    <row r="70" spans="2:13" s="1" customFormat="1" ht="24.95" customHeight="1" x14ac:dyDescent="0.25">
      <c r="B70" s="978"/>
      <c r="C70" s="978"/>
      <c r="D70" s="978"/>
      <c r="E70" s="978"/>
      <c r="F70" s="978"/>
      <c r="G70" s="978"/>
      <c r="H70" s="978"/>
      <c r="I70" s="978"/>
      <c r="J70" s="978"/>
      <c r="K70" s="542"/>
      <c r="L70" s="978"/>
      <c r="M70" s="978"/>
    </row>
    <row r="71" spans="2:13" s="1" customFormat="1" ht="24.95" customHeight="1" x14ac:dyDescent="0.25">
      <c r="B71" s="978"/>
      <c r="C71" s="978"/>
      <c r="D71" s="978"/>
      <c r="E71" s="978"/>
      <c r="F71" s="978"/>
      <c r="G71" s="978"/>
      <c r="H71" s="978"/>
      <c r="I71" s="978"/>
      <c r="J71" s="978"/>
      <c r="K71" s="542"/>
      <c r="L71" s="978"/>
      <c r="M71" s="978"/>
    </row>
    <row r="72" spans="2:13" s="1" customFormat="1" x14ac:dyDescent="0.2"/>
    <row r="73" spans="2:13" s="1" customFormat="1" x14ac:dyDescent="0.2">
      <c r="B73" s="982" t="s">
        <v>460</v>
      </c>
      <c r="C73" s="982"/>
      <c r="D73" s="982"/>
      <c r="E73" s="982" t="s">
        <v>459</v>
      </c>
      <c r="F73" s="982"/>
      <c r="G73" s="982"/>
      <c r="H73" s="983" t="s">
        <v>111</v>
      </c>
      <c r="I73" s="983"/>
      <c r="J73" s="983"/>
      <c r="K73" s="541" t="s">
        <v>204</v>
      </c>
      <c r="L73" s="982" t="s">
        <v>118</v>
      </c>
      <c r="M73" s="982"/>
    </row>
    <row r="74" spans="2:13" s="1" customFormat="1" ht="24.95" customHeight="1" x14ac:dyDescent="0.25">
      <c r="B74" s="978"/>
      <c r="C74" s="978"/>
      <c r="D74" s="978"/>
      <c r="E74" s="978"/>
      <c r="F74" s="978"/>
      <c r="G74" s="978"/>
      <c r="H74" s="978"/>
      <c r="I74" s="978"/>
      <c r="J74" s="978"/>
      <c r="K74" s="542"/>
      <c r="L74" s="978"/>
      <c r="M74" s="978"/>
    </row>
    <row r="75" spans="2:13" s="1" customFormat="1" ht="24.95" customHeight="1" x14ac:dyDescent="0.25">
      <c r="B75" s="978"/>
      <c r="C75" s="978"/>
      <c r="D75" s="978"/>
      <c r="E75" s="978"/>
      <c r="F75" s="978"/>
      <c r="G75" s="978"/>
      <c r="H75" s="978"/>
      <c r="I75" s="978"/>
      <c r="J75" s="978"/>
      <c r="K75" s="542"/>
      <c r="L75" s="978"/>
      <c r="M75" s="978"/>
    </row>
    <row r="76" spans="2:13" s="1" customFormat="1" ht="24.95" customHeight="1" x14ac:dyDescent="0.25">
      <c r="B76" s="978"/>
      <c r="C76" s="978"/>
      <c r="D76" s="978"/>
      <c r="E76" s="978"/>
      <c r="F76" s="978"/>
      <c r="G76" s="978"/>
      <c r="H76" s="978"/>
      <c r="I76" s="978"/>
      <c r="J76" s="978"/>
      <c r="K76" s="542"/>
      <c r="L76" s="978"/>
      <c r="M76" s="978"/>
    </row>
    <row r="77" spans="2:13" s="1" customFormat="1" ht="24.95" customHeight="1" x14ac:dyDescent="0.25">
      <c r="B77" s="978"/>
      <c r="C77" s="978"/>
      <c r="D77" s="978"/>
      <c r="E77" s="978"/>
      <c r="F77" s="978"/>
      <c r="G77" s="978"/>
      <c r="H77" s="978"/>
      <c r="I77" s="978"/>
      <c r="J77" s="978"/>
      <c r="K77" s="542"/>
      <c r="L77" s="978"/>
      <c r="M77" s="978"/>
    </row>
    <row r="78" spans="2:13" s="1" customFormat="1" ht="24.95" customHeight="1" x14ac:dyDescent="0.25">
      <c r="B78" s="978"/>
      <c r="C78" s="978"/>
      <c r="D78" s="978"/>
      <c r="E78" s="978"/>
      <c r="F78" s="978"/>
      <c r="G78" s="978"/>
      <c r="H78" s="978"/>
      <c r="I78" s="978"/>
      <c r="J78" s="978"/>
      <c r="K78" s="542"/>
      <c r="L78" s="978"/>
      <c r="M78" s="978"/>
    </row>
    <row r="79" spans="2:13" s="1" customFormat="1" ht="24.95" customHeight="1" x14ac:dyDescent="0.25">
      <c r="B79" s="978"/>
      <c r="C79" s="978"/>
      <c r="D79" s="978"/>
      <c r="E79" s="978"/>
      <c r="F79" s="978"/>
      <c r="G79" s="978"/>
      <c r="H79" s="978"/>
      <c r="I79" s="978"/>
      <c r="J79" s="978"/>
      <c r="K79" s="542"/>
      <c r="L79" s="978"/>
      <c r="M79" s="978"/>
    </row>
    <row r="80" spans="2:13" s="1" customFormat="1" ht="24.95" customHeight="1" x14ac:dyDescent="0.25">
      <c r="B80" s="978"/>
      <c r="C80" s="978"/>
      <c r="D80" s="978"/>
      <c r="E80" s="978"/>
      <c r="F80" s="978"/>
      <c r="G80" s="978"/>
      <c r="H80" s="978"/>
      <c r="I80" s="978"/>
      <c r="J80" s="978"/>
      <c r="K80" s="542"/>
      <c r="L80" s="978"/>
      <c r="M80" s="978"/>
    </row>
    <row r="81" spans="2:13" s="1" customFormat="1" ht="24.95" customHeight="1" x14ac:dyDescent="0.25">
      <c r="B81" s="978"/>
      <c r="C81" s="978"/>
      <c r="D81" s="978"/>
      <c r="E81" s="978"/>
      <c r="F81" s="978"/>
      <c r="G81" s="978"/>
      <c r="H81" s="978"/>
      <c r="I81" s="978"/>
      <c r="J81" s="978"/>
      <c r="K81" s="542"/>
      <c r="L81" s="978"/>
      <c r="M81" s="978"/>
    </row>
    <row r="82" spans="2:13" s="1" customFormat="1" ht="24.95" customHeight="1" x14ac:dyDescent="0.25">
      <c r="B82" s="978"/>
      <c r="C82" s="978"/>
      <c r="D82" s="978"/>
      <c r="E82" s="978"/>
      <c r="F82" s="978"/>
      <c r="G82" s="978"/>
      <c r="H82" s="978"/>
      <c r="I82" s="978"/>
      <c r="J82" s="978"/>
      <c r="K82" s="542"/>
      <c r="L82" s="978"/>
      <c r="M82" s="978"/>
    </row>
    <row r="83" spans="2:13" s="1" customFormat="1" ht="24.95" customHeight="1" x14ac:dyDescent="0.25">
      <c r="B83" s="978"/>
      <c r="C83" s="978"/>
      <c r="D83" s="978"/>
      <c r="E83" s="978"/>
      <c r="F83" s="978"/>
      <c r="G83" s="978"/>
      <c r="H83" s="978"/>
      <c r="I83" s="978"/>
      <c r="J83" s="978"/>
      <c r="K83" s="542"/>
      <c r="L83" s="978"/>
      <c r="M83" s="978"/>
    </row>
    <row r="84" spans="2:13" s="1" customFormat="1" x14ac:dyDescent="0.2"/>
    <row r="85" spans="2:13" s="1" customFormat="1" x14ac:dyDescent="0.2">
      <c r="B85" s="982" t="s">
        <v>461</v>
      </c>
      <c r="C85" s="982"/>
      <c r="D85" s="982"/>
      <c r="E85" s="982" t="s">
        <v>459</v>
      </c>
      <c r="F85" s="982"/>
      <c r="G85" s="982"/>
      <c r="H85" s="983" t="s">
        <v>111</v>
      </c>
      <c r="I85" s="983"/>
      <c r="J85" s="983"/>
      <c r="K85" s="541" t="s">
        <v>204</v>
      </c>
      <c r="L85" s="982" t="s">
        <v>118</v>
      </c>
      <c r="M85" s="982"/>
    </row>
    <row r="86" spans="2:13" s="1" customFormat="1" ht="24.95" customHeight="1" x14ac:dyDescent="0.25">
      <c r="B86" s="978"/>
      <c r="C86" s="978"/>
      <c r="D86" s="978"/>
      <c r="E86" s="978"/>
      <c r="F86" s="978"/>
      <c r="G86" s="978"/>
      <c r="H86" s="978"/>
      <c r="I86" s="978"/>
      <c r="J86" s="978"/>
      <c r="K86" s="542"/>
      <c r="L86" s="978"/>
      <c r="M86" s="978"/>
    </row>
    <row r="87" spans="2:13" s="1" customFormat="1" ht="24.95" customHeight="1" x14ac:dyDescent="0.25">
      <c r="B87" s="978"/>
      <c r="C87" s="978"/>
      <c r="D87" s="978"/>
      <c r="E87" s="978"/>
      <c r="F87" s="978"/>
      <c r="G87" s="978"/>
      <c r="H87" s="978"/>
      <c r="I87" s="978"/>
      <c r="J87" s="978"/>
      <c r="K87" s="542"/>
      <c r="L87" s="978"/>
      <c r="M87" s="978"/>
    </row>
    <row r="88" spans="2:13" s="1" customFormat="1" ht="24.95" customHeight="1" x14ac:dyDescent="0.25">
      <c r="B88" s="978"/>
      <c r="C88" s="978"/>
      <c r="D88" s="978"/>
      <c r="E88" s="978"/>
      <c r="F88" s="978"/>
      <c r="G88" s="978"/>
      <c r="H88" s="978"/>
      <c r="I88" s="978"/>
      <c r="J88" s="978"/>
      <c r="K88" s="542"/>
      <c r="L88" s="978"/>
      <c r="M88" s="978"/>
    </row>
    <row r="89" spans="2:13" s="1" customFormat="1" ht="24.95" customHeight="1" x14ac:dyDescent="0.25">
      <c r="B89" s="978"/>
      <c r="C89" s="978"/>
      <c r="D89" s="978"/>
      <c r="E89" s="978"/>
      <c r="F89" s="978"/>
      <c r="G89" s="978"/>
      <c r="H89" s="978"/>
      <c r="I89" s="978"/>
      <c r="J89" s="978"/>
      <c r="K89" s="542"/>
      <c r="L89" s="978"/>
      <c r="M89" s="978"/>
    </row>
    <row r="90" spans="2:13" s="1" customFormat="1" ht="24.95" customHeight="1" x14ac:dyDescent="0.25">
      <c r="B90" s="978"/>
      <c r="C90" s="978"/>
      <c r="D90" s="978"/>
      <c r="E90" s="978"/>
      <c r="F90" s="978"/>
      <c r="G90" s="978"/>
      <c r="H90" s="978"/>
      <c r="I90" s="978"/>
      <c r="J90" s="978"/>
      <c r="K90" s="542"/>
      <c r="L90" s="978"/>
      <c r="M90" s="978"/>
    </row>
    <row r="91" spans="2:13" s="1" customFormat="1" ht="24.95" customHeight="1" x14ac:dyDescent="0.25">
      <c r="B91" s="978"/>
      <c r="C91" s="978"/>
      <c r="D91" s="978"/>
      <c r="E91" s="978"/>
      <c r="F91" s="978"/>
      <c r="G91" s="978"/>
      <c r="H91" s="978"/>
      <c r="I91" s="978"/>
      <c r="J91" s="978"/>
      <c r="K91" s="542"/>
      <c r="L91" s="978"/>
      <c r="M91" s="978"/>
    </row>
    <row r="92" spans="2:13" s="1" customFormat="1" ht="24.95" customHeight="1" x14ac:dyDescent="0.25">
      <c r="B92" s="978"/>
      <c r="C92" s="978"/>
      <c r="D92" s="978"/>
      <c r="E92" s="978"/>
      <c r="F92" s="978"/>
      <c r="G92" s="978"/>
      <c r="H92" s="978"/>
      <c r="I92" s="978"/>
      <c r="J92" s="978"/>
      <c r="K92" s="542"/>
      <c r="L92" s="978"/>
      <c r="M92" s="978"/>
    </row>
    <row r="93" spans="2:13" s="1" customFormat="1" ht="24.95" customHeight="1" x14ac:dyDescent="0.25">
      <c r="B93" s="978"/>
      <c r="C93" s="978"/>
      <c r="D93" s="978"/>
      <c r="E93" s="978"/>
      <c r="F93" s="978"/>
      <c r="G93" s="978"/>
      <c r="H93" s="978"/>
      <c r="I93" s="978"/>
      <c r="J93" s="978"/>
      <c r="K93" s="542"/>
      <c r="L93" s="978"/>
      <c r="M93" s="978"/>
    </row>
    <row r="94" spans="2:13" s="1" customFormat="1" ht="24.95" customHeight="1" x14ac:dyDescent="0.25">
      <c r="B94" s="978"/>
      <c r="C94" s="978"/>
      <c r="D94" s="978"/>
      <c r="E94" s="978"/>
      <c r="F94" s="978"/>
      <c r="G94" s="978"/>
      <c r="H94" s="978"/>
      <c r="I94" s="978"/>
      <c r="J94" s="978"/>
      <c r="K94" s="542"/>
      <c r="L94" s="978"/>
      <c r="M94" s="978"/>
    </row>
    <row r="95" spans="2:13" s="1" customFormat="1" ht="24.95" customHeight="1" x14ac:dyDescent="0.25">
      <c r="B95" s="978"/>
      <c r="C95" s="978"/>
      <c r="D95" s="978"/>
      <c r="E95" s="978"/>
      <c r="F95" s="978"/>
      <c r="G95" s="978"/>
      <c r="H95" s="978"/>
      <c r="I95" s="978"/>
      <c r="J95" s="978"/>
      <c r="K95" s="542"/>
      <c r="L95" s="978"/>
      <c r="M95" s="978"/>
    </row>
    <row r="96" spans="2:13" s="1" customFormat="1" ht="24.95" customHeight="1" x14ac:dyDescent="0.25">
      <c r="B96" s="978"/>
      <c r="C96" s="978"/>
      <c r="D96" s="978"/>
      <c r="E96" s="978"/>
      <c r="F96" s="978"/>
      <c r="G96" s="978"/>
      <c r="H96" s="978"/>
      <c r="I96" s="978"/>
      <c r="J96" s="978"/>
      <c r="K96" s="542"/>
      <c r="L96" s="978"/>
      <c r="M96" s="978"/>
    </row>
    <row r="97" spans="2:13" s="1" customFormat="1" ht="24.95" customHeight="1" x14ac:dyDescent="0.25">
      <c r="B97" s="978"/>
      <c r="C97" s="978"/>
      <c r="D97" s="978"/>
      <c r="E97" s="978"/>
      <c r="F97" s="978"/>
      <c r="G97" s="978"/>
      <c r="H97" s="978"/>
      <c r="I97" s="978"/>
      <c r="J97" s="978"/>
      <c r="K97" s="542"/>
      <c r="L97" s="978"/>
      <c r="M97" s="978"/>
    </row>
    <row r="98" spans="2:13" s="1" customFormat="1" ht="24.95" customHeight="1" x14ac:dyDescent="0.25">
      <c r="B98" s="978"/>
      <c r="C98" s="978"/>
      <c r="D98" s="978"/>
      <c r="E98" s="978"/>
      <c r="F98" s="978"/>
      <c r="G98" s="978"/>
      <c r="H98" s="978"/>
      <c r="I98" s="978"/>
      <c r="J98" s="978"/>
      <c r="K98" s="542"/>
      <c r="L98" s="978"/>
      <c r="M98" s="978"/>
    </row>
    <row r="99" spans="2:13" s="1" customFormat="1" ht="24.95" customHeight="1" x14ac:dyDescent="0.25">
      <c r="B99" s="978"/>
      <c r="C99" s="978"/>
      <c r="D99" s="978"/>
      <c r="E99" s="978"/>
      <c r="F99" s="978"/>
      <c r="G99" s="978"/>
      <c r="H99" s="978"/>
      <c r="I99" s="978"/>
      <c r="J99" s="978"/>
      <c r="K99" s="542"/>
      <c r="L99" s="978"/>
      <c r="M99" s="978"/>
    </row>
    <row r="100" spans="2:13" s="1" customFormat="1" ht="24.95" customHeight="1" x14ac:dyDescent="0.25">
      <c r="B100" s="978"/>
      <c r="C100" s="978"/>
      <c r="D100" s="978"/>
      <c r="E100" s="978"/>
      <c r="F100" s="978"/>
      <c r="G100" s="978"/>
      <c r="H100" s="978"/>
      <c r="I100" s="978"/>
      <c r="J100" s="978"/>
      <c r="K100" s="542"/>
      <c r="L100" s="978"/>
      <c r="M100" s="978"/>
    </row>
    <row r="101" spans="2:13" s="1" customFormat="1" ht="24.95" customHeight="1" x14ac:dyDescent="0.25">
      <c r="B101" s="979"/>
      <c r="C101" s="980"/>
      <c r="D101" s="981"/>
      <c r="E101" s="979"/>
      <c r="F101" s="980"/>
      <c r="G101" s="981"/>
      <c r="H101" s="979"/>
      <c r="I101" s="980"/>
      <c r="J101" s="981"/>
      <c r="K101" s="542"/>
      <c r="L101" s="979"/>
      <c r="M101" s="981"/>
    </row>
    <row r="102" spans="2:13" s="1" customFormat="1" ht="24.95" customHeight="1" x14ac:dyDescent="0.25">
      <c r="B102" s="979"/>
      <c r="C102" s="980"/>
      <c r="D102" s="981"/>
      <c r="E102" s="979"/>
      <c r="F102" s="980"/>
      <c r="G102" s="981"/>
      <c r="H102" s="979"/>
      <c r="I102" s="980"/>
      <c r="J102" s="981"/>
      <c r="K102" s="542"/>
      <c r="L102" s="979"/>
      <c r="M102" s="981"/>
    </row>
    <row r="103" spans="2:13" s="1" customFormat="1" ht="24.95" customHeight="1" x14ac:dyDescent="0.25">
      <c r="B103" s="979"/>
      <c r="C103" s="980"/>
      <c r="D103" s="981"/>
      <c r="E103" s="979"/>
      <c r="F103" s="980"/>
      <c r="G103" s="981"/>
      <c r="H103" s="979"/>
      <c r="I103" s="980"/>
      <c r="J103" s="981"/>
      <c r="K103" s="542"/>
      <c r="L103" s="979"/>
      <c r="M103" s="981"/>
    </row>
    <row r="104" spans="2:13" s="1" customFormat="1" x14ac:dyDescent="0.2">
      <c r="B104" s="515"/>
      <c r="C104" s="516"/>
      <c r="D104" s="516"/>
      <c r="E104" s="516"/>
      <c r="F104" s="515"/>
      <c r="G104" s="515"/>
      <c r="H104" s="515"/>
      <c r="I104" s="515"/>
      <c r="J104" s="515"/>
      <c r="K104" s="515"/>
      <c r="L104" s="515"/>
      <c r="M104" s="515"/>
    </row>
    <row r="105" spans="2:13" s="1" customFormat="1" x14ac:dyDescent="0.2">
      <c r="B105" s="515"/>
      <c r="C105" s="516"/>
      <c r="D105" s="516"/>
      <c r="E105" s="516"/>
      <c r="F105" s="515"/>
      <c r="G105" s="515"/>
      <c r="H105" s="515"/>
      <c r="I105" s="515"/>
      <c r="J105" s="515"/>
      <c r="K105" s="515"/>
      <c r="L105" s="515"/>
      <c r="M105" s="515"/>
    </row>
    <row r="106" spans="2:13" s="1" customFormat="1" x14ac:dyDescent="0.2">
      <c r="B106" s="515"/>
      <c r="C106" s="516"/>
      <c r="D106" s="516"/>
      <c r="E106" s="516"/>
      <c r="F106" s="515"/>
      <c r="G106" s="515"/>
      <c r="H106" s="515"/>
      <c r="I106" s="515"/>
      <c r="J106" s="515"/>
      <c r="K106" s="515"/>
      <c r="L106" s="515"/>
      <c r="M106" s="515"/>
    </row>
    <row r="107" spans="2:13" s="1" customFormat="1" x14ac:dyDescent="0.2">
      <c r="B107" s="515"/>
      <c r="C107" s="516"/>
      <c r="D107" s="516"/>
      <c r="E107" s="516"/>
      <c r="F107" s="515"/>
      <c r="G107" s="515"/>
      <c r="H107" s="515"/>
      <c r="I107" s="515"/>
      <c r="J107" s="515"/>
      <c r="K107" s="515"/>
      <c r="L107" s="515"/>
      <c r="M107" s="515"/>
    </row>
    <row r="108" spans="2:13" s="1" customFormat="1" x14ac:dyDescent="0.2">
      <c r="B108" s="515"/>
      <c r="C108" s="516"/>
      <c r="D108" s="516"/>
      <c r="E108" s="516"/>
      <c r="F108" s="515"/>
      <c r="G108" s="515"/>
      <c r="H108" s="515"/>
      <c r="I108" s="515"/>
      <c r="J108" s="515"/>
      <c r="K108" s="515"/>
      <c r="L108" s="515"/>
      <c r="M108" s="515"/>
    </row>
    <row r="109" spans="2:13" s="1" customFormat="1" x14ac:dyDescent="0.2">
      <c r="B109" s="515"/>
      <c r="C109" s="516"/>
      <c r="D109" s="516"/>
      <c r="E109" s="516"/>
      <c r="F109" s="515"/>
      <c r="G109" s="515"/>
      <c r="H109" s="515"/>
      <c r="I109" s="515"/>
      <c r="J109" s="515"/>
      <c r="K109" s="515"/>
      <c r="L109" s="515"/>
      <c r="M109" s="515"/>
    </row>
    <row r="110" spans="2:13" s="1" customFormat="1" x14ac:dyDescent="0.2">
      <c r="B110" s="515"/>
      <c r="C110" s="516"/>
      <c r="D110" s="516"/>
      <c r="E110" s="516"/>
      <c r="F110" s="515"/>
      <c r="G110" s="515"/>
      <c r="H110" s="515"/>
      <c r="I110" s="515"/>
      <c r="J110" s="515"/>
      <c r="K110" s="515"/>
      <c r="L110" s="515"/>
      <c r="M110" s="515"/>
    </row>
    <row r="111" spans="2:13" s="1" customFormat="1" x14ac:dyDescent="0.2">
      <c r="B111" s="515"/>
      <c r="C111" s="516"/>
      <c r="D111" s="516"/>
      <c r="E111" s="516"/>
      <c r="F111" s="515"/>
      <c r="G111" s="515"/>
      <c r="H111" s="515"/>
      <c r="I111" s="515"/>
      <c r="J111" s="515"/>
      <c r="K111" s="515"/>
      <c r="L111" s="515"/>
      <c r="M111" s="515"/>
    </row>
    <row r="112" spans="2:13" s="1" customFormat="1" x14ac:dyDescent="0.2">
      <c r="B112" s="515"/>
      <c r="C112" s="516"/>
      <c r="D112" s="516"/>
      <c r="E112" s="516"/>
      <c r="F112" s="515"/>
      <c r="G112" s="515"/>
      <c r="H112" s="515"/>
      <c r="I112" s="515"/>
      <c r="J112" s="515"/>
      <c r="K112" s="515"/>
      <c r="L112" s="515"/>
      <c r="M112" s="515"/>
    </row>
    <row r="113" spans="2:13" s="1" customFormat="1" x14ac:dyDescent="0.2">
      <c r="B113" s="515"/>
      <c r="C113" s="516"/>
      <c r="D113" s="516"/>
      <c r="E113" s="516"/>
      <c r="F113" s="515"/>
      <c r="G113" s="515"/>
      <c r="H113" s="515"/>
      <c r="I113" s="515"/>
      <c r="J113" s="515"/>
      <c r="K113" s="515"/>
      <c r="L113" s="515"/>
      <c r="M113" s="515"/>
    </row>
    <row r="114" spans="2:13" s="1" customFormat="1" x14ac:dyDescent="0.2">
      <c r="B114" s="517"/>
      <c r="C114" s="518"/>
      <c r="D114" s="518"/>
      <c r="E114" s="518"/>
      <c r="F114" s="517"/>
      <c r="G114" s="517"/>
      <c r="H114" s="517"/>
      <c r="I114" s="517"/>
      <c r="J114" s="517"/>
      <c r="K114" s="517"/>
      <c r="L114" s="517"/>
      <c r="M114" s="517"/>
    </row>
    <row r="115" spans="2:13" s="1" customFormat="1" x14ac:dyDescent="0.2">
      <c r="B115" s="986"/>
      <c r="C115" s="986"/>
      <c r="D115" s="986"/>
      <c r="E115" s="986"/>
      <c r="F115" s="986"/>
      <c r="G115" s="986"/>
      <c r="H115" s="986"/>
      <c r="I115" s="986"/>
      <c r="J115" s="986"/>
      <c r="K115" s="986"/>
      <c r="L115" s="986"/>
      <c r="M115" s="986"/>
    </row>
    <row r="116" spans="2:13" s="1" customFormat="1" x14ac:dyDescent="0.2"/>
    <row r="117" spans="2:13" s="1" customFormat="1" x14ac:dyDescent="0.2"/>
    <row r="118" spans="2:13" s="1" customFormat="1" x14ac:dyDescent="0.2"/>
    <row r="119" spans="2:13" s="1" customFormat="1" x14ac:dyDescent="0.2"/>
    <row r="120" spans="2:13" s="1" customFormat="1" x14ac:dyDescent="0.2"/>
    <row r="121" spans="2:13" s="1" customFormat="1" x14ac:dyDescent="0.2"/>
    <row r="122" spans="2:13" s="1" customFormat="1" x14ac:dyDescent="0.2"/>
    <row r="123" spans="2:13" s="1" customFormat="1" x14ac:dyDescent="0.2"/>
    <row r="124" spans="2:13" s="1" customFormat="1" x14ac:dyDescent="0.2"/>
    <row r="125" spans="2:13" s="1" customFormat="1" x14ac:dyDescent="0.2"/>
    <row r="126" spans="2:13" s="1" customFormat="1" x14ac:dyDescent="0.2"/>
    <row r="127" spans="2:13" s="1" customFormat="1" x14ac:dyDescent="0.2"/>
    <row r="128" spans="2:13"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pans="2:13" s="1" customFormat="1" x14ac:dyDescent="0.2"/>
    <row r="210" spans="2:13" s="1" customFormat="1" x14ac:dyDescent="0.2"/>
    <row r="211" spans="2:13" s="1" customFormat="1" x14ac:dyDescent="0.2"/>
    <row r="212" spans="2:13" s="1" customFormat="1" x14ac:dyDescent="0.2"/>
    <row r="213" spans="2:13" s="1" customFormat="1" x14ac:dyDescent="0.2"/>
    <row r="214" spans="2:13" s="1" customFormat="1" x14ac:dyDescent="0.2"/>
    <row r="215" spans="2:13" s="1" customFormat="1" x14ac:dyDescent="0.2"/>
    <row r="216" spans="2:13" s="1" customFormat="1" x14ac:dyDescent="0.2"/>
    <row r="217" spans="2:13" s="1" customFormat="1" x14ac:dyDescent="0.2"/>
    <row r="218" spans="2:13" s="1" customFormat="1" x14ac:dyDescent="0.2"/>
    <row r="219" spans="2:13" s="1" customFormat="1" x14ac:dyDescent="0.2"/>
    <row r="220" spans="2:13" s="1" customFormat="1" x14ac:dyDescent="0.2"/>
    <row r="221" spans="2:13" s="1" customFormat="1" x14ac:dyDescent="0.2">
      <c r="B221" s="519"/>
      <c r="C221" s="519"/>
      <c r="D221" s="519"/>
      <c r="E221" s="519"/>
      <c r="F221" s="519"/>
      <c r="G221" s="519"/>
      <c r="H221" s="519"/>
      <c r="I221" s="519"/>
      <c r="J221" s="519"/>
      <c r="K221" s="519"/>
      <c r="L221" s="519"/>
      <c r="M221" s="519"/>
    </row>
    <row r="222" spans="2:13" s="1" customFormat="1" x14ac:dyDescent="0.2"/>
    <row r="223" spans="2:13" s="1" customFormat="1" x14ac:dyDescent="0.2"/>
    <row r="224" spans="2:13"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sheetData>
  <sheetProtection password="CCBA" sheet="1" objects="1" scenarios="1"/>
  <mergeCells count="329">
    <mergeCell ref="B7:D7"/>
    <mergeCell ref="E7:M7"/>
    <mergeCell ref="B10:M10"/>
    <mergeCell ref="B11:M11"/>
    <mergeCell ref="B12:M12"/>
    <mergeCell ref="B14:M14"/>
    <mergeCell ref="B2:M3"/>
    <mergeCell ref="B5:D5"/>
    <mergeCell ref="E5:M5"/>
    <mergeCell ref="B6:D6"/>
    <mergeCell ref="E6:F6"/>
    <mergeCell ref="L6:M6"/>
    <mergeCell ref="B9:C9"/>
    <mergeCell ref="B15:M15"/>
    <mergeCell ref="B17:C17"/>
    <mergeCell ref="D17:G17"/>
    <mergeCell ref="H17:J17"/>
    <mergeCell ref="L17:M17"/>
    <mergeCell ref="B18:C18"/>
    <mergeCell ref="D18:G18"/>
    <mergeCell ref="H18:J18"/>
    <mergeCell ref="L18:M18"/>
    <mergeCell ref="B22:C22"/>
    <mergeCell ref="D22:G22"/>
    <mergeCell ref="H22:J22"/>
    <mergeCell ref="L22:M22"/>
    <mergeCell ref="B23:C23"/>
    <mergeCell ref="D23:G23"/>
    <mergeCell ref="H23:J23"/>
    <mergeCell ref="L23:M23"/>
    <mergeCell ref="B20:C20"/>
    <mergeCell ref="D20:G20"/>
    <mergeCell ref="H20:J20"/>
    <mergeCell ref="L20:M20"/>
    <mergeCell ref="B21:C21"/>
    <mergeCell ref="D21:G21"/>
    <mergeCell ref="H21:J21"/>
    <mergeCell ref="L21:M21"/>
    <mergeCell ref="B26:C26"/>
    <mergeCell ref="D26:G26"/>
    <mergeCell ref="H26:J26"/>
    <mergeCell ref="L26:M26"/>
    <mergeCell ref="B27:C27"/>
    <mergeCell ref="D27:G27"/>
    <mergeCell ref="H27:J27"/>
    <mergeCell ref="L27:M27"/>
    <mergeCell ref="B24:C24"/>
    <mergeCell ref="D24:G24"/>
    <mergeCell ref="H24:J24"/>
    <mergeCell ref="L24:M24"/>
    <mergeCell ref="B25:C25"/>
    <mergeCell ref="D25:G25"/>
    <mergeCell ref="H25:J25"/>
    <mergeCell ref="L25:M25"/>
    <mergeCell ref="B31:C31"/>
    <mergeCell ref="D31:G31"/>
    <mergeCell ref="H31:J31"/>
    <mergeCell ref="L31:M31"/>
    <mergeCell ref="B32:C32"/>
    <mergeCell ref="D32:G32"/>
    <mergeCell ref="H32:J32"/>
    <mergeCell ref="L32:M32"/>
    <mergeCell ref="B28:C28"/>
    <mergeCell ref="D28:G28"/>
    <mergeCell ref="H28:J28"/>
    <mergeCell ref="L28:M28"/>
    <mergeCell ref="B30:C30"/>
    <mergeCell ref="D30:G30"/>
    <mergeCell ref="H30:J30"/>
    <mergeCell ref="L30:M30"/>
    <mergeCell ref="B29:C29"/>
    <mergeCell ref="D29:G29"/>
    <mergeCell ref="H29:J29"/>
    <mergeCell ref="L29:M29"/>
    <mergeCell ref="B35:C35"/>
    <mergeCell ref="D35:G35"/>
    <mergeCell ref="H35:J35"/>
    <mergeCell ref="L35:M35"/>
    <mergeCell ref="B36:C36"/>
    <mergeCell ref="D36:G36"/>
    <mergeCell ref="H36:J36"/>
    <mergeCell ref="L36:M36"/>
    <mergeCell ref="B33:C33"/>
    <mergeCell ref="D33:G33"/>
    <mergeCell ref="H33:J33"/>
    <mergeCell ref="L33:M33"/>
    <mergeCell ref="B34:C34"/>
    <mergeCell ref="D34:G34"/>
    <mergeCell ref="H34:J34"/>
    <mergeCell ref="L34:M34"/>
    <mergeCell ref="B39:C39"/>
    <mergeCell ref="D39:G39"/>
    <mergeCell ref="H39:J39"/>
    <mergeCell ref="L39:M39"/>
    <mergeCell ref="B40:C40"/>
    <mergeCell ref="D40:G40"/>
    <mergeCell ref="H40:J40"/>
    <mergeCell ref="L40:M40"/>
    <mergeCell ref="B37:C37"/>
    <mergeCell ref="D37:G37"/>
    <mergeCell ref="H37:J37"/>
    <mergeCell ref="L37:M37"/>
    <mergeCell ref="B38:C38"/>
    <mergeCell ref="D38:G38"/>
    <mergeCell ref="H38:J38"/>
    <mergeCell ref="L38:M38"/>
    <mergeCell ref="B43:C43"/>
    <mergeCell ref="D43:G43"/>
    <mergeCell ref="H43:J43"/>
    <mergeCell ref="L43:M43"/>
    <mergeCell ref="B44:C44"/>
    <mergeCell ref="D44:G44"/>
    <mergeCell ref="H44:J44"/>
    <mergeCell ref="L44:M44"/>
    <mergeCell ref="B41:C41"/>
    <mergeCell ref="D41:G41"/>
    <mergeCell ref="H41:J41"/>
    <mergeCell ref="L41:M41"/>
    <mergeCell ref="B42:C42"/>
    <mergeCell ref="D42:G42"/>
    <mergeCell ref="H42:J42"/>
    <mergeCell ref="L42:M42"/>
    <mergeCell ref="B47:C47"/>
    <mergeCell ref="D47:G47"/>
    <mergeCell ref="H47:J47"/>
    <mergeCell ref="L47:M47"/>
    <mergeCell ref="B48:C48"/>
    <mergeCell ref="D48:G48"/>
    <mergeCell ref="H48:J48"/>
    <mergeCell ref="L48:M48"/>
    <mergeCell ref="B45:C45"/>
    <mergeCell ref="D45:G45"/>
    <mergeCell ref="H45:J45"/>
    <mergeCell ref="L45:M45"/>
    <mergeCell ref="B46:C46"/>
    <mergeCell ref="D46:G46"/>
    <mergeCell ref="H46:J46"/>
    <mergeCell ref="L46:M46"/>
    <mergeCell ref="B51:C51"/>
    <mergeCell ref="D51:G51"/>
    <mergeCell ref="H51:J51"/>
    <mergeCell ref="L51:M51"/>
    <mergeCell ref="B52:C52"/>
    <mergeCell ref="D52:G52"/>
    <mergeCell ref="H52:J52"/>
    <mergeCell ref="L52:M52"/>
    <mergeCell ref="B49:C49"/>
    <mergeCell ref="D49:G49"/>
    <mergeCell ref="H49:J49"/>
    <mergeCell ref="L49:M49"/>
    <mergeCell ref="B50:C50"/>
    <mergeCell ref="D50:G50"/>
    <mergeCell ref="H50:J50"/>
    <mergeCell ref="L50:M50"/>
    <mergeCell ref="B55:C55"/>
    <mergeCell ref="D55:G55"/>
    <mergeCell ref="H55:J55"/>
    <mergeCell ref="L55:M55"/>
    <mergeCell ref="B56:C56"/>
    <mergeCell ref="D56:G56"/>
    <mergeCell ref="H56:J56"/>
    <mergeCell ref="L56:M56"/>
    <mergeCell ref="B53:C53"/>
    <mergeCell ref="D53:G53"/>
    <mergeCell ref="H53:J53"/>
    <mergeCell ref="L53:M53"/>
    <mergeCell ref="B54:C54"/>
    <mergeCell ref="D54:G54"/>
    <mergeCell ref="H54:J54"/>
    <mergeCell ref="L54:M54"/>
    <mergeCell ref="B62:M62"/>
    <mergeCell ref="B63:M63"/>
    <mergeCell ref="B65:D65"/>
    <mergeCell ref="E65:G65"/>
    <mergeCell ref="H65:J65"/>
    <mergeCell ref="L65:M65"/>
    <mergeCell ref="B57:C57"/>
    <mergeCell ref="D57:G57"/>
    <mergeCell ref="H57:J57"/>
    <mergeCell ref="L57:M57"/>
    <mergeCell ref="B58:C58"/>
    <mergeCell ref="D58:G58"/>
    <mergeCell ref="H58:J58"/>
    <mergeCell ref="L58:M58"/>
    <mergeCell ref="B68:D68"/>
    <mergeCell ref="E68:G68"/>
    <mergeCell ref="H68:J68"/>
    <mergeCell ref="L68:M68"/>
    <mergeCell ref="B69:D69"/>
    <mergeCell ref="E69:G69"/>
    <mergeCell ref="H69:J69"/>
    <mergeCell ref="L69:M69"/>
    <mergeCell ref="B66:D66"/>
    <mergeCell ref="E66:G66"/>
    <mergeCell ref="H66:J66"/>
    <mergeCell ref="L66:M66"/>
    <mergeCell ref="B67:D67"/>
    <mergeCell ref="E67:G67"/>
    <mergeCell ref="H67:J67"/>
    <mergeCell ref="L67:M67"/>
    <mergeCell ref="B73:D73"/>
    <mergeCell ref="E73:G73"/>
    <mergeCell ref="H73:J73"/>
    <mergeCell ref="L73:M73"/>
    <mergeCell ref="B74:D74"/>
    <mergeCell ref="E74:G74"/>
    <mergeCell ref="H74:J74"/>
    <mergeCell ref="L74:M74"/>
    <mergeCell ref="B70:D70"/>
    <mergeCell ref="E70:G70"/>
    <mergeCell ref="H70:J70"/>
    <mergeCell ref="L70:M70"/>
    <mergeCell ref="B71:D71"/>
    <mergeCell ref="E71:G71"/>
    <mergeCell ref="H71:J71"/>
    <mergeCell ref="L71:M71"/>
    <mergeCell ref="B77:D77"/>
    <mergeCell ref="E77:G77"/>
    <mergeCell ref="H77:J77"/>
    <mergeCell ref="L77:M77"/>
    <mergeCell ref="B78:D78"/>
    <mergeCell ref="E78:G78"/>
    <mergeCell ref="H78:J78"/>
    <mergeCell ref="L78:M78"/>
    <mergeCell ref="B75:D75"/>
    <mergeCell ref="E75:G75"/>
    <mergeCell ref="H75:J75"/>
    <mergeCell ref="L75:M75"/>
    <mergeCell ref="B76:D76"/>
    <mergeCell ref="E76:G76"/>
    <mergeCell ref="H76:J76"/>
    <mergeCell ref="L76:M76"/>
    <mergeCell ref="B81:D81"/>
    <mergeCell ref="E81:G81"/>
    <mergeCell ref="H81:J81"/>
    <mergeCell ref="L81:M81"/>
    <mergeCell ref="B82:D82"/>
    <mergeCell ref="E82:G82"/>
    <mergeCell ref="H82:J82"/>
    <mergeCell ref="L82:M82"/>
    <mergeCell ref="B79:D79"/>
    <mergeCell ref="E79:G79"/>
    <mergeCell ref="H79:J79"/>
    <mergeCell ref="L79:M79"/>
    <mergeCell ref="B80:D80"/>
    <mergeCell ref="E80:G80"/>
    <mergeCell ref="H80:J80"/>
    <mergeCell ref="L80:M80"/>
    <mergeCell ref="B86:D86"/>
    <mergeCell ref="E86:G86"/>
    <mergeCell ref="H86:J86"/>
    <mergeCell ref="L86:M86"/>
    <mergeCell ref="B87:D87"/>
    <mergeCell ref="E87:G87"/>
    <mergeCell ref="H87:J87"/>
    <mergeCell ref="L87:M87"/>
    <mergeCell ref="B83:D83"/>
    <mergeCell ref="E83:G83"/>
    <mergeCell ref="H83:J83"/>
    <mergeCell ref="L83:M83"/>
    <mergeCell ref="B85:D85"/>
    <mergeCell ref="E85:G85"/>
    <mergeCell ref="H85:J85"/>
    <mergeCell ref="L85:M85"/>
    <mergeCell ref="B90:D90"/>
    <mergeCell ref="E90:G90"/>
    <mergeCell ref="H90:J90"/>
    <mergeCell ref="L90:M90"/>
    <mergeCell ref="B91:D91"/>
    <mergeCell ref="E91:G91"/>
    <mergeCell ref="H91:J91"/>
    <mergeCell ref="L91:M91"/>
    <mergeCell ref="B88:D88"/>
    <mergeCell ref="E88:G88"/>
    <mergeCell ref="H88:J88"/>
    <mergeCell ref="L88:M88"/>
    <mergeCell ref="B89:D89"/>
    <mergeCell ref="E89:G89"/>
    <mergeCell ref="H89:J89"/>
    <mergeCell ref="L89:M89"/>
    <mergeCell ref="B94:D94"/>
    <mergeCell ref="E94:G94"/>
    <mergeCell ref="H94:J94"/>
    <mergeCell ref="L94:M94"/>
    <mergeCell ref="B95:D95"/>
    <mergeCell ref="E95:G95"/>
    <mergeCell ref="H95:J95"/>
    <mergeCell ref="L95:M95"/>
    <mergeCell ref="B92:D92"/>
    <mergeCell ref="E92:G92"/>
    <mergeCell ref="H92:J92"/>
    <mergeCell ref="L92:M92"/>
    <mergeCell ref="B93:D93"/>
    <mergeCell ref="E93:G93"/>
    <mergeCell ref="H93:J93"/>
    <mergeCell ref="L93:M93"/>
    <mergeCell ref="B96:D96"/>
    <mergeCell ref="E96:G96"/>
    <mergeCell ref="H96:J96"/>
    <mergeCell ref="L96:M96"/>
    <mergeCell ref="B97:D97"/>
    <mergeCell ref="E97:G97"/>
    <mergeCell ref="H97:J97"/>
    <mergeCell ref="L97:M97"/>
    <mergeCell ref="B101:D101"/>
    <mergeCell ref="B115:M115"/>
    <mergeCell ref="B100:D100"/>
    <mergeCell ref="E100:G100"/>
    <mergeCell ref="H100:J100"/>
    <mergeCell ref="L100:M100"/>
    <mergeCell ref="B98:D98"/>
    <mergeCell ref="E98:G98"/>
    <mergeCell ref="H98:J98"/>
    <mergeCell ref="L98:M98"/>
    <mergeCell ref="B99:D99"/>
    <mergeCell ref="E99:G99"/>
    <mergeCell ref="H99:J99"/>
    <mergeCell ref="L99:M99"/>
    <mergeCell ref="L103:M103"/>
    <mergeCell ref="H103:J103"/>
    <mergeCell ref="E103:G103"/>
    <mergeCell ref="B103:D103"/>
    <mergeCell ref="L102:M102"/>
    <mergeCell ref="H102:J102"/>
    <mergeCell ref="E102:G102"/>
    <mergeCell ref="B102:D102"/>
    <mergeCell ref="L101:M101"/>
    <mergeCell ref="H101:J101"/>
    <mergeCell ref="E101:G101"/>
  </mergeCells>
  <dataValidations count="8">
    <dataValidation type="list" allowBlank="1" showInputMessage="1" showErrorMessage="1" promptTitle="OBLIGATORIO" prompt="Indique color de la obra" sqref="J65475:M65475 WVJ982979:WVM982979 WLN982979:WLQ982979 WBR982979:WBU982979 VRV982979:VRY982979 VHZ982979:VIC982979 UYD982979:UYG982979 UOH982979:UOK982979 UEL982979:UEO982979 TUP982979:TUS982979 TKT982979:TKW982979 TAX982979:TBA982979 SRB982979:SRE982979 SHF982979:SHI982979 RXJ982979:RXM982979 RNN982979:RNQ982979 RDR982979:RDU982979 QTV982979:QTY982979 QJZ982979:QKC982979 QAD982979:QAG982979 PQH982979:PQK982979 PGL982979:PGO982979 OWP982979:OWS982979 OMT982979:OMW982979 OCX982979:ODA982979 NTB982979:NTE982979 NJF982979:NJI982979 MZJ982979:MZM982979 MPN982979:MPQ982979 MFR982979:MFU982979 LVV982979:LVY982979 LLZ982979:LMC982979 LCD982979:LCG982979 KSH982979:KSK982979 KIL982979:KIO982979 JYP982979:JYS982979 JOT982979:JOW982979 JEX982979:JFA982979 IVB982979:IVE982979 ILF982979:ILI982979 IBJ982979:IBM982979 HRN982979:HRQ982979 HHR982979:HHU982979 GXV982979:GXY982979 GNZ982979:GOC982979 GED982979:GEG982979 FUH982979:FUK982979 FKL982979:FKO982979 FAP982979:FAS982979 EQT982979:EQW982979 EGX982979:EHA982979 DXB982979:DXE982979 DNF982979:DNI982979 DDJ982979:DDM982979 CTN982979:CTQ982979 CJR982979:CJU982979 BZV982979:BZY982979 BPZ982979:BQC982979 BGD982979:BGG982979 AWH982979:AWK982979 AML982979:AMO982979 ACP982979:ACS982979 ST982979:SW982979 IX982979:JA982979 J982979:M982979 WVJ917443:WVM917443 WLN917443:WLQ917443 WBR917443:WBU917443 VRV917443:VRY917443 VHZ917443:VIC917443 UYD917443:UYG917443 UOH917443:UOK917443 UEL917443:UEO917443 TUP917443:TUS917443 TKT917443:TKW917443 TAX917443:TBA917443 SRB917443:SRE917443 SHF917443:SHI917443 RXJ917443:RXM917443 RNN917443:RNQ917443 RDR917443:RDU917443 QTV917443:QTY917443 QJZ917443:QKC917443 QAD917443:QAG917443 PQH917443:PQK917443 PGL917443:PGO917443 OWP917443:OWS917443 OMT917443:OMW917443 OCX917443:ODA917443 NTB917443:NTE917443 NJF917443:NJI917443 MZJ917443:MZM917443 MPN917443:MPQ917443 MFR917443:MFU917443 LVV917443:LVY917443 LLZ917443:LMC917443 LCD917443:LCG917443 KSH917443:KSK917443 KIL917443:KIO917443 JYP917443:JYS917443 JOT917443:JOW917443 JEX917443:JFA917443 IVB917443:IVE917443 ILF917443:ILI917443 IBJ917443:IBM917443 HRN917443:HRQ917443 HHR917443:HHU917443 GXV917443:GXY917443 GNZ917443:GOC917443 GED917443:GEG917443 FUH917443:FUK917443 FKL917443:FKO917443 FAP917443:FAS917443 EQT917443:EQW917443 EGX917443:EHA917443 DXB917443:DXE917443 DNF917443:DNI917443 DDJ917443:DDM917443 CTN917443:CTQ917443 CJR917443:CJU917443 BZV917443:BZY917443 BPZ917443:BQC917443 BGD917443:BGG917443 AWH917443:AWK917443 AML917443:AMO917443 ACP917443:ACS917443 ST917443:SW917443 IX917443:JA917443 J917443:M917443 WVJ851907:WVM851907 WLN851907:WLQ851907 WBR851907:WBU851907 VRV851907:VRY851907 VHZ851907:VIC851907 UYD851907:UYG851907 UOH851907:UOK851907 UEL851907:UEO851907 TUP851907:TUS851907 TKT851907:TKW851907 TAX851907:TBA851907 SRB851907:SRE851907 SHF851907:SHI851907 RXJ851907:RXM851907 RNN851907:RNQ851907 RDR851907:RDU851907 QTV851907:QTY851907 QJZ851907:QKC851907 QAD851907:QAG851907 PQH851907:PQK851907 PGL851907:PGO851907 OWP851907:OWS851907 OMT851907:OMW851907 OCX851907:ODA851907 NTB851907:NTE851907 NJF851907:NJI851907 MZJ851907:MZM851907 MPN851907:MPQ851907 MFR851907:MFU851907 LVV851907:LVY851907 LLZ851907:LMC851907 LCD851907:LCG851907 KSH851907:KSK851907 KIL851907:KIO851907 JYP851907:JYS851907 JOT851907:JOW851907 JEX851907:JFA851907 IVB851907:IVE851907 ILF851907:ILI851907 IBJ851907:IBM851907 HRN851907:HRQ851907 HHR851907:HHU851907 GXV851907:GXY851907 GNZ851907:GOC851907 GED851907:GEG851907 FUH851907:FUK851907 FKL851907:FKO851907 FAP851907:FAS851907 EQT851907:EQW851907 EGX851907:EHA851907 DXB851907:DXE851907 DNF851907:DNI851907 DDJ851907:DDM851907 CTN851907:CTQ851907 CJR851907:CJU851907 BZV851907:BZY851907 BPZ851907:BQC851907 BGD851907:BGG851907 AWH851907:AWK851907 AML851907:AMO851907 ACP851907:ACS851907 ST851907:SW851907 IX851907:JA851907 J851907:M851907 WVJ786371:WVM786371 WLN786371:WLQ786371 WBR786371:WBU786371 VRV786371:VRY786371 VHZ786371:VIC786371 UYD786371:UYG786371 UOH786371:UOK786371 UEL786371:UEO786371 TUP786371:TUS786371 TKT786371:TKW786371 TAX786371:TBA786371 SRB786371:SRE786371 SHF786371:SHI786371 RXJ786371:RXM786371 RNN786371:RNQ786371 RDR786371:RDU786371 QTV786371:QTY786371 QJZ786371:QKC786371 QAD786371:QAG786371 PQH786371:PQK786371 PGL786371:PGO786371 OWP786371:OWS786371 OMT786371:OMW786371 OCX786371:ODA786371 NTB786371:NTE786371 NJF786371:NJI786371 MZJ786371:MZM786371 MPN786371:MPQ786371 MFR786371:MFU786371 LVV786371:LVY786371 LLZ786371:LMC786371 LCD786371:LCG786371 KSH786371:KSK786371 KIL786371:KIO786371 JYP786371:JYS786371 JOT786371:JOW786371 JEX786371:JFA786371 IVB786371:IVE786371 ILF786371:ILI786371 IBJ786371:IBM786371 HRN786371:HRQ786371 HHR786371:HHU786371 GXV786371:GXY786371 GNZ786371:GOC786371 GED786371:GEG786371 FUH786371:FUK786371 FKL786371:FKO786371 FAP786371:FAS786371 EQT786371:EQW786371 EGX786371:EHA786371 DXB786371:DXE786371 DNF786371:DNI786371 DDJ786371:DDM786371 CTN786371:CTQ786371 CJR786371:CJU786371 BZV786371:BZY786371 BPZ786371:BQC786371 BGD786371:BGG786371 AWH786371:AWK786371 AML786371:AMO786371 ACP786371:ACS786371 ST786371:SW786371 IX786371:JA786371 J786371:M786371 WVJ720835:WVM720835 WLN720835:WLQ720835 WBR720835:WBU720835 VRV720835:VRY720835 VHZ720835:VIC720835 UYD720835:UYG720835 UOH720835:UOK720835 UEL720835:UEO720835 TUP720835:TUS720835 TKT720835:TKW720835 TAX720835:TBA720835 SRB720835:SRE720835 SHF720835:SHI720835 RXJ720835:RXM720835 RNN720835:RNQ720835 RDR720835:RDU720835 QTV720835:QTY720835 QJZ720835:QKC720835 QAD720835:QAG720835 PQH720835:PQK720835 PGL720835:PGO720835 OWP720835:OWS720835 OMT720835:OMW720835 OCX720835:ODA720835 NTB720835:NTE720835 NJF720835:NJI720835 MZJ720835:MZM720835 MPN720835:MPQ720835 MFR720835:MFU720835 LVV720835:LVY720835 LLZ720835:LMC720835 LCD720835:LCG720835 KSH720835:KSK720835 KIL720835:KIO720835 JYP720835:JYS720835 JOT720835:JOW720835 JEX720835:JFA720835 IVB720835:IVE720835 ILF720835:ILI720835 IBJ720835:IBM720835 HRN720835:HRQ720835 HHR720835:HHU720835 GXV720835:GXY720835 GNZ720835:GOC720835 GED720835:GEG720835 FUH720835:FUK720835 FKL720835:FKO720835 FAP720835:FAS720835 EQT720835:EQW720835 EGX720835:EHA720835 DXB720835:DXE720835 DNF720835:DNI720835 DDJ720835:DDM720835 CTN720835:CTQ720835 CJR720835:CJU720835 BZV720835:BZY720835 BPZ720835:BQC720835 BGD720835:BGG720835 AWH720835:AWK720835 AML720835:AMO720835 ACP720835:ACS720835 ST720835:SW720835 IX720835:JA720835 J720835:M720835 WVJ655299:WVM655299 WLN655299:WLQ655299 WBR655299:WBU655299 VRV655299:VRY655299 VHZ655299:VIC655299 UYD655299:UYG655299 UOH655299:UOK655299 UEL655299:UEO655299 TUP655299:TUS655299 TKT655299:TKW655299 TAX655299:TBA655299 SRB655299:SRE655299 SHF655299:SHI655299 RXJ655299:RXM655299 RNN655299:RNQ655299 RDR655299:RDU655299 QTV655299:QTY655299 QJZ655299:QKC655299 QAD655299:QAG655299 PQH655299:PQK655299 PGL655299:PGO655299 OWP655299:OWS655299 OMT655299:OMW655299 OCX655299:ODA655299 NTB655299:NTE655299 NJF655299:NJI655299 MZJ655299:MZM655299 MPN655299:MPQ655299 MFR655299:MFU655299 LVV655299:LVY655299 LLZ655299:LMC655299 LCD655299:LCG655299 KSH655299:KSK655299 KIL655299:KIO655299 JYP655299:JYS655299 JOT655299:JOW655299 JEX655299:JFA655299 IVB655299:IVE655299 ILF655299:ILI655299 IBJ655299:IBM655299 HRN655299:HRQ655299 HHR655299:HHU655299 GXV655299:GXY655299 GNZ655299:GOC655299 GED655299:GEG655299 FUH655299:FUK655299 FKL655299:FKO655299 FAP655299:FAS655299 EQT655299:EQW655299 EGX655299:EHA655299 DXB655299:DXE655299 DNF655299:DNI655299 DDJ655299:DDM655299 CTN655299:CTQ655299 CJR655299:CJU655299 BZV655299:BZY655299 BPZ655299:BQC655299 BGD655299:BGG655299 AWH655299:AWK655299 AML655299:AMO655299 ACP655299:ACS655299 ST655299:SW655299 IX655299:JA655299 J655299:M655299 WVJ589763:WVM589763 WLN589763:WLQ589763 WBR589763:WBU589763 VRV589763:VRY589763 VHZ589763:VIC589763 UYD589763:UYG589763 UOH589763:UOK589763 UEL589763:UEO589763 TUP589763:TUS589763 TKT589763:TKW589763 TAX589763:TBA589763 SRB589763:SRE589763 SHF589763:SHI589763 RXJ589763:RXM589763 RNN589763:RNQ589763 RDR589763:RDU589763 QTV589763:QTY589763 QJZ589763:QKC589763 QAD589763:QAG589763 PQH589763:PQK589763 PGL589763:PGO589763 OWP589763:OWS589763 OMT589763:OMW589763 OCX589763:ODA589763 NTB589763:NTE589763 NJF589763:NJI589763 MZJ589763:MZM589763 MPN589763:MPQ589763 MFR589763:MFU589763 LVV589763:LVY589763 LLZ589763:LMC589763 LCD589763:LCG589763 KSH589763:KSK589763 KIL589763:KIO589763 JYP589763:JYS589763 JOT589763:JOW589763 JEX589763:JFA589763 IVB589763:IVE589763 ILF589763:ILI589763 IBJ589763:IBM589763 HRN589763:HRQ589763 HHR589763:HHU589763 GXV589763:GXY589763 GNZ589763:GOC589763 GED589763:GEG589763 FUH589763:FUK589763 FKL589763:FKO589763 FAP589763:FAS589763 EQT589763:EQW589763 EGX589763:EHA589763 DXB589763:DXE589763 DNF589763:DNI589763 DDJ589763:DDM589763 CTN589763:CTQ589763 CJR589763:CJU589763 BZV589763:BZY589763 BPZ589763:BQC589763 BGD589763:BGG589763 AWH589763:AWK589763 AML589763:AMO589763 ACP589763:ACS589763 ST589763:SW589763 IX589763:JA589763 J589763:M589763 WVJ524227:WVM524227 WLN524227:WLQ524227 WBR524227:WBU524227 VRV524227:VRY524227 VHZ524227:VIC524227 UYD524227:UYG524227 UOH524227:UOK524227 UEL524227:UEO524227 TUP524227:TUS524227 TKT524227:TKW524227 TAX524227:TBA524227 SRB524227:SRE524227 SHF524227:SHI524227 RXJ524227:RXM524227 RNN524227:RNQ524227 RDR524227:RDU524227 QTV524227:QTY524227 QJZ524227:QKC524227 QAD524227:QAG524227 PQH524227:PQK524227 PGL524227:PGO524227 OWP524227:OWS524227 OMT524227:OMW524227 OCX524227:ODA524227 NTB524227:NTE524227 NJF524227:NJI524227 MZJ524227:MZM524227 MPN524227:MPQ524227 MFR524227:MFU524227 LVV524227:LVY524227 LLZ524227:LMC524227 LCD524227:LCG524227 KSH524227:KSK524227 KIL524227:KIO524227 JYP524227:JYS524227 JOT524227:JOW524227 JEX524227:JFA524227 IVB524227:IVE524227 ILF524227:ILI524227 IBJ524227:IBM524227 HRN524227:HRQ524227 HHR524227:HHU524227 GXV524227:GXY524227 GNZ524227:GOC524227 GED524227:GEG524227 FUH524227:FUK524227 FKL524227:FKO524227 FAP524227:FAS524227 EQT524227:EQW524227 EGX524227:EHA524227 DXB524227:DXE524227 DNF524227:DNI524227 DDJ524227:DDM524227 CTN524227:CTQ524227 CJR524227:CJU524227 BZV524227:BZY524227 BPZ524227:BQC524227 BGD524227:BGG524227 AWH524227:AWK524227 AML524227:AMO524227 ACP524227:ACS524227 ST524227:SW524227 IX524227:JA524227 J524227:M524227 WVJ458691:WVM458691 WLN458691:WLQ458691 WBR458691:WBU458691 VRV458691:VRY458691 VHZ458691:VIC458691 UYD458691:UYG458691 UOH458691:UOK458691 UEL458691:UEO458691 TUP458691:TUS458691 TKT458691:TKW458691 TAX458691:TBA458691 SRB458691:SRE458691 SHF458691:SHI458691 RXJ458691:RXM458691 RNN458691:RNQ458691 RDR458691:RDU458691 QTV458691:QTY458691 QJZ458691:QKC458691 QAD458691:QAG458691 PQH458691:PQK458691 PGL458691:PGO458691 OWP458691:OWS458691 OMT458691:OMW458691 OCX458691:ODA458691 NTB458691:NTE458691 NJF458691:NJI458691 MZJ458691:MZM458691 MPN458691:MPQ458691 MFR458691:MFU458691 LVV458691:LVY458691 LLZ458691:LMC458691 LCD458691:LCG458691 KSH458691:KSK458691 KIL458691:KIO458691 JYP458691:JYS458691 JOT458691:JOW458691 JEX458691:JFA458691 IVB458691:IVE458691 ILF458691:ILI458691 IBJ458691:IBM458691 HRN458691:HRQ458691 HHR458691:HHU458691 GXV458691:GXY458691 GNZ458691:GOC458691 GED458691:GEG458691 FUH458691:FUK458691 FKL458691:FKO458691 FAP458691:FAS458691 EQT458691:EQW458691 EGX458691:EHA458691 DXB458691:DXE458691 DNF458691:DNI458691 DDJ458691:DDM458691 CTN458691:CTQ458691 CJR458691:CJU458691 BZV458691:BZY458691 BPZ458691:BQC458691 BGD458691:BGG458691 AWH458691:AWK458691 AML458691:AMO458691 ACP458691:ACS458691 ST458691:SW458691 IX458691:JA458691 J458691:M458691 WVJ393155:WVM393155 WLN393155:WLQ393155 WBR393155:WBU393155 VRV393155:VRY393155 VHZ393155:VIC393155 UYD393155:UYG393155 UOH393155:UOK393155 UEL393155:UEO393155 TUP393155:TUS393155 TKT393155:TKW393155 TAX393155:TBA393155 SRB393155:SRE393155 SHF393155:SHI393155 RXJ393155:RXM393155 RNN393155:RNQ393155 RDR393155:RDU393155 QTV393155:QTY393155 QJZ393155:QKC393155 QAD393155:QAG393155 PQH393155:PQK393155 PGL393155:PGO393155 OWP393155:OWS393155 OMT393155:OMW393155 OCX393155:ODA393155 NTB393155:NTE393155 NJF393155:NJI393155 MZJ393155:MZM393155 MPN393155:MPQ393155 MFR393155:MFU393155 LVV393155:LVY393155 LLZ393155:LMC393155 LCD393155:LCG393155 KSH393155:KSK393155 KIL393155:KIO393155 JYP393155:JYS393155 JOT393155:JOW393155 JEX393155:JFA393155 IVB393155:IVE393155 ILF393155:ILI393155 IBJ393155:IBM393155 HRN393155:HRQ393155 HHR393155:HHU393155 GXV393155:GXY393155 GNZ393155:GOC393155 GED393155:GEG393155 FUH393155:FUK393155 FKL393155:FKO393155 FAP393155:FAS393155 EQT393155:EQW393155 EGX393155:EHA393155 DXB393155:DXE393155 DNF393155:DNI393155 DDJ393155:DDM393155 CTN393155:CTQ393155 CJR393155:CJU393155 BZV393155:BZY393155 BPZ393155:BQC393155 BGD393155:BGG393155 AWH393155:AWK393155 AML393155:AMO393155 ACP393155:ACS393155 ST393155:SW393155 IX393155:JA393155 J393155:M393155 WVJ327619:WVM327619 WLN327619:WLQ327619 WBR327619:WBU327619 VRV327619:VRY327619 VHZ327619:VIC327619 UYD327619:UYG327619 UOH327619:UOK327619 UEL327619:UEO327619 TUP327619:TUS327619 TKT327619:TKW327619 TAX327619:TBA327619 SRB327619:SRE327619 SHF327619:SHI327619 RXJ327619:RXM327619 RNN327619:RNQ327619 RDR327619:RDU327619 QTV327619:QTY327619 QJZ327619:QKC327619 QAD327619:QAG327619 PQH327619:PQK327619 PGL327619:PGO327619 OWP327619:OWS327619 OMT327619:OMW327619 OCX327619:ODA327619 NTB327619:NTE327619 NJF327619:NJI327619 MZJ327619:MZM327619 MPN327619:MPQ327619 MFR327619:MFU327619 LVV327619:LVY327619 LLZ327619:LMC327619 LCD327619:LCG327619 KSH327619:KSK327619 KIL327619:KIO327619 JYP327619:JYS327619 JOT327619:JOW327619 JEX327619:JFA327619 IVB327619:IVE327619 ILF327619:ILI327619 IBJ327619:IBM327619 HRN327619:HRQ327619 HHR327619:HHU327619 GXV327619:GXY327619 GNZ327619:GOC327619 GED327619:GEG327619 FUH327619:FUK327619 FKL327619:FKO327619 FAP327619:FAS327619 EQT327619:EQW327619 EGX327619:EHA327619 DXB327619:DXE327619 DNF327619:DNI327619 DDJ327619:DDM327619 CTN327619:CTQ327619 CJR327619:CJU327619 BZV327619:BZY327619 BPZ327619:BQC327619 BGD327619:BGG327619 AWH327619:AWK327619 AML327619:AMO327619 ACP327619:ACS327619 ST327619:SW327619 IX327619:JA327619 J327619:M327619 WVJ262083:WVM262083 WLN262083:WLQ262083 WBR262083:WBU262083 VRV262083:VRY262083 VHZ262083:VIC262083 UYD262083:UYG262083 UOH262083:UOK262083 UEL262083:UEO262083 TUP262083:TUS262083 TKT262083:TKW262083 TAX262083:TBA262083 SRB262083:SRE262083 SHF262083:SHI262083 RXJ262083:RXM262083 RNN262083:RNQ262083 RDR262083:RDU262083 QTV262083:QTY262083 QJZ262083:QKC262083 QAD262083:QAG262083 PQH262083:PQK262083 PGL262083:PGO262083 OWP262083:OWS262083 OMT262083:OMW262083 OCX262083:ODA262083 NTB262083:NTE262083 NJF262083:NJI262083 MZJ262083:MZM262083 MPN262083:MPQ262083 MFR262083:MFU262083 LVV262083:LVY262083 LLZ262083:LMC262083 LCD262083:LCG262083 KSH262083:KSK262083 KIL262083:KIO262083 JYP262083:JYS262083 JOT262083:JOW262083 JEX262083:JFA262083 IVB262083:IVE262083 ILF262083:ILI262083 IBJ262083:IBM262083 HRN262083:HRQ262083 HHR262083:HHU262083 GXV262083:GXY262083 GNZ262083:GOC262083 GED262083:GEG262083 FUH262083:FUK262083 FKL262083:FKO262083 FAP262083:FAS262083 EQT262083:EQW262083 EGX262083:EHA262083 DXB262083:DXE262083 DNF262083:DNI262083 DDJ262083:DDM262083 CTN262083:CTQ262083 CJR262083:CJU262083 BZV262083:BZY262083 BPZ262083:BQC262083 BGD262083:BGG262083 AWH262083:AWK262083 AML262083:AMO262083 ACP262083:ACS262083 ST262083:SW262083 IX262083:JA262083 J262083:M262083 WVJ196547:WVM196547 WLN196547:WLQ196547 WBR196547:WBU196547 VRV196547:VRY196547 VHZ196547:VIC196547 UYD196547:UYG196547 UOH196547:UOK196547 UEL196547:UEO196547 TUP196547:TUS196547 TKT196547:TKW196547 TAX196547:TBA196547 SRB196547:SRE196547 SHF196547:SHI196547 RXJ196547:RXM196547 RNN196547:RNQ196547 RDR196547:RDU196547 QTV196547:QTY196547 QJZ196547:QKC196547 QAD196547:QAG196547 PQH196547:PQK196547 PGL196547:PGO196547 OWP196547:OWS196547 OMT196547:OMW196547 OCX196547:ODA196547 NTB196547:NTE196547 NJF196547:NJI196547 MZJ196547:MZM196547 MPN196547:MPQ196547 MFR196547:MFU196547 LVV196547:LVY196547 LLZ196547:LMC196547 LCD196547:LCG196547 KSH196547:KSK196547 KIL196547:KIO196547 JYP196547:JYS196547 JOT196547:JOW196547 JEX196547:JFA196547 IVB196547:IVE196547 ILF196547:ILI196547 IBJ196547:IBM196547 HRN196547:HRQ196547 HHR196547:HHU196547 GXV196547:GXY196547 GNZ196547:GOC196547 GED196547:GEG196547 FUH196547:FUK196547 FKL196547:FKO196547 FAP196547:FAS196547 EQT196547:EQW196547 EGX196547:EHA196547 DXB196547:DXE196547 DNF196547:DNI196547 DDJ196547:DDM196547 CTN196547:CTQ196547 CJR196547:CJU196547 BZV196547:BZY196547 BPZ196547:BQC196547 BGD196547:BGG196547 AWH196547:AWK196547 AML196547:AMO196547 ACP196547:ACS196547 ST196547:SW196547 IX196547:JA196547 J196547:M196547 WVJ131011:WVM131011 WLN131011:WLQ131011 WBR131011:WBU131011 VRV131011:VRY131011 VHZ131011:VIC131011 UYD131011:UYG131011 UOH131011:UOK131011 UEL131011:UEO131011 TUP131011:TUS131011 TKT131011:TKW131011 TAX131011:TBA131011 SRB131011:SRE131011 SHF131011:SHI131011 RXJ131011:RXM131011 RNN131011:RNQ131011 RDR131011:RDU131011 QTV131011:QTY131011 QJZ131011:QKC131011 QAD131011:QAG131011 PQH131011:PQK131011 PGL131011:PGO131011 OWP131011:OWS131011 OMT131011:OMW131011 OCX131011:ODA131011 NTB131011:NTE131011 NJF131011:NJI131011 MZJ131011:MZM131011 MPN131011:MPQ131011 MFR131011:MFU131011 LVV131011:LVY131011 LLZ131011:LMC131011 LCD131011:LCG131011 KSH131011:KSK131011 KIL131011:KIO131011 JYP131011:JYS131011 JOT131011:JOW131011 JEX131011:JFA131011 IVB131011:IVE131011 ILF131011:ILI131011 IBJ131011:IBM131011 HRN131011:HRQ131011 HHR131011:HHU131011 GXV131011:GXY131011 GNZ131011:GOC131011 GED131011:GEG131011 FUH131011:FUK131011 FKL131011:FKO131011 FAP131011:FAS131011 EQT131011:EQW131011 EGX131011:EHA131011 DXB131011:DXE131011 DNF131011:DNI131011 DDJ131011:DDM131011 CTN131011:CTQ131011 CJR131011:CJU131011 BZV131011:BZY131011 BPZ131011:BQC131011 BGD131011:BGG131011 AWH131011:AWK131011 AML131011:AMO131011 ACP131011:ACS131011 ST131011:SW131011 IX131011:JA131011 J131011:M131011 WVJ65475:WVM65475 WLN65475:WLQ65475 WBR65475:WBU65475 VRV65475:VRY65475 VHZ65475:VIC65475 UYD65475:UYG65475 UOH65475:UOK65475 UEL65475:UEO65475 TUP65475:TUS65475 TKT65475:TKW65475 TAX65475:TBA65475 SRB65475:SRE65475 SHF65475:SHI65475 RXJ65475:RXM65475 RNN65475:RNQ65475 RDR65475:RDU65475 QTV65475:QTY65475 QJZ65475:QKC65475 QAD65475:QAG65475 PQH65475:PQK65475 PGL65475:PGO65475 OWP65475:OWS65475 OMT65475:OMW65475 OCX65475:ODA65475 NTB65475:NTE65475 NJF65475:NJI65475 MZJ65475:MZM65475 MPN65475:MPQ65475 MFR65475:MFU65475 LVV65475:LVY65475 LLZ65475:LMC65475 LCD65475:LCG65475 KSH65475:KSK65475 KIL65475:KIO65475 JYP65475:JYS65475 JOT65475:JOW65475 JEX65475:JFA65475 IVB65475:IVE65475 ILF65475:ILI65475 IBJ65475:IBM65475 HRN65475:HRQ65475 HHR65475:HHU65475 GXV65475:GXY65475 GNZ65475:GOC65475 GED65475:GEG65475 FUH65475:FUK65475 FKL65475:FKO65475 FAP65475:FAS65475 EQT65475:EQW65475 EGX65475:EHA65475 DXB65475:DXE65475 DNF65475:DNI65475 DDJ65475:DDM65475 CTN65475:CTQ65475 CJR65475:CJU65475 BZV65475:BZY65475 BPZ65475:BQC65475 BGD65475:BGG65475 AWH65475:AWK65475 AML65475:AMO65475 ACP65475:ACS65475 ST65475:SW65475 IX65475:JA65475 WVJ6:WVM6 WLN6:WLQ6 WBR6:WBU6 VRV6:VRY6 VHZ6:VIC6 UYD6:UYG6 UOH6:UOK6 UEL6:UEO6 TUP6:TUS6 TKT6:TKW6 TAX6:TBA6 SRB6:SRE6 SHF6:SHI6 RXJ6:RXM6 RNN6:RNQ6 RDR6:RDU6 QTV6:QTY6 QJZ6:QKC6 QAD6:QAG6 PQH6:PQK6 PGL6:PGO6 OWP6:OWS6 OMT6:OMW6 OCX6:ODA6 NTB6:NTE6 NJF6:NJI6 MZJ6:MZM6 MPN6:MPQ6 MFR6:MFU6 LVV6:LVY6 LLZ6:LMC6 LCD6:LCG6 KSH6:KSK6 KIL6:KIO6 JYP6:JYS6 JOT6:JOW6 JEX6:JFA6 IVB6:IVE6 ILF6:ILI6 IBJ6:IBM6 HRN6:HRQ6 HHR6:HHU6 GXV6:GXY6 GNZ6:GOC6 GED6:GEG6 FUH6:FUK6 FKL6:FKO6 FAP6:FAS6 EQT6:EQW6 EGX6:EHA6 DXB6:DXE6 DNF6:DNI6 DDJ6:DDM6 CTN6:CTQ6 CJR6:CJU6 BZV6:BZY6 BPZ6:BQC6 BGD6:BGG6 AWH6:AWK6 AML6:AMO6 ACP6:ACS6 ST6:SW6 IX6:JA6">
      <formula1>#REF!</formula1>
    </dataValidation>
    <dataValidation type="list" allowBlank="1" showInputMessage="1" showErrorMessage="1" promptTitle="OBLIGATORIO" prompt="Indique duración" sqref="IU6:IV6 WVG982979:WVH982979 WLK982979:WLL982979 WBO982979:WBP982979 VRS982979:VRT982979 VHW982979:VHX982979 UYA982979:UYB982979 UOE982979:UOF982979 UEI982979:UEJ982979 TUM982979:TUN982979 TKQ982979:TKR982979 TAU982979:TAV982979 SQY982979:SQZ982979 SHC982979:SHD982979 RXG982979:RXH982979 RNK982979:RNL982979 RDO982979:RDP982979 QTS982979:QTT982979 QJW982979:QJX982979 QAA982979:QAB982979 PQE982979:PQF982979 PGI982979:PGJ982979 OWM982979:OWN982979 OMQ982979:OMR982979 OCU982979:OCV982979 NSY982979:NSZ982979 NJC982979:NJD982979 MZG982979:MZH982979 MPK982979:MPL982979 MFO982979:MFP982979 LVS982979:LVT982979 LLW982979:LLX982979 LCA982979:LCB982979 KSE982979:KSF982979 KII982979:KIJ982979 JYM982979:JYN982979 JOQ982979:JOR982979 JEU982979:JEV982979 IUY982979:IUZ982979 ILC982979:ILD982979 IBG982979:IBH982979 HRK982979:HRL982979 HHO982979:HHP982979 GXS982979:GXT982979 GNW982979:GNX982979 GEA982979:GEB982979 FUE982979:FUF982979 FKI982979:FKJ982979 FAM982979:FAN982979 EQQ982979:EQR982979 EGU982979:EGV982979 DWY982979:DWZ982979 DNC982979:DND982979 DDG982979:DDH982979 CTK982979:CTL982979 CJO982979:CJP982979 BZS982979:BZT982979 BPW982979:BPX982979 BGA982979:BGB982979 AWE982979:AWF982979 AMI982979:AMJ982979 ACM982979:ACN982979 SQ982979:SR982979 IU982979:IV982979 H982979 WVG917443:WVH917443 WLK917443:WLL917443 WBO917443:WBP917443 VRS917443:VRT917443 VHW917443:VHX917443 UYA917443:UYB917443 UOE917443:UOF917443 UEI917443:UEJ917443 TUM917443:TUN917443 TKQ917443:TKR917443 TAU917443:TAV917443 SQY917443:SQZ917443 SHC917443:SHD917443 RXG917443:RXH917443 RNK917443:RNL917443 RDO917443:RDP917443 QTS917443:QTT917443 QJW917443:QJX917443 QAA917443:QAB917443 PQE917443:PQF917443 PGI917443:PGJ917443 OWM917443:OWN917443 OMQ917443:OMR917443 OCU917443:OCV917443 NSY917443:NSZ917443 NJC917443:NJD917443 MZG917443:MZH917443 MPK917443:MPL917443 MFO917443:MFP917443 LVS917443:LVT917443 LLW917443:LLX917443 LCA917443:LCB917443 KSE917443:KSF917443 KII917443:KIJ917443 JYM917443:JYN917443 JOQ917443:JOR917443 JEU917443:JEV917443 IUY917443:IUZ917443 ILC917443:ILD917443 IBG917443:IBH917443 HRK917443:HRL917443 HHO917443:HHP917443 GXS917443:GXT917443 GNW917443:GNX917443 GEA917443:GEB917443 FUE917443:FUF917443 FKI917443:FKJ917443 FAM917443:FAN917443 EQQ917443:EQR917443 EGU917443:EGV917443 DWY917443:DWZ917443 DNC917443:DND917443 DDG917443:DDH917443 CTK917443:CTL917443 CJO917443:CJP917443 BZS917443:BZT917443 BPW917443:BPX917443 BGA917443:BGB917443 AWE917443:AWF917443 AMI917443:AMJ917443 ACM917443:ACN917443 SQ917443:SR917443 IU917443:IV917443 H917443 WVG851907:WVH851907 WLK851907:WLL851907 WBO851907:WBP851907 VRS851907:VRT851907 VHW851907:VHX851907 UYA851907:UYB851907 UOE851907:UOF851907 UEI851907:UEJ851907 TUM851907:TUN851907 TKQ851907:TKR851907 TAU851907:TAV851907 SQY851907:SQZ851907 SHC851907:SHD851907 RXG851907:RXH851907 RNK851907:RNL851907 RDO851907:RDP851907 QTS851907:QTT851907 QJW851907:QJX851907 QAA851907:QAB851907 PQE851907:PQF851907 PGI851907:PGJ851907 OWM851907:OWN851907 OMQ851907:OMR851907 OCU851907:OCV851907 NSY851907:NSZ851907 NJC851907:NJD851907 MZG851907:MZH851907 MPK851907:MPL851907 MFO851907:MFP851907 LVS851907:LVT851907 LLW851907:LLX851907 LCA851907:LCB851907 KSE851907:KSF851907 KII851907:KIJ851907 JYM851907:JYN851907 JOQ851907:JOR851907 JEU851907:JEV851907 IUY851907:IUZ851907 ILC851907:ILD851907 IBG851907:IBH851907 HRK851907:HRL851907 HHO851907:HHP851907 GXS851907:GXT851907 GNW851907:GNX851907 GEA851907:GEB851907 FUE851907:FUF851907 FKI851907:FKJ851907 FAM851907:FAN851907 EQQ851907:EQR851907 EGU851907:EGV851907 DWY851907:DWZ851907 DNC851907:DND851907 DDG851907:DDH851907 CTK851907:CTL851907 CJO851907:CJP851907 BZS851907:BZT851907 BPW851907:BPX851907 BGA851907:BGB851907 AWE851907:AWF851907 AMI851907:AMJ851907 ACM851907:ACN851907 SQ851907:SR851907 IU851907:IV851907 H851907 WVG786371:WVH786371 WLK786371:WLL786371 WBO786371:WBP786371 VRS786371:VRT786371 VHW786371:VHX786371 UYA786371:UYB786371 UOE786371:UOF786371 UEI786371:UEJ786371 TUM786371:TUN786371 TKQ786371:TKR786371 TAU786371:TAV786371 SQY786371:SQZ786371 SHC786371:SHD786371 RXG786371:RXH786371 RNK786371:RNL786371 RDO786371:RDP786371 QTS786371:QTT786371 QJW786371:QJX786371 QAA786371:QAB786371 PQE786371:PQF786371 PGI786371:PGJ786371 OWM786371:OWN786371 OMQ786371:OMR786371 OCU786371:OCV786371 NSY786371:NSZ786371 NJC786371:NJD786371 MZG786371:MZH786371 MPK786371:MPL786371 MFO786371:MFP786371 LVS786371:LVT786371 LLW786371:LLX786371 LCA786371:LCB786371 KSE786371:KSF786371 KII786371:KIJ786371 JYM786371:JYN786371 JOQ786371:JOR786371 JEU786371:JEV786371 IUY786371:IUZ786371 ILC786371:ILD786371 IBG786371:IBH786371 HRK786371:HRL786371 HHO786371:HHP786371 GXS786371:GXT786371 GNW786371:GNX786371 GEA786371:GEB786371 FUE786371:FUF786371 FKI786371:FKJ786371 FAM786371:FAN786371 EQQ786371:EQR786371 EGU786371:EGV786371 DWY786371:DWZ786371 DNC786371:DND786371 DDG786371:DDH786371 CTK786371:CTL786371 CJO786371:CJP786371 BZS786371:BZT786371 BPW786371:BPX786371 BGA786371:BGB786371 AWE786371:AWF786371 AMI786371:AMJ786371 ACM786371:ACN786371 SQ786371:SR786371 IU786371:IV786371 H786371 WVG720835:WVH720835 WLK720835:WLL720835 WBO720835:WBP720835 VRS720835:VRT720835 VHW720835:VHX720835 UYA720835:UYB720835 UOE720835:UOF720835 UEI720835:UEJ720835 TUM720835:TUN720835 TKQ720835:TKR720835 TAU720835:TAV720835 SQY720835:SQZ720835 SHC720835:SHD720835 RXG720835:RXH720835 RNK720835:RNL720835 RDO720835:RDP720835 QTS720835:QTT720835 QJW720835:QJX720835 QAA720835:QAB720835 PQE720835:PQF720835 PGI720835:PGJ720835 OWM720835:OWN720835 OMQ720835:OMR720835 OCU720835:OCV720835 NSY720835:NSZ720835 NJC720835:NJD720835 MZG720835:MZH720835 MPK720835:MPL720835 MFO720835:MFP720835 LVS720835:LVT720835 LLW720835:LLX720835 LCA720835:LCB720835 KSE720835:KSF720835 KII720835:KIJ720835 JYM720835:JYN720835 JOQ720835:JOR720835 JEU720835:JEV720835 IUY720835:IUZ720835 ILC720835:ILD720835 IBG720835:IBH720835 HRK720835:HRL720835 HHO720835:HHP720835 GXS720835:GXT720835 GNW720835:GNX720835 GEA720835:GEB720835 FUE720835:FUF720835 FKI720835:FKJ720835 FAM720835:FAN720835 EQQ720835:EQR720835 EGU720835:EGV720835 DWY720835:DWZ720835 DNC720835:DND720835 DDG720835:DDH720835 CTK720835:CTL720835 CJO720835:CJP720835 BZS720835:BZT720835 BPW720835:BPX720835 BGA720835:BGB720835 AWE720835:AWF720835 AMI720835:AMJ720835 ACM720835:ACN720835 SQ720835:SR720835 IU720835:IV720835 H720835 WVG655299:WVH655299 WLK655299:WLL655299 WBO655299:WBP655299 VRS655299:VRT655299 VHW655299:VHX655299 UYA655299:UYB655299 UOE655299:UOF655299 UEI655299:UEJ655299 TUM655299:TUN655299 TKQ655299:TKR655299 TAU655299:TAV655299 SQY655299:SQZ655299 SHC655299:SHD655299 RXG655299:RXH655299 RNK655299:RNL655299 RDO655299:RDP655299 QTS655299:QTT655299 QJW655299:QJX655299 QAA655299:QAB655299 PQE655299:PQF655299 PGI655299:PGJ655299 OWM655299:OWN655299 OMQ655299:OMR655299 OCU655299:OCV655299 NSY655299:NSZ655299 NJC655299:NJD655299 MZG655299:MZH655299 MPK655299:MPL655299 MFO655299:MFP655299 LVS655299:LVT655299 LLW655299:LLX655299 LCA655299:LCB655299 KSE655299:KSF655299 KII655299:KIJ655299 JYM655299:JYN655299 JOQ655299:JOR655299 JEU655299:JEV655299 IUY655299:IUZ655299 ILC655299:ILD655299 IBG655299:IBH655299 HRK655299:HRL655299 HHO655299:HHP655299 GXS655299:GXT655299 GNW655299:GNX655299 GEA655299:GEB655299 FUE655299:FUF655299 FKI655299:FKJ655299 FAM655299:FAN655299 EQQ655299:EQR655299 EGU655299:EGV655299 DWY655299:DWZ655299 DNC655299:DND655299 DDG655299:DDH655299 CTK655299:CTL655299 CJO655299:CJP655299 BZS655299:BZT655299 BPW655299:BPX655299 BGA655299:BGB655299 AWE655299:AWF655299 AMI655299:AMJ655299 ACM655299:ACN655299 SQ655299:SR655299 IU655299:IV655299 H655299 WVG589763:WVH589763 WLK589763:WLL589763 WBO589763:WBP589763 VRS589763:VRT589763 VHW589763:VHX589763 UYA589763:UYB589763 UOE589763:UOF589763 UEI589763:UEJ589763 TUM589763:TUN589763 TKQ589763:TKR589763 TAU589763:TAV589763 SQY589763:SQZ589763 SHC589763:SHD589763 RXG589763:RXH589763 RNK589763:RNL589763 RDO589763:RDP589763 QTS589763:QTT589763 QJW589763:QJX589763 QAA589763:QAB589763 PQE589763:PQF589763 PGI589763:PGJ589763 OWM589763:OWN589763 OMQ589763:OMR589763 OCU589763:OCV589763 NSY589763:NSZ589763 NJC589763:NJD589763 MZG589763:MZH589763 MPK589763:MPL589763 MFO589763:MFP589763 LVS589763:LVT589763 LLW589763:LLX589763 LCA589763:LCB589763 KSE589763:KSF589763 KII589763:KIJ589763 JYM589763:JYN589763 JOQ589763:JOR589763 JEU589763:JEV589763 IUY589763:IUZ589763 ILC589763:ILD589763 IBG589763:IBH589763 HRK589763:HRL589763 HHO589763:HHP589763 GXS589763:GXT589763 GNW589763:GNX589763 GEA589763:GEB589763 FUE589763:FUF589763 FKI589763:FKJ589763 FAM589763:FAN589763 EQQ589763:EQR589763 EGU589763:EGV589763 DWY589763:DWZ589763 DNC589763:DND589763 DDG589763:DDH589763 CTK589763:CTL589763 CJO589763:CJP589763 BZS589763:BZT589763 BPW589763:BPX589763 BGA589763:BGB589763 AWE589763:AWF589763 AMI589763:AMJ589763 ACM589763:ACN589763 SQ589763:SR589763 IU589763:IV589763 H589763 WVG524227:WVH524227 WLK524227:WLL524227 WBO524227:WBP524227 VRS524227:VRT524227 VHW524227:VHX524227 UYA524227:UYB524227 UOE524227:UOF524227 UEI524227:UEJ524227 TUM524227:TUN524227 TKQ524227:TKR524227 TAU524227:TAV524227 SQY524227:SQZ524227 SHC524227:SHD524227 RXG524227:RXH524227 RNK524227:RNL524227 RDO524227:RDP524227 QTS524227:QTT524227 QJW524227:QJX524227 QAA524227:QAB524227 PQE524227:PQF524227 PGI524227:PGJ524227 OWM524227:OWN524227 OMQ524227:OMR524227 OCU524227:OCV524227 NSY524227:NSZ524227 NJC524227:NJD524227 MZG524227:MZH524227 MPK524227:MPL524227 MFO524227:MFP524227 LVS524227:LVT524227 LLW524227:LLX524227 LCA524227:LCB524227 KSE524227:KSF524227 KII524227:KIJ524227 JYM524227:JYN524227 JOQ524227:JOR524227 JEU524227:JEV524227 IUY524227:IUZ524227 ILC524227:ILD524227 IBG524227:IBH524227 HRK524227:HRL524227 HHO524227:HHP524227 GXS524227:GXT524227 GNW524227:GNX524227 GEA524227:GEB524227 FUE524227:FUF524227 FKI524227:FKJ524227 FAM524227:FAN524227 EQQ524227:EQR524227 EGU524227:EGV524227 DWY524227:DWZ524227 DNC524227:DND524227 DDG524227:DDH524227 CTK524227:CTL524227 CJO524227:CJP524227 BZS524227:BZT524227 BPW524227:BPX524227 BGA524227:BGB524227 AWE524227:AWF524227 AMI524227:AMJ524227 ACM524227:ACN524227 SQ524227:SR524227 IU524227:IV524227 H524227 WVG458691:WVH458691 WLK458691:WLL458691 WBO458691:WBP458691 VRS458691:VRT458691 VHW458691:VHX458691 UYA458691:UYB458691 UOE458691:UOF458691 UEI458691:UEJ458691 TUM458691:TUN458691 TKQ458691:TKR458691 TAU458691:TAV458691 SQY458691:SQZ458691 SHC458691:SHD458691 RXG458691:RXH458691 RNK458691:RNL458691 RDO458691:RDP458691 QTS458691:QTT458691 QJW458691:QJX458691 QAA458691:QAB458691 PQE458691:PQF458691 PGI458691:PGJ458691 OWM458691:OWN458691 OMQ458691:OMR458691 OCU458691:OCV458691 NSY458691:NSZ458691 NJC458691:NJD458691 MZG458691:MZH458691 MPK458691:MPL458691 MFO458691:MFP458691 LVS458691:LVT458691 LLW458691:LLX458691 LCA458691:LCB458691 KSE458691:KSF458691 KII458691:KIJ458691 JYM458691:JYN458691 JOQ458691:JOR458691 JEU458691:JEV458691 IUY458691:IUZ458691 ILC458691:ILD458691 IBG458691:IBH458691 HRK458691:HRL458691 HHO458691:HHP458691 GXS458691:GXT458691 GNW458691:GNX458691 GEA458691:GEB458691 FUE458691:FUF458691 FKI458691:FKJ458691 FAM458691:FAN458691 EQQ458691:EQR458691 EGU458691:EGV458691 DWY458691:DWZ458691 DNC458691:DND458691 DDG458691:DDH458691 CTK458691:CTL458691 CJO458691:CJP458691 BZS458691:BZT458691 BPW458691:BPX458691 BGA458691:BGB458691 AWE458691:AWF458691 AMI458691:AMJ458691 ACM458691:ACN458691 SQ458691:SR458691 IU458691:IV458691 H458691 WVG393155:WVH393155 WLK393155:WLL393155 WBO393155:WBP393155 VRS393155:VRT393155 VHW393155:VHX393155 UYA393155:UYB393155 UOE393155:UOF393155 UEI393155:UEJ393155 TUM393155:TUN393155 TKQ393155:TKR393155 TAU393155:TAV393155 SQY393155:SQZ393155 SHC393155:SHD393155 RXG393155:RXH393155 RNK393155:RNL393155 RDO393155:RDP393155 QTS393155:QTT393155 QJW393155:QJX393155 QAA393155:QAB393155 PQE393155:PQF393155 PGI393155:PGJ393155 OWM393155:OWN393155 OMQ393155:OMR393155 OCU393155:OCV393155 NSY393155:NSZ393155 NJC393155:NJD393155 MZG393155:MZH393155 MPK393155:MPL393155 MFO393155:MFP393155 LVS393155:LVT393155 LLW393155:LLX393155 LCA393155:LCB393155 KSE393155:KSF393155 KII393155:KIJ393155 JYM393155:JYN393155 JOQ393155:JOR393155 JEU393155:JEV393155 IUY393155:IUZ393155 ILC393155:ILD393155 IBG393155:IBH393155 HRK393155:HRL393155 HHO393155:HHP393155 GXS393155:GXT393155 GNW393155:GNX393155 GEA393155:GEB393155 FUE393155:FUF393155 FKI393155:FKJ393155 FAM393155:FAN393155 EQQ393155:EQR393155 EGU393155:EGV393155 DWY393155:DWZ393155 DNC393155:DND393155 DDG393155:DDH393155 CTK393155:CTL393155 CJO393155:CJP393155 BZS393155:BZT393155 BPW393155:BPX393155 BGA393155:BGB393155 AWE393155:AWF393155 AMI393155:AMJ393155 ACM393155:ACN393155 SQ393155:SR393155 IU393155:IV393155 H393155 WVG327619:WVH327619 WLK327619:WLL327619 WBO327619:WBP327619 VRS327619:VRT327619 VHW327619:VHX327619 UYA327619:UYB327619 UOE327619:UOF327619 UEI327619:UEJ327619 TUM327619:TUN327619 TKQ327619:TKR327619 TAU327619:TAV327619 SQY327619:SQZ327619 SHC327619:SHD327619 RXG327619:RXH327619 RNK327619:RNL327619 RDO327619:RDP327619 QTS327619:QTT327619 QJW327619:QJX327619 QAA327619:QAB327619 PQE327619:PQF327619 PGI327619:PGJ327619 OWM327619:OWN327619 OMQ327619:OMR327619 OCU327619:OCV327619 NSY327619:NSZ327619 NJC327619:NJD327619 MZG327619:MZH327619 MPK327619:MPL327619 MFO327619:MFP327619 LVS327619:LVT327619 LLW327619:LLX327619 LCA327619:LCB327619 KSE327619:KSF327619 KII327619:KIJ327619 JYM327619:JYN327619 JOQ327619:JOR327619 JEU327619:JEV327619 IUY327619:IUZ327619 ILC327619:ILD327619 IBG327619:IBH327619 HRK327619:HRL327619 HHO327619:HHP327619 GXS327619:GXT327619 GNW327619:GNX327619 GEA327619:GEB327619 FUE327619:FUF327619 FKI327619:FKJ327619 FAM327619:FAN327619 EQQ327619:EQR327619 EGU327619:EGV327619 DWY327619:DWZ327619 DNC327619:DND327619 DDG327619:DDH327619 CTK327619:CTL327619 CJO327619:CJP327619 BZS327619:BZT327619 BPW327619:BPX327619 BGA327619:BGB327619 AWE327619:AWF327619 AMI327619:AMJ327619 ACM327619:ACN327619 SQ327619:SR327619 IU327619:IV327619 H327619 WVG262083:WVH262083 WLK262083:WLL262083 WBO262083:WBP262083 VRS262083:VRT262083 VHW262083:VHX262083 UYA262083:UYB262083 UOE262083:UOF262083 UEI262083:UEJ262083 TUM262083:TUN262083 TKQ262083:TKR262083 TAU262083:TAV262083 SQY262083:SQZ262083 SHC262083:SHD262083 RXG262083:RXH262083 RNK262083:RNL262083 RDO262083:RDP262083 QTS262083:QTT262083 QJW262083:QJX262083 QAA262083:QAB262083 PQE262083:PQF262083 PGI262083:PGJ262083 OWM262083:OWN262083 OMQ262083:OMR262083 OCU262083:OCV262083 NSY262083:NSZ262083 NJC262083:NJD262083 MZG262083:MZH262083 MPK262083:MPL262083 MFO262083:MFP262083 LVS262083:LVT262083 LLW262083:LLX262083 LCA262083:LCB262083 KSE262083:KSF262083 KII262083:KIJ262083 JYM262083:JYN262083 JOQ262083:JOR262083 JEU262083:JEV262083 IUY262083:IUZ262083 ILC262083:ILD262083 IBG262083:IBH262083 HRK262083:HRL262083 HHO262083:HHP262083 GXS262083:GXT262083 GNW262083:GNX262083 GEA262083:GEB262083 FUE262083:FUF262083 FKI262083:FKJ262083 FAM262083:FAN262083 EQQ262083:EQR262083 EGU262083:EGV262083 DWY262083:DWZ262083 DNC262083:DND262083 DDG262083:DDH262083 CTK262083:CTL262083 CJO262083:CJP262083 BZS262083:BZT262083 BPW262083:BPX262083 BGA262083:BGB262083 AWE262083:AWF262083 AMI262083:AMJ262083 ACM262083:ACN262083 SQ262083:SR262083 IU262083:IV262083 H262083 WVG196547:WVH196547 WLK196547:WLL196547 WBO196547:WBP196547 VRS196547:VRT196547 VHW196547:VHX196547 UYA196547:UYB196547 UOE196547:UOF196547 UEI196547:UEJ196547 TUM196547:TUN196547 TKQ196547:TKR196547 TAU196547:TAV196547 SQY196547:SQZ196547 SHC196547:SHD196547 RXG196547:RXH196547 RNK196547:RNL196547 RDO196547:RDP196547 QTS196547:QTT196547 QJW196547:QJX196547 QAA196547:QAB196547 PQE196547:PQF196547 PGI196547:PGJ196547 OWM196547:OWN196547 OMQ196547:OMR196547 OCU196547:OCV196547 NSY196547:NSZ196547 NJC196547:NJD196547 MZG196547:MZH196547 MPK196547:MPL196547 MFO196547:MFP196547 LVS196547:LVT196547 LLW196547:LLX196547 LCA196547:LCB196547 KSE196547:KSF196547 KII196547:KIJ196547 JYM196547:JYN196547 JOQ196547:JOR196547 JEU196547:JEV196547 IUY196547:IUZ196547 ILC196547:ILD196547 IBG196547:IBH196547 HRK196547:HRL196547 HHO196547:HHP196547 GXS196547:GXT196547 GNW196547:GNX196547 GEA196547:GEB196547 FUE196547:FUF196547 FKI196547:FKJ196547 FAM196547:FAN196547 EQQ196547:EQR196547 EGU196547:EGV196547 DWY196547:DWZ196547 DNC196547:DND196547 DDG196547:DDH196547 CTK196547:CTL196547 CJO196547:CJP196547 BZS196547:BZT196547 BPW196547:BPX196547 BGA196547:BGB196547 AWE196547:AWF196547 AMI196547:AMJ196547 ACM196547:ACN196547 SQ196547:SR196547 IU196547:IV196547 H196547 WVG131011:WVH131011 WLK131011:WLL131011 WBO131011:WBP131011 VRS131011:VRT131011 VHW131011:VHX131011 UYA131011:UYB131011 UOE131011:UOF131011 UEI131011:UEJ131011 TUM131011:TUN131011 TKQ131011:TKR131011 TAU131011:TAV131011 SQY131011:SQZ131011 SHC131011:SHD131011 RXG131011:RXH131011 RNK131011:RNL131011 RDO131011:RDP131011 QTS131011:QTT131011 QJW131011:QJX131011 QAA131011:QAB131011 PQE131011:PQF131011 PGI131011:PGJ131011 OWM131011:OWN131011 OMQ131011:OMR131011 OCU131011:OCV131011 NSY131011:NSZ131011 NJC131011:NJD131011 MZG131011:MZH131011 MPK131011:MPL131011 MFO131011:MFP131011 LVS131011:LVT131011 LLW131011:LLX131011 LCA131011:LCB131011 KSE131011:KSF131011 KII131011:KIJ131011 JYM131011:JYN131011 JOQ131011:JOR131011 JEU131011:JEV131011 IUY131011:IUZ131011 ILC131011:ILD131011 IBG131011:IBH131011 HRK131011:HRL131011 HHO131011:HHP131011 GXS131011:GXT131011 GNW131011:GNX131011 GEA131011:GEB131011 FUE131011:FUF131011 FKI131011:FKJ131011 FAM131011:FAN131011 EQQ131011:EQR131011 EGU131011:EGV131011 DWY131011:DWZ131011 DNC131011:DND131011 DDG131011:DDH131011 CTK131011:CTL131011 CJO131011:CJP131011 BZS131011:BZT131011 BPW131011:BPX131011 BGA131011:BGB131011 AWE131011:AWF131011 AMI131011:AMJ131011 ACM131011:ACN131011 SQ131011:SR131011 IU131011:IV131011 H131011 WVG65475:WVH65475 WLK65475:WLL65475 WBO65475:WBP65475 VRS65475:VRT65475 VHW65475:VHX65475 UYA65475:UYB65475 UOE65475:UOF65475 UEI65475:UEJ65475 TUM65475:TUN65475 TKQ65475:TKR65475 TAU65475:TAV65475 SQY65475:SQZ65475 SHC65475:SHD65475 RXG65475:RXH65475 RNK65475:RNL65475 RDO65475:RDP65475 QTS65475:QTT65475 QJW65475:QJX65475 QAA65475:QAB65475 PQE65475:PQF65475 PGI65475:PGJ65475 OWM65475:OWN65475 OMQ65475:OMR65475 OCU65475:OCV65475 NSY65475:NSZ65475 NJC65475:NJD65475 MZG65475:MZH65475 MPK65475:MPL65475 MFO65475:MFP65475 LVS65475:LVT65475 LLW65475:LLX65475 LCA65475:LCB65475 KSE65475:KSF65475 KII65475:KIJ65475 JYM65475:JYN65475 JOQ65475:JOR65475 JEU65475:JEV65475 IUY65475:IUZ65475 ILC65475:ILD65475 IBG65475:IBH65475 HRK65475:HRL65475 HHO65475:HHP65475 GXS65475:GXT65475 GNW65475:GNX65475 GEA65475:GEB65475 FUE65475:FUF65475 FKI65475:FKJ65475 FAM65475:FAN65475 EQQ65475:EQR65475 EGU65475:EGV65475 DWY65475:DWZ65475 DNC65475:DND65475 DDG65475:DDH65475 CTK65475:CTL65475 CJO65475:CJP65475 BZS65475:BZT65475 BPW65475:BPX65475 BGA65475:BGB65475 AWE65475:AWF65475 AMI65475:AMJ65475 ACM65475:ACN65475 SQ65475:SR65475 IU65475:IV65475 H65475 WVG6:WVH6 WLK6:WLL6 WBO6:WBP6 VRS6:VRT6 VHW6:VHX6 UYA6:UYB6 UOE6:UOF6 UEI6:UEJ6 TUM6:TUN6 TKQ6:TKR6 TAU6:TAV6 SQY6:SQZ6 SHC6:SHD6 RXG6:RXH6 RNK6:RNL6 RDO6:RDP6 QTS6:QTT6 QJW6:QJX6 QAA6:QAB6 PQE6:PQF6 PGI6:PGJ6 OWM6:OWN6 OMQ6:OMR6 OCU6:OCV6 NSY6:NSZ6 NJC6:NJD6 MZG6:MZH6 MPK6:MPL6 MFO6:MFP6 LVS6:LVT6 LLW6:LLX6 LCA6:LCB6 KSE6:KSF6 KII6:KIJ6 JYM6:JYN6 JOQ6:JOR6 JEU6:JEV6 IUY6:IUZ6 ILC6:ILD6 IBG6:IBH6 HRK6:HRL6 HHO6:HHP6 GXS6:GXT6 GNW6:GNX6 GEA6:GEB6 FUE6:FUF6 FKI6:FKJ6 FAM6:FAN6 EQQ6:EQR6 EGU6:EGV6 DWY6:DWZ6 DNC6:DND6 DDG6:DDH6 CTK6:CTL6 CJO6:CJP6 BZS6:BZT6 BPW6:BPX6 BGA6:BGB6 AWE6:AWF6 AMI6:AMJ6 ACM6:ACN6 SQ6:SR6">
      <formula1>#REF!</formula1>
    </dataValidation>
    <dataValidation type="list" allowBlank="1" showInputMessage="1" showErrorMessage="1" promptTitle="OBLIGATORIO" prompt="Indique tipo de obra" sqref="IR6:IS6 WVD982979:WVE982979 WLH982979:WLI982979 WBL982979:WBM982979 VRP982979:VRQ982979 VHT982979:VHU982979 UXX982979:UXY982979 UOB982979:UOC982979 UEF982979:UEG982979 TUJ982979:TUK982979 TKN982979:TKO982979 TAR982979:TAS982979 SQV982979:SQW982979 SGZ982979:SHA982979 RXD982979:RXE982979 RNH982979:RNI982979 RDL982979:RDM982979 QTP982979:QTQ982979 QJT982979:QJU982979 PZX982979:PZY982979 PQB982979:PQC982979 PGF982979:PGG982979 OWJ982979:OWK982979 OMN982979:OMO982979 OCR982979:OCS982979 NSV982979:NSW982979 NIZ982979:NJA982979 MZD982979:MZE982979 MPH982979:MPI982979 MFL982979:MFM982979 LVP982979:LVQ982979 LLT982979:LLU982979 LBX982979:LBY982979 KSB982979:KSC982979 KIF982979:KIG982979 JYJ982979:JYK982979 JON982979:JOO982979 JER982979:JES982979 IUV982979:IUW982979 IKZ982979:ILA982979 IBD982979:IBE982979 HRH982979:HRI982979 HHL982979:HHM982979 GXP982979:GXQ982979 GNT982979:GNU982979 GDX982979:GDY982979 FUB982979:FUC982979 FKF982979:FKG982979 FAJ982979:FAK982979 EQN982979:EQO982979 EGR982979:EGS982979 DWV982979:DWW982979 DMZ982979:DNA982979 DDD982979:DDE982979 CTH982979:CTI982979 CJL982979:CJM982979 BZP982979:BZQ982979 BPT982979:BPU982979 BFX982979:BFY982979 AWB982979:AWC982979 AMF982979:AMG982979 ACJ982979:ACK982979 SN982979:SO982979 IR982979:IS982979 E982979:F982979 WVD917443:WVE917443 WLH917443:WLI917443 WBL917443:WBM917443 VRP917443:VRQ917443 VHT917443:VHU917443 UXX917443:UXY917443 UOB917443:UOC917443 UEF917443:UEG917443 TUJ917443:TUK917443 TKN917443:TKO917443 TAR917443:TAS917443 SQV917443:SQW917443 SGZ917443:SHA917443 RXD917443:RXE917443 RNH917443:RNI917443 RDL917443:RDM917443 QTP917443:QTQ917443 QJT917443:QJU917443 PZX917443:PZY917443 PQB917443:PQC917443 PGF917443:PGG917443 OWJ917443:OWK917443 OMN917443:OMO917443 OCR917443:OCS917443 NSV917443:NSW917443 NIZ917443:NJA917443 MZD917443:MZE917443 MPH917443:MPI917443 MFL917443:MFM917443 LVP917443:LVQ917443 LLT917443:LLU917443 LBX917443:LBY917443 KSB917443:KSC917443 KIF917443:KIG917443 JYJ917443:JYK917443 JON917443:JOO917443 JER917443:JES917443 IUV917443:IUW917443 IKZ917443:ILA917443 IBD917443:IBE917443 HRH917443:HRI917443 HHL917443:HHM917443 GXP917443:GXQ917443 GNT917443:GNU917443 GDX917443:GDY917443 FUB917443:FUC917443 FKF917443:FKG917443 FAJ917443:FAK917443 EQN917443:EQO917443 EGR917443:EGS917443 DWV917443:DWW917443 DMZ917443:DNA917443 DDD917443:DDE917443 CTH917443:CTI917443 CJL917443:CJM917443 BZP917443:BZQ917443 BPT917443:BPU917443 BFX917443:BFY917443 AWB917443:AWC917443 AMF917443:AMG917443 ACJ917443:ACK917443 SN917443:SO917443 IR917443:IS917443 E917443:F917443 WVD851907:WVE851907 WLH851907:WLI851907 WBL851907:WBM851907 VRP851907:VRQ851907 VHT851907:VHU851907 UXX851907:UXY851907 UOB851907:UOC851907 UEF851907:UEG851907 TUJ851907:TUK851907 TKN851907:TKO851907 TAR851907:TAS851907 SQV851907:SQW851907 SGZ851907:SHA851907 RXD851907:RXE851907 RNH851907:RNI851907 RDL851907:RDM851907 QTP851907:QTQ851907 QJT851907:QJU851907 PZX851907:PZY851907 PQB851907:PQC851907 PGF851907:PGG851907 OWJ851907:OWK851907 OMN851907:OMO851907 OCR851907:OCS851907 NSV851907:NSW851907 NIZ851907:NJA851907 MZD851907:MZE851907 MPH851907:MPI851907 MFL851907:MFM851907 LVP851907:LVQ851907 LLT851907:LLU851907 LBX851907:LBY851907 KSB851907:KSC851907 KIF851907:KIG851907 JYJ851907:JYK851907 JON851907:JOO851907 JER851907:JES851907 IUV851907:IUW851907 IKZ851907:ILA851907 IBD851907:IBE851907 HRH851907:HRI851907 HHL851907:HHM851907 GXP851907:GXQ851907 GNT851907:GNU851907 GDX851907:GDY851907 FUB851907:FUC851907 FKF851907:FKG851907 FAJ851907:FAK851907 EQN851907:EQO851907 EGR851907:EGS851907 DWV851907:DWW851907 DMZ851907:DNA851907 DDD851907:DDE851907 CTH851907:CTI851907 CJL851907:CJM851907 BZP851907:BZQ851907 BPT851907:BPU851907 BFX851907:BFY851907 AWB851907:AWC851907 AMF851907:AMG851907 ACJ851907:ACK851907 SN851907:SO851907 IR851907:IS851907 E851907:F851907 WVD786371:WVE786371 WLH786371:WLI786371 WBL786371:WBM786371 VRP786371:VRQ786371 VHT786371:VHU786371 UXX786371:UXY786371 UOB786371:UOC786371 UEF786371:UEG786371 TUJ786371:TUK786371 TKN786371:TKO786371 TAR786371:TAS786371 SQV786371:SQW786371 SGZ786371:SHA786371 RXD786371:RXE786371 RNH786371:RNI786371 RDL786371:RDM786371 QTP786371:QTQ786371 QJT786371:QJU786371 PZX786371:PZY786371 PQB786371:PQC786371 PGF786371:PGG786371 OWJ786371:OWK786371 OMN786371:OMO786371 OCR786371:OCS786371 NSV786371:NSW786371 NIZ786371:NJA786371 MZD786371:MZE786371 MPH786371:MPI786371 MFL786371:MFM786371 LVP786371:LVQ786371 LLT786371:LLU786371 LBX786371:LBY786371 KSB786371:KSC786371 KIF786371:KIG786371 JYJ786371:JYK786371 JON786371:JOO786371 JER786371:JES786371 IUV786371:IUW786371 IKZ786371:ILA786371 IBD786371:IBE786371 HRH786371:HRI786371 HHL786371:HHM786371 GXP786371:GXQ786371 GNT786371:GNU786371 GDX786371:GDY786371 FUB786371:FUC786371 FKF786371:FKG786371 FAJ786371:FAK786371 EQN786371:EQO786371 EGR786371:EGS786371 DWV786371:DWW786371 DMZ786371:DNA786371 DDD786371:DDE786371 CTH786371:CTI786371 CJL786371:CJM786371 BZP786371:BZQ786371 BPT786371:BPU786371 BFX786371:BFY786371 AWB786371:AWC786371 AMF786371:AMG786371 ACJ786371:ACK786371 SN786371:SO786371 IR786371:IS786371 E786371:F786371 WVD720835:WVE720835 WLH720835:WLI720835 WBL720835:WBM720835 VRP720835:VRQ720835 VHT720835:VHU720835 UXX720835:UXY720835 UOB720835:UOC720835 UEF720835:UEG720835 TUJ720835:TUK720835 TKN720835:TKO720835 TAR720835:TAS720835 SQV720835:SQW720835 SGZ720835:SHA720835 RXD720835:RXE720835 RNH720835:RNI720835 RDL720835:RDM720835 QTP720835:QTQ720835 QJT720835:QJU720835 PZX720835:PZY720835 PQB720835:PQC720835 PGF720835:PGG720835 OWJ720835:OWK720835 OMN720835:OMO720835 OCR720835:OCS720835 NSV720835:NSW720835 NIZ720835:NJA720835 MZD720835:MZE720835 MPH720835:MPI720835 MFL720835:MFM720835 LVP720835:LVQ720835 LLT720835:LLU720835 LBX720835:LBY720835 KSB720835:KSC720835 KIF720835:KIG720835 JYJ720835:JYK720835 JON720835:JOO720835 JER720835:JES720835 IUV720835:IUW720835 IKZ720835:ILA720835 IBD720835:IBE720835 HRH720835:HRI720835 HHL720835:HHM720835 GXP720835:GXQ720835 GNT720835:GNU720835 GDX720835:GDY720835 FUB720835:FUC720835 FKF720835:FKG720835 FAJ720835:FAK720835 EQN720835:EQO720835 EGR720835:EGS720835 DWV720835:DWW720835 DMZ720835:DNA720835 DDD720835:DDE720835 CTH720835:CTI720835 CJL720835:CJM720835 BZP720835:BZQ720835 BPT720835:BPU720835 BFX720835:BFY720835 AWB720835:AWC720835 AMF720835:AMG720835 ACJ720835:ACK720835 SN720835:SO720835 IR720835:IS720835 E720835:F720835 WVD655299:WVE655299 WLH655299:WLI655299 WBL655299:WBM655299 VRP655299:VRQ655299 VHT655299:VHU655299 UXX655299:UXY655299 UOB655299:UOC655299 UEF655299:UEG655299 TUJ655299:TUK655299 TKN655299:TKO655299 TAR655299:TAS655299 SQV655299:SQW655299 SGZ655299:SHA655299 RXD655299:RXE655299 RNH655299:RNI655299 RDL655299:RDM655299 QTP655299:QTQ655299 QJT655299:QJU655299 PZX655299:PZY655299 PQB655299:PQC655299 PGF655299:PGG655299 OWJ655299:OWK655299 OMN655299:OMO655299 OCR655299:OCS655299 NSV655299:NSW655299 NIZ655299:NJA655299 MZD655299:MZE655299 MPH655299:MPI655299 MFL655299:MFM655299 LVP655299:LVQ655299 LLT655299:LLU655299 LBX655299:LBY655299 KSB655299:KSC655299 KIF655299:KIG655299 JYJ655299:JYK655299 JON655299:JOO655299 JER655299:JES655299 IUV655299:IUW655299 IKZ655299:ILA655299 IBD655299:IBE655299 HRH655299:HRI655299 HHL655299:HHM655299 GXP655299:GXQ655299 GNT655299:GNU655299 GDX655299:GDY655299 FUB655299:FUC655299 FKF655299:FKG655299 FAJ655299:FAK655299 EQN655299:EQO655299 EGR655299:EGS655299 DWV655299:DWW655299 DMZ655299:DNA655299 DDD655299:DDE655299 CTH655299:CTI655299 CJL655299:CJM655299 BZP655299:BZQ655299 BPT655299:BPU655299 BFX655299:BFY655299 AWB655299:AWC655299 AMF655299:AMG655299 ACJ655299:ACK655299 SN655299:SO655299 IR655299:IS655299 E655299:F655299 WVD589763:WVE589763 WLH589763:WLI589763 WBL589763:WBM589763 VRP589763:VRQ589763 VHT589763:VHU589763 UXX589763:UXY589763 UOB589763:UOC589763 UEF589763:UEG589763 TUJ589763:TUK589763 TKN589763:TKO589763 TAR589763:TAS589763 SQV589763:SQW589763 SGZ589763:SHA589763 RXD589763:RXE589763 RNH589763:RNI589763 RDL589763:RDM589763 QTP589763:QTQ589763 QJT589763:QJU589763 PZX589763:PZY589763 PQB589763:PQC589763 PGF589763:PGG589763 OWJ589763:OWK589763 OMN589763:OMO589763 OCR589763:OCS589763 NSV589763:NSW589763 NIZ589763:NJA589763 MZD589763:MZE589763 MPH589763:MPI589763 MFL589763:MFM589763 LVP589763:LVQ589763 LLT589763:LLU589763 LBX589763:LBY589763 KSB589763:KSC589763 KIF589763:KIG589763 JYJ589763:JYK589763 JON589763:JOO589763 JER589763:JES589763 IUV589763:IUW589763 IKZ589763:ILA589763 IBD589763:IBE589763 HRH589763:HRI589763 HHL589763:HHM589763 GXP589763:GXQ589763 GNT589763:GNU589763 GDX589763:GDY589763 FUB589763:FUC589763 FKF589763:FKG589763 FAJ589763:FAK589763 EQN589763:EQO589763 EGR589763:EGS589763 DWV589763:DWW589763 DMZ589763:DNA589763 DDD589763:DDE589763 CTH589763:CTI589763 CJL589763:CJM589763 BZP589763:BZQ589763 BPT589763:BPU589763 BFX589763:BFY589763 AWB589763:AWC589763 AMF589763:AMG589763 ACJ589763:ACK589763 SN589763:SO589763 IR589763:IS589763 E589763:F589763 WVD524227:WVE524227 WLH524227:WLI524227 WBL524227:WBM524227 VRP524227:VRQ524227 VHT524227:VHU524227 UXX524227:UXY524227 UOB524227:UOC524227 UEF524227:UEG524227 TUJ524227:TUK524227 TKN524227:TKO524227 TAR524227:TAS524227 SQV524227:SQW524227 SGZ524227:SHA524227 RXD524227:RXE524227 RNH524227:RNI524227 RDL524227:RDM524227 QTP524227:QTQ524227 QJT524227:QJU524227 PZX524227:PZY524227 PQB524227:PQC524227 PGF524227:PGG524227 OWJ524227:OWK524227 OMN524227:OMO524227 OCR524227:OCS524227 NSV524227:NSW524227 NIZ524227:NJA524227 MZD524227:MZE524227 MPH524227:MPI524227 MFL524227:MFM524227 LVP524227:LVQ524227 LLT524227:LLU524227 LBX524227:LBY524227 KSB524227:KSC524227 KIF524227:KIG524227 JYJ524227:JYK524227 JON524227:JOO524227 JER524227:JES524227 IUV524227:IUW524227 IKZ524227:ILA524227 IBD524227:IBE524227 HRH524227:HRI524227 HHL524227:HHM524227 GXP524227:GXQ524227 GNT524227:GNU524227 GDX524227:GDY524227 FUB524227:FUC524227 FKF524227:FKG524227 FAJ524227:FAK524227 EQN524227:EQO524227 EGR524227:EGS524227 DWV524227:DWW524227 DMZ524227:DNA524227 DDD524227:DDE524227 CTH524227:CTI524227 CJL524227:CJM524227 BZP524227:BZQ524227 BPT524227:BPU524227 BFX524227:BFY524227 AWB524227:AWC524227 AMF524227:AMG524227 ACJ524227:ACK524227 SN524227:SO524227 IR524227:IS524227 E524227:F524227 WVD458691:WVE458691 WLH458691:WLI458691 WBL458691:WBM458691 VRP458691:VRQ458691 VHT458691:VHU458691 UXX458691:UXY458691 UOB458691:UOC458691 UEF458691:UEG458691 TUJ458691:TUK458691 TKN458691:TKO458691 TAR458691:TAS458691 SQV458691:SQW458691 SGZ458691:SHA458691 RXD458691:RXE458691 RNH458691:RNI458691 RDL458691:RDM458691 QTP458691:QTQ458691 QJT458691:QJU458691 PZX458691:PZY458691 PQB458691:PQC458691 PGF458691:PGG458691 OWJ458691:OWK458691 OMN458691:OMO458691 OCR458691:OCS458691 NSV458691:NSW458691 NIZ458691:NJA458691 MZD458691:MZE458691 MPH458691:MPI458691 MFL458691:MFM458691 LVP458691:LVQ458691 LLT458691:LLU458691 LBX458691:LBY458691 KSB458691:KSC458691 KIF458691:KIG458691 JYJ458691:JYK458691 JON458691:JOO458691 JER458691:JES458691 IUV458691:IUW458691 IKZ458691:ILA458691 IBD458691:IBE458691 HRH458691:HRI458691 HHL458691:HHM458691 GXP458691:GXQ458691 GNT458691:GNU458691 GDX458691:GDY458691 FUB458691:FUC458691 FKF458691:FKG458691 FAJ458691:FAK458691 EQN458691:EQO458691 EGR458691:EGS458691 DWV458691:DWW458691 DMZ458691:DNA458691 DDD458691:DDE458691 CTH458691:CTI458691 CJL458691:CJM458691 BZP458691:BZQ458691 BPT458691:BPU458691 BFX458691:BFY458691 AWB458691:AWC458691 AMF458691:AMG458691 ACJ458691:ACK458691 SN458691:SO458691 IR458691:IS458691 E458691:F458691 WVD393155:WVE393155 WLH393155:WLI393155 WBL393155:WBM393155 VRP393155:VRQ393155 VHT393155:VHU393155 UXX393155:UXY393155 UOB393155:UOC393155 UEF393155:UEG393155 TUJ393155:TUK393155 TKN393155:TKO393155 TAR393155:TAS393155 SQV393155:SQW393155 SGZ393155:SHA393155 RXD393155:RXE393155 RNH393155:RNI393155 RDL393155:RDM393155 QTP393155:QTQ393155 QJT393155:QJU393155 PZX393155:PZY393155 PQB393155:PQC393155 PGF393155:PGG393155 OWJ393155:OWK393155 OMN393155:OMO393155 OCR393155:OCS393155 NSV393155:NSW393155 NIZ393155:NJA393155 MZD393155:MZE393155 MPH393155:MPI393155 MFL393155:MFM393155 LVP393155:LVQ393155 LLT393155:LLU393155 LBX393155:LBY393155 KSB393155:KSC393155 KIF393155:KIG393155 JYJ393155:JYK393155 JON393155:JOO393155 JER393155:JES393155 IUV393155:IUW393155 IKZ393155:ILA393155 IBD393155:IBE393155 HRH393155:HRI393155 HHL393155:HHM393155 GXP393155:GXQ393155 GNT393155:GNU393155 GDX393155:GDY393155 FUB393155:FUC393155 FKF393155:FKG393155 FAJ393155:FAK393155 EQN393155:EQO393155 EGR393155:EGS393155 DWV393155:DWW393155 DMZ393155:DNA393155 DDD393155:DDE393155 CTH393155:CTI393155 CJL393155:CJM393155 BZP393155:BZQ393155 BPT393155:BPU393155 BFX393155:BFY393155 AWB393155:AWC393155 AMF393155:AMG393155 ACJ393155:ACK393155 SN393155:SO393155 IR393155:IS393155 E393155:F393155 WVD327619:WVE327619 WLH327619:WLI327619 WBL327619:WBM327619 VRP327619:VRQ327619 VHT327619:VHU327619 UXX327619:UXY327619 UOB327619:UOC327619 UEF327619:UEG327619 TUJ327619:TUK327619 TKN327619:TKO327619 TAR327619:TAS327619 SQV327619:SQW327619 SGZ327619:SHA327619 RXD327619:RXE327619 RNH327619:RNI327619 RDL327619:RDM327619 QTP327619:QTQ327619 QJT327619:QJU327619 PZX327619:PZY327619 PQB327619:PQC327619 PGF327619:PGG327619 OWJ327619:OWK327619 OMN327619:OMO327619 OCR327619:OCS327619 NSV327619:NSW327619 NIZ327619:NJA327619 MZD327619:MZE327619 MPH327619:MPI327619 MFL327619:MFM327619 LVP327619:LVQ327619 LLT327619:LLU327619 LBX327619:LBY327619 KSB327619:KSC327619 KIF327619:KIG327619 JYJ327619:JYK327619 JON327619:JOO327619 JER327619:JES327619 IUV327619:IUW327619 IKZ327619:ILA327619 IBD327619:IBE327619 HRH327619:HRI327619 HHL327619:HHM327619 GXP327619:GXQ327619 GNT327619:GNU327619 GDX327619:GDY327619 FUB327619:FUC327619 FKF327619:FKG327619 FAJ327619:FAK327619 EQN327619:EQO327619 EGR327619:EGS327619 DWV327619:DWW327619 DMZ327619:DNA327619 DDD327619:DDE327619 CTH327619:CTI327619 CJL327619:CJM327619 BZP327619:BZQ327619 BPT327619:BPU327619 BFX327619:BFY327619 AWB327619:AWC327619 AMF327619:AMG327619 ACJ327619:ACK327619 SN327619:SO327619 IR327619:IS327619 E327619:F327619 WVD262083:WVE262083 WLH262083:WLI262083 WBL262083:WBM262083 VRP262083:VRQ262083 VHT262083:VHU262083 UXX262083:UXY262083 UOB262083:UOC262083 UEF262083:UEG262083 TUJ262083:TUK262083 TKN262083:TKO262083 TAR262083:TAS262083 SQV262083:SQW262083 SGZ262083:SHA262083 RXD262083:RXE262083 RNH262083:RNI262083 RDL262083:RDM262083 QTP262083:QTQ262083 QJT262083:QJU262083 PZX262083:PZY262083 PQB262083:PQC262083 PGF262083:PGG262083 OWJ262083:OWK262083 OMN262083:OMO262083 OCR262083:OCS262083 NSV262083:NSW262083 NIZ262083:NJA262083 MZD262083:MZE262083 MPH262083:MPI262083 MFL262083:MFM262083 LVP262083:LVQ262083 LLT262083:LLU262083 LBX262083:LBY262083 KSB262083:KSC262083 KIF262083:KIG262083 JYJ262083:JYK262083 JON262083:JOO262083 JER262083:JES262083 IUV262083:IUW262083 IKZ262083:ILA262083 IBD262083:IBE262083 HRH262083:HRI262083 HHL262083:HHM262083 GXP262083:GXQ262083 GNT262083:GNU262083 GDX262083:GDY262083 FUB262083:FUC262083 FKF262083:FKG262083 FAJ262083:FAK262083 EQN262083:EQO262083 EGR262083:EGS262083 DWV262083:DWW262083 DMZ262083:DNA262083 DDD262083:DDE262083 CTH262083:CTI262083 CJL262083:CJM262083 BZP262083:BZQ262083 BPT262083:BPU262083 BFX262083:BFY262083 AWB262083:AWC262083 AMF262083:AMG262083 ACJ262083:ACK262083 SN262083:SO262083 IR262083:IS262083 E262083:F262083 WVD196547:WVE196547 WLH196547:WLI196547 WBL196547:WBM196547 VRP196547:VRQ196547 VHT196547:VHU196547 UXX196547:UXY196547 UOB196547:UOC196547 UEF196547:UEG196547 TUJ196547:TUK196547 TKN196547:TKO196547 TAR196547:TAS196547 SQV196547:SQW196547 SGZ196547:SHA196547 RXD196547:RXE196547 RNH196547:RNI196547 RDL196547:RDM196547 QTP196547:QTQ196547 QJT196547:QJU196547 PZX196547:PZY196547 PQB196547:PQC196547 PGF196547:PGG196547 OWJ196547:OWK196547 OMN196547:OMO196547 OCR196547:OCS196547 NSV196547:NSW196547 NIZ196547:NJA196547 MZD196547:MZE196547 MPH196547:MPI196547 MFL196547:MFM196547 LVP196547:LVQ196547 LLT196547:LLU196547 LBX196547:LBY196547 KSB196547:KSC196547 KIF196547:KIG196547 JYJ196547:JYK196547 JON196547:JOO196547 JER196547:JES196547 IUV196547:IUW196547 IKZ196547:ILA196547 IBD196547:IBE196547 HRH196547:HRI196547 HHL196547:HHM196547 GXP196547:GXQ196547 GNT196547:GNU196547 GDX196547:GDY196547 FUB196547:FUC196547 FKF196547:FKG196547 FAJ196547:FAK196547 EQN196547:EQO196547 EGR196547:EGS196547 DWV196547:DWW196547 DMZ196547:DNA196547 DDD196547:DDE196547 CTH196547:CTI196547 CJL196547:CJM196547 BZP196547:BZQ196547 BPT196547:BPU196547 BFX196547:BFY196547 AWB196547:AWC196547 AMF196547:AMG196547 ACJ196547:ACK196547 SN196547:SO196547 IR196547:IS196547 E196547:F196547 WVD131011:WVE131011 WLH131011:WLI131011 WBL131011:WBM131011 VRP131011:VRQ131011 VHT131011:VHU131011 UXX131011:UXY131011 UOB131011:UOC131011 UEF131011:UEG131011 TUJ131011:TUK131011 TKN131011:TKO131011 TAR131011:TAS131011 SQV131011:SQW131011 SGZ131011:SHA131011 RXD131011:RXE131011 RNH131011:RNI131011 RDL131011:RDM131011 QTP131011:QTQ131011 QJT131011:QJU131011 PZX131011:PZY131011 PQB131011:PQC131011 PGF131011:PGG131011 OWJ131011:OWK131011 OMN131011:OMO131011 OCR131011:OCS131011 NSV131011:NSW131011 NIZ131011:NJA131011 MZD131011:MZE131011 MPH131011:MPI131011 MFL131011:MFM131011 LVP131011:LVQ131011 LLT131011:LLU131011 LBX131011:LBY131011 KSB131011:KSC131011 KIF131011:KIG131011 JYJ131011:JYK131011 JON131011:JOO131011 JER131011:JES131011 IUV131011:IUW131011 IKZ131011:ILA131011 IBD131011:IBE131011 HRH131011:HRI131011 HHL131011:HHM131011 GXP131011:GXQ131011 GNT131011:GNU131011 GDX131011:GDY131011 FUB131011:FUC131011 FKF131011:FKG131011 FAJ131011:FAK131011 EQN131011:EQO131011 EGR131011:EGS131011 DWV131011:DWW131011 DMZ131011:DNA131011 DDD131011:DDE131011 CTH131011:CTI131011 CJL131011:CJM131011 BZP131011:BZQ131011 BPT131011:BPU131011 BFX131011:BFY131011 AWB131011:AWC131011 AMF131011:AMG131011 ACJ131011:ACK131011 SN131011:SO131011 IR131011:IS131011 E131011:F131011 WVD65475:WVE65475 WLH65475:WLI65475 WBL65475:WBM65475 VRP65475:VRQ65475 VHT65475:VHU65475 UXX65475:UXY65475 UOB65475:UOC65475 UEF65475:UEG65475 TUJ65475:TUK65475 TKN65475:TKO65475 TAR65475:TAS65475 SQV65475:SQW65475 SGZ65475:SHA65475 RXD65475:RXE65475 RNH65475:RNI65475 RDL65475:RDM65475 QTP65475:QTQ65475 QJT65475:QJU65475 PZX65475:PZY65475 PQB65475:PQC65475 PGF65475:PGG65475 OWJ65475:OWK65475 OMN65475:OMO65475 OCR65475:OCS65475 NSV65475:NSW65475 NIZ65475:NJA65475 MZD65475:MZE65475 MPH65475:MPI65475 MFL65475:MFM65475 LVP65475:LVQ65475 LLT65475:LLU65475 LBX65475:LBY65475 KSB65475:KSC65475 KIF65475:KIG65475 JYJ65475:JYK65475 JON65475:JOO65475 JER65475:JES65475 IUV65475:IUW65475 IKZ65475:ILA65475 IBD65475:IBE65475 HRH65475:HRI65475 HHL65475:HHM65475 GXP65475:GXQ65475 GNT65475:GNU65475 GDX65475:GDY65475 FUB65475:FUC65475 FKF65475:FKG65475 FAJ65475:FAK65475 EQN65475:EQO65475 EGR65475:EGS65475 DWV65475:DWW65475 DMZ65475:DNA65475 DDD65475:DDE65475 CTH65475:CTI65475 CJL65475:CJM65475 BZP65475:BZQ65475 BPT65475:BPU65475 BFX65475:BFY65475 AWB65475:AWC65475 AMF65475:AMG65475 ACJ65475:ACK65475 SN65475:SO65475 IR65475:IS65475 E65475:F65475 WVD6:WVE6 WLH6:WLI6 WBL6:WBM6 VRP6:VRQ6 VHT6:VHU6 UXX6:UXY6 UOB6:UOC6 UEF6:UEG6 TUJ6:TUK6 TKN6:TKO6 TAR6:TAS6 SQV6:SQW6 SGZ6:SHA6 RXD6:RXE6 RNH6:RNI6 RDL6:RDM6 QTP6:QTQ6 QJT6:QJU6 PZX6:PZY6 PQB6:PQC6 PGF6:PGG6 OWJ6:OWK6 OMN6:OMO6 OCR6:OCS6 NSV6:NSW6 NIZ6:NJA6 MZD6:MZE6 MPH6:MPI6 MFL6:MFM6 LVP6:LVQ6 LLT6:LLU6 LBX6:LBY6 KSB6:KSC6 KIF6:KIG6 JYJ6:JYK6 JON6:JOO6 JER6:JES6 IUV6:IUW6 IKZ6:ILA6 IBD6:IBE6 HRH6:HRI6 HHL6:HHM6 GXP6:GXQ6 GNT6:GNU6 GDX6:GDY6 FUB6:FUC6 FKF6:FKG6 FAJ6:FAK6 EQN6:EQO6 EGR6:EGS6 DWV6:DWW6 DMZ6:DNA6 DDD6:DDE6 CTH6:CTI6 CJL6:CJM6 BZP6:BZQ6 BPT6:BPU6 BFX6:BFY6 AWB6:AWC6 AMF6:AMG6 ACJ6:ACK6 SN6:SO6">
      <formula1>#REF!</formula1>
    </dataValidation>
    <dataValidation type="list" allowBlank="1" showInputMessage="1" showErrorMessage="1" promptTitle="OBLIGATORIO" prompt="Indique duración" sqref="H6">
      <formula1>"Cortometraje, Largometraje, Serie"</formula1>
    </dataValidation>
    <dataValidation type="list" allowBlank="1" showInputMessage="1" showErrorMessage="1" promptTitle="OBLIGATORIO" prompt="Indique color de la obra" sqref="J6">
      <formula1>"Color, Blanco y negro"</formula1>
    </dataValidation>
    <dataValidation type="list" allowBlank="1" showInputMessage="1" showErrorMessage="1" sqref="H18:J18 H86:J103 H66:J71 H74:J83 H20:J58">
      <formula1>"Idefinido, Temporal"</formula1>
    </dataValidation>
    <dataValidation type="list" allowBlank="1" showInputMessage="1" showErrorMessage="1" sqref="K18 K86:K103 K66:K71 K74:K83 K20:K58">
      <formula1>"Hombre, Mujer, Otros"</formula1>
    </dataValidation>
    <dataValidation type="list" allowBlank="1" showInputMessage="1" showErrorMessage="1" promptTitle="Obligatorio" prompt="Indique una de las tres opciones" sqref="L6:M6">
      <formula1>"V.O. en euskera, Materiales bilingües, V.O. en euskera y materiales bilingües"</formula1>
    </dataValidation>
  </dataValidations>
  <pageMargins left="0.70866141732283472" right="0.70866141732283472" top="0.74803149606299213" bottom="0.74803149606299213" header="0.31496062992125984" footer="0.31496062992125984"/>
  <pageSetup paperSize="9" scale="56" orientation="portrait" r:id="rId1"/>
  <headerFooter>
    <oddFooter>&amp;R&amp;"Verdana,Cursiva"&amp;8&amp;K00-034Dirección General de Cultura-Institución Príncipe de Viana</oddFooter>
  </headerFooter>
  <rowBreaks count="1" manualBreakCount="1">
    <brk id="58" max="12" man="1"/>
  </rowBreaks>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WVH983006:WVJ983018 WLL983006:WLN983018 WBP983006:WBR983018 VRT983006:VRV983018 VHX983006:VHZ983018 UYB983006:UYD983018 UOF983006:UOH983018 UEJ983006:UEL983018 TUN983006:TUP983018 TKR983006:TKT983018 TAV983006:TAX983018 SQZ983006:SRB983018 SHD983006:SHF983018 RXH983006:RXJ983018 RNL983006:RNN983018 RDP983006:RDR983018 QTT983006:QTV983018 QJX983006:QJZ983018 QAB983006:QAD983018 PQF983006:PQH983018 PGJ983006:PGL983018 OWN983006:OWP983018 OMR983006:OMT983018 OCV983006:OCX983018 NSZ983006:NTB983018 NJD983006:NJF983018 MZH983006:MZJ983018 MPL983006:MPN983018 MFP983006:MFR983018 LVT983006:LVV983018 LLX983006:LLZ983018 LCB983006:LCD983018 KSF983006:KSH983018 KIJ983006:KIL983018 JYN983006:JYP983018 JOR983006:JOT983018 JEV983006:JEX983018 IUZ983006:IVB983018 ILD983006:ILF983018 IBH983006:IBJ983018 HRL983006:HRN983018 HHP983006:HHR983018 GXT983006:GXV983018 GNX983006:GNZ983018 GEB983006:GED983018 FUF983006:FUH983018 FKJ983006:FKL983018 FAN983006:FAP983018 EQR983006:EQT983018 EGV983006:EGX983018 DWZ983006:DXB983018 DND983006:DNF983018 DDH983006:DDJ983018 CTL983006:CTN983018 CJP983006:CJR983018 BZT983006:BZV983018 BPX983006:BPZ983018 BGB983006:BGD983018 AWF983006:AWH983018 AMJ983006:AML983018 ACN983006:ACP983018 SR983006:ST983018 IV983006:IX983018 H983006:J983018 WVH917470:WVJ917482 WLL917470:WLN917482 WBP917470:WBR917482 VRT917470:VRV917482 VHX917470:VHZ917482 UYB917470:UYD917482 UOF917470:UOH917482 UEJ917470:UEL917482 TUN917470:TUP917482 TKR917470:TKT917482 TAV917470:TAX917482 SQZ917470:SRB917482 SHD917470:SHF917482 RXH917470:RXJ917482 RNL917470:RNN917482 RDP917470:RDR917482 QTT917470:QTV917482 QJX917470:QJZ917482 QAB917470:QAD917482 PQF917470:PQH917482 PGJ917470:PGL917482 OWN917470:OWP917482 OMR917470:OMT917482 OCV917470:OCX917482 NSZ917470:NTB917482 NJD917470:NJF917482 MZH917470:MZJ917482 MPL917470:MPN917482 MFP917470:MFR917482 LVT917470:LVV917482 LLX917470:LLZ917482 LCB917470:LCD917482 KSF917470:KSH917482 KIJ917470:KIL917482 JYN917470:JYP917482 JOR917470:JOT917482 JEV917470:JEX917482 IUZ917470:IVB917482 ILD917470:ILF917482 IBH917470:IBJ917482 HRL917470:HRN917482 HHP917470:HHR917482 GXT917470:GXV917482 GNX917470:GNZ917482 GEB917470:GED917482 FUF917470:FUH917482 FKJ917470:FKL917482 FAN917470:FAP917482 EQR917470:EQT917482 EGV917470:EGX917482 DWZ917470:DXB917482 DND917470:DNF917482 DDH917470:DDJ917482 CTL917470:CTN917482 CJP917470:CJR917482 BZT917470:BZV917482 BPX917470:BPZ917482 BGB917470:BGD917482 AWF917470:AWH917482 AMJ917470:AML917482 ACN917470:ACP917482 SR917470:ST917482 IV917470:IX917482 H917470:J917482 WVH851934:WVJ851946 WLL851934:WLN851946 WBP851934:WBR851946 VRT851934:VRV851946 VHX851934:VHZ851946 UYB851934:UYD851946 UOF851934:UOH851946 UEJ851934:UEL851946 TUN851934:TUP851946 TKR851934:TKT851946 TAV851934:TAX851946 SQZ851934:SRB851946 SHD851934:SHF851946 RXH851934:RXJ851946 RNL851934:RNN851946 RDP851934:RDR851946 QTT851934:QTV851946 QJX851934:QJZ851946 QAB851934:QAD851946 PQF851934:PQH851946 PGJ851934:PGL851946 OWN851934:OWP851946 OMR851934:OMT851946 OCV851934:OCX851946 NSZ851934:NTB851946 NJD851934:NJF851946 MZH851934:MZJ851946 MPL851934:MPN851946 MFP851934:MFR851946 LVT851934:LVV851946 LLX851934:LLZ851946 LCB851934:LCD851946 KSF851934:KSH851946 KIJ851934:KIL851946 JYN851934:JYP851946 JOR851934:JOT851946 JEV851934:JEX851946 IUZ851934:IVB851946 ILD851934:ILF851946 IBH851934:IBJ851946 HRL851934:HRN851946 HHP851934:HHR851946 GXT851934:GXV851946 GNX851934:GNZ851946 GEB851934:GED851946 FUF851934:FUH851946 FKJ851934:FKL851946 FAN851934:FAP851946 EQR851934:EQT851946 EGV851934:EGX851946 DWZ851934:DXB851946 DND851934:DNF851946 DDH851934:DDJ851946 CTL851934:CTN851946 CJP851934:CJR851946 BZT851934:BZV851946 BPX851934:BPZ851946 BGB851934:BGD851946 AWF851934:AWH851946 AMJ851934:AML851946 ACN851934:ACP851946 SR851934:ST851946 IV851934:IX851946 H851934:J851946 WVH786398:WVJ786410 WLL786398:WLN786410 WBP786398:WBR786410 VRT786398:VRV786410 VHX786398:VHZ786410 UYB786398:UYD786410 UOF786398:UOH786410 UEJ786398:UEL786410 TUN786398:TUP786410 TKR786398:TKT786410 TAV786398:TAX786410 SQZ786398:SRB786410 SHD786398:SHF786410 RXH786398:RXJ786410 RNL786398:RNN786410 RDP786398:RDR786410 QTT786398:QTV786410 QJX786398:QJZ786410 QAB786398:QAD786410 PQF786398:PQH786410 PGJ786398:PGL786410 OWN786398:OWP786410 OMR786398:OMT786410 OCV786398:OCX786410 NSZ786398:NTB786410 NJD786398:NJF786410 MZH786398:MZJ786410 MPL786398:MPN786410 MFP786398:MFR786410 LVT786398:LVV786410 LLX786398:LLZ786410 LCB786398:LCD786410 KSF786398:KSH786410 KIJ786398:KIL786410 JYN786398:JYP786410 JOR786398:JOT786410 JEV786398:JEX786410 IUZ786398:IVB786410 ILD786398:ILF786410 IBH786398:IBJ786410 HRL786398:HRN786410 HHP786398:HHR786410 GXT786398:GXV786410 GNX786398:GNZ786410 GEB786398:GED786410 FUF786398:FUH786410 FKJ786398:FKL786410 FAN786398:FAP786410 EQR786398:EQT786410 EGV786398:EGX786410 DWZ786398:DXB786410 DND786398:DNF786410 DDH786398:DDJ786410 CTL786398:CTN786410 CJP786398:CJR786410 BZT786398:BZV786410 BPX786398:BPZ786410 BGB786398:BGD786410 AWF786398:AWH786410 AMJ786398:AML786410 ACN786398:ACP786410 SR786398:ST786410 IV786398:IX786410 H786398:J786410 WVH720862:WVJ720874 WLL720862:WLN720874 WBP720862:WBR720874 VRT720862:VRV720874 VHX720862:VHZ720874 UYB720862:UYD720874 UOF720862:UOH720874 UEJ720862:UEL720874 TUN720862:TUP720874 TKR720862:TKT720874 TAV720862:TAX720874 SQZ720862:SRB720874 SHD720862:SHF720874 RXH720862:RXJ720874 RNL720862:RNN720874 RDP720862:RDR720874 QTT720862:QTV720874 QJX720862:QJZ720874 QAB720862:QAD720874 PQF720862:PQH720874 PGJ720862:PGL720874 OWN720862:OWP720874 OMR720862:OMT720874 OCV720862:OCX720874 NSZ720862:NTB720874 NJD720862:NJF720874 MZH720862:MZJ720874 MPL720862:MPN720874 MFP720862:MFR720874 LVT720862:LVV720874 LLX720862:LLZ720874 LCB720862:LCD720874 KSF720862:KSH720874 KIJ720862:KIL720874 JYN720862:JYP720874 JOR720862:JOT720874 JEV720862:JEX720874 IUZ720862:IVB720874 ILD720862:ILF720874 IBH720862:IBJ720874 HRL720862:HRN720874 HHP720862:HHR720874 GXT720862:GXV720874 GNX720862:GNZ720874 GEB720862:GED720874 FUF720862:FUH720874 FKJ720862:FKL720874 FAN720862:FAP720874 EQR720862:EQT720874 EGV720862:EGX720874 DWZ720862:DXB720874 DND720862:DNF720874 DDH720862:DDJ720874 CTL720862:CTN720874 CJP720862:CJR720874 BZT720862:BZV720874 BPX720862:BPZ720874 BGB720862:BGD720874 AWF720862:AWH720874 AMJ720862:AML720874 ACN720862:ACP720874 SR720862:ST720874 IV720862:IX720874 H720862:J720874 WVH655326:WVJ655338 WLL655326:WLN655338 WBP655326:WBR655338 VRT655326:VRV655338 VHX655326:VHZ655338 UYB655326:UYD655338 UOF655326:UOH655338 UEJ655326:UEL655338 TUN655326:TUP655338 TKR655326:TKT655338 TAV655326:TAX655338 SQZ655326:SRB655338 SHD655326:SHF655338 RXH655326:RXJ655338 RNL655326:RNN655338 RDP655326:RDR655338 QTT655326:QTV655338 QJX655326:QJZ655338 QAB655326:QAD655338 PQF655326:PQH655338 PGJ655326:PGL655338 OWN655326:OWP655338 OMR655326:OMT655338 OCV655326:OCX655338 NSZ655326:NTB655338 NJD655326:NJF655338 MZH655326:MZJ655338 MPL655326:MPN655338 MFP655326:MFR655338 LVT655326:LVV655338 LLX655326:LLZ655338 LCB655326:LCD655338 KSF655326:KSH655338 KIJ655326:KIL655338 JYN655326:JYP655338 JOR655326:JOT655338 JEV655326:JEX655338 IUZ655326:IVB655338 ILD655326:ILF655338 IBH655326:IBJ655338 HRL655326:HRN655338 HHP655326:HHR655338 GXT655326:GXV655338 GNX655326:GNZ655338 GEB655326:GED655338 FUF655326:FUH655338 FKJ655326:FKL655338 FAN655326:FAP655338 EQR655326:EQT655338 EGV655326:EGX655338 DWZ655326:DXB655338 DND655326:DNF655338 DDH655326:DDJ655338 CTL655326:CTN655338 CJP655326:CJR655338 BZT655326:BZV655338 BPX655326:BPZ655338 BGB655326:BGD655338 AWF655326:AWH655338 AMJ655326:AML655338 ACN655326:ACP655338 SR655326:ST655338 IV655326:IX655338 H655326:J655338 WVH589790:WVJ589802 WLL589790:WLN589802 WBP589790:WBR589802 VRT589790:VRV589802 VHX589790:VHZ589802 UYB589790:UYD589802 UOF589790:UOH589802 UEJ589790:UEL589802 TUN589790:TUP589802 TKR589790:TKT589802 TAV589790:TAX589802 SQZ589790:SRB589802 SHD589790:SHF589802 RXH589790:RXJ589802 RNL589790:RNN589802 RDP589790:RDR589802 QTT589790:QTV589802 QJX589790:QJZ589802 QAB589790:QAD589802 PQF589790:PQH589802 PGJ589790:PGL589802 OWN589790:OWP589802 OMR589790:OMT589802 OCV589790:OCX589802 NSZ589790:NTB589802 NJD589790:NJF589802 MZH589790:MZJ589802 MPL589790:MPN589802 MFP589790:MFR589802 LVT589790:LVV589802 LLX589790:LLZ589802 LCB589790:LCD589802 KSF589790:KSH589802 KIJ589790:KIL589802 JYN589790:JYP589802 JOR589790:JOT589802 JEV589790:JEX589802 IUZ589790:IVB589802 ILD589790:ILF589802 IBH589790:IBJ589802 HRL589790:HRN589802 HHP589790:HHR589802 GXT589790:GXV589802 GNX589790:GNZ589802 GEB589790:GED589802 FUF589790:FUH589802 FKJ589790:FKL589802 FAN589790:FAP589802 EQR589790:EQT589802 EGV589790:EGX589802 DWZ589790:DXB589802 DND589790:DNF589802 DDH589790:DDJ589802 CTL589790:CTN589802 CJP589790:CJR589802 BZT589790:BZV589802 BPX589790:BPZ589802 BGB589790:BGD589802 AWF589790:AWH589802 AMJ589790:AML589802 ACN589790:ACP589802 SR589790:ST589802 IV589790:IX589802 H589790:J589802 WVH524254:WVJ524266 WLL524254:WLN524266 WBP524254:WBR524266 VRT524254:VRV524266 VHX524254:VHZ524266 UYB524254:UYD524266 UOF524254:UOH524266 UEJ524254:UEL524266 TUN524254:TUP524266 TKR524254:TKT524266 TAV524254:TAX524266 SQZ524254:SRB524266 SHD524254:SHF524266 RXH524254:RXJ524266 RNL524254:RNN524266 RDP524254:RDR524266 QTT524254:QTV524266 QJX524254:QJZ524266 QAB524254:QAD524266 PQF524254:PQH524266 PGJ524254:PGL524266 OWN524254:OWP524266 OMR524254:OMT524266 OCV524254:OCX524266 NSZ524254:NTB524266 NJD524254:NJF524266 MZH524254:MZJ524266 MPL524254:MPN524266 MFP524254:MFR524266 LVT524254:LVV524266 LLX524254:LLZ524266 LCB524254:LCD524266 KSF524254:KSH524266 KIJ524254:KIL524266 JYN524254:JYP524266 JOR524254:JOT524266 JEV524254:JEX524266 IUZ524254:IVB524266 ILD524254:ILF524266 IBH524254:IBJ524266 HRL524254:HRN524266 HHP524254:HHR524266 GXT524254:GXV524266 GNX524254:GNZ524266 GEB524254:GED524266 FUF524254:FUH524266 FKJ524254:FKL524266 FAN524254:FAP524266 EQR524254:EQT524266 EGV524254:EGX524266 DWZ524254:DXB524266 DND524254:DNF524266 DDH524254:DDJ524266 CTL524254:CTN524266 CJP524254:CJR524266 BZT524254:BZV524266 BPX524254:BPZ524266 BGB524254:BGD524266 AWF524254:AWH524266 AMJ524254:AML524266 ACN524254:ACP524266 SR524254:ST524266 IV524254:IX524266 H524254:J524266 WVH458718:WVJ458730 WLL458718:WLN458730 WBP458718:WBR458730 VRT458718:VRV458730 VHX458718:VHZ458730 UYB458718:UYD458730 UOF458718:UOH458730 UEJ458718:UEL458730 TUN458718:TUP458730 TKR458718:TKT458730 TAV458718:TAX458730 SQZ458718:SRB458730 SHD458718:SHF458730 RXH458718:RXJ458730 RNL458718:RNN458730 RDP458718:RDR458730 QTT458718:QTV458730 QJX458718:QJZ458730 QAB458718:QAD458730 PQF458718:PQH458730 PGJ458718:PGL458730 OWN458718:OWP458730 OMR458718:OMT458730 OCV458718:OCX458730 NSZ458718:NTB458730 NJD458718:NJF458730 MZH458718:MZJ458730 MPL458718:MPN458730 MFP458718:MFR458730 LVT458718:LVV458730 LLX458718:LLZ458730 LCB458718:LCD458730 KSF458718:KSH458730 KIJ458718:KIL458730 JYN458718:JYP458730 JOR458718:JOT458730 JEV458718:JEX458730 IUZ458718:IVB458730 ILD458718:ILF458730 IBH458718:IBJ458730 HRL458718:HRN458730 HHP458718:HHR458730 GXT458718:GXV458730 GNX458718:GNZ458730 GEB458718:GED458730 FUF458718:FUH458730 FKJ458718:FKL458730 FAN458718:FAP458730 EQR458718:EQT458730 EGV458718:EGX458730 DWZ458718:DXB458730 DND458718:DNF458730 DDH458718:DDJ458730 CTL458718:CTN458730 CJP458718:CJR458730 BZT458718:BZV458730 BPX458718:BPZ458730 BGB458718:BGD458730 AWF458718:AWH458730 AMJ458718:AML458730 ACN458718:ACP458730 SR458718:ST458730 IV458718:IX458730 H458718:J458730 WVH393182:WVJ393194 WLL393182:WLN393194 WBP393182:WBR393194 VRT393182:VRV393194 VHX393182:VHZ393194 UYB393182:UYD393194 UOF393182:UOH393194 UEJ393182:UEL393194 TUN393182:TUP393194 TKR393182:TKT393194 TAV393182:TAX393194 SQZ393182:SRB393194 SHD393182:SHF393194 RXH393182:RXJ393194 RNL393182:RNN393194 RDP393182:RDR393194 QTT393182:QTV393194 QJX393182:QJZ393194 QAB393182:QAD393194 PQF393182:PQH393194 PGJ393182:PGL393194 OWN393182:OWP393194 OMR393182:OMT393194 OCV393182:OCX393194 NSZ393182:NTB393194 NJD393182:NJF393194 MZH393182:MZJ393194 MPL393182:MPN393194 MFP393182:MFR393194 LVT393182:LVV393194 LLX393182:LLZ393194 LCB393182:LCD393194 KSF393182:KSH393194 KIJ393182:KIL393194 JYN393182:JYP393194 JOR393182:JOT393194 JEV393182:JEX393194 IUZ393182:IVB393194 ILD393182:ILF393194 IBH393182:IBJ393194 HRL393182:HRN393194 HHP393182:HHR393194 GXT393182:GXV393194 GNX393182:GNZ393194 GEB393182:GED393194 FUF393182:FUH393194 FKJ393182:FKL393194 FAN393182:FAP393194 EQR393182:EQT393194 EGV393182:EGX393194 DWZ393182:DXB393194 DND393182:DNF393194 DDH393182:DDJ393194 CTL393182:CTN393194 CJP393182:CJR393194 BZT393182:BZV393194 BPX393182:BPZ393194 BGB393182:BGD393194 AWF393182:AWH393194 AMJ393182:AML393194 ACN393182:ACP393194 SR393182:ST393194 IV393182:IX393194 H393182:J393194 WVH327646:WVJ327658 WLL327646:WLN327658 WBP327646:WBR327658 VRT327646:VRV327658 VHX327646:VHZ327658 UYB327646:UYD327658 UOF327646:UOH327658 UEJ327646:UEL327658 TUN327646:TUP327658 TKR327646:TKT327658 TAV327646:TAX327658 SQZ327646:SRB327658 SHD327646:SHF327658 RXH327646:RXJ327658 RNL327646:RNN327658 RDP327646:RDR327658 QTT327646:QTV327658 QJX327646:QJZ327658 QAB327646:QAD327658 PQF327646:PQH327658 PGJ327646:PGL327658 OWN327646:OWP327658 OMR327646:OMT327658 OCV327646:OCX327658 NSZ327646:NTB327658 NJD327646:NJF327658 MZH327646:MZJ327658 MPL327646:MPN327658 MFP327646:MFR327658 LVT327646:LVV327658 LLX327646:LLZ327658 LCB327646:LCD327658 KSF327646:KSH327658 KIJ327646:KIL327658 JYN327646:JYP327658 JOR327646:JOT327658 JEV327646:JEX327658 IUZ327646:IVB327658 ILD327646:ILF327658 IBH327646:IBJ327658 HRL327646:HRN327658 HHP327646:HHR327658 GXT327646:GXV327658 GNX327646:GNZ327658 GEB327646:GED327658 FUF327646:FUH327658 FKJ327646:FKL327658 FAN327646:FAP327658 EQR327646:EQT327658 EGV327646:EGX327658 DWZ327646:DXB327658 DND327646:DNF327658 DDH327646:DDJ327658 CTL327646:CTN327658 CJP327646:CJR327658 BZT327646:BZV327658 BPX327646:BPZ327658 BGB327646:BGD327658 AWF327646:AWH327658 AMJ327646:AML327658 ACN327646:ACP327658 SR327646:ST327658 IV327646:IX327658 H327646:J327658 WVH262110:WVJ262122 WLL262110:WLN262122 WBP262110:WBR262122 VRT262110:VRV262122 VHX262110:VHZ262122 UYB262110:UYD262122 UOF262110:UOH262122 UEJ262110:UEL262122 TUN262110:TUP262122 TKR262110:TKT262122 TAV262110:TAX262122 SQZ262110:SRB262122 SHD262110:SHF262122 RXH262110:RXJ262122 RNL262110:RNN262122 RDP262110:RDR262122 QTT262110:QTV262122 QJX262110:QJZ262122 QAB262110:QAD262122 PQF262110:PQH262122 PGJ262110:PGL262122 OWN262110:OWP262122 OMR262110:OMT262122 OCV262110:OCX262122 NSZ262110:NTB262122 NJD262110:NJF262122 MZH262110:MZJ262122 MPL262110:MPN262122 MFP262110:MFR262122 LVT262110:LVV262122 LLX262110:LLZ262122 LCB262110:LCD262122 KSF262110:KSH262122 KIJ262110:KIL262122 JYN262110:JYP262122 JOR262110:JOT262122 JEV262110:JEX262122 IUZ262110:IVB262122 ILD262110:ILF262122 IBH262110:IBJ262122 HRL262110:HRN262122 HHP262110:HHR262122 GXT262110:GXV262122 GNX262110:GNZ262122 GEB262110:GED262122 FUF262110:FUH262122 FKJ262110:FKL262122 FAN262110:FAP262122 EQR262110:EQT262122 EGV262110:EGX262122 DWZ262110:DXB262122 DND262110:DNF262122 DDH262110:DDJ262122 CTL262110:CTN262122 CJP262110:CJR262122 BZT262110:BZV262122 BPX262110:BPZ262122 BGB262110:BGD262122 AWF262110:AWH262122 AMJ262110:AML262122 ACN262110:ACP262122 SR262110:ST262122 IV262110:IX262122 H262110:J262122 WVH196574:WVJ196586 WLL196574:WLN196586 WBP196574:WBR196586 VRT196574:VRV196586 VHX196574:VHZ196586 UYB196574:UYD196586 UOF196574:UOH196586 UEJ196574:UEL196586 TUN196574:TUP196586 TKR196574:TKT196586 TAV196574:TAX196586 SQZ196574:SRB196586 SHD196574:SHF196586 RXH196574:RXJ196586 RNL196574:RNN196586 RDP196574:RDR196586 QTT196574:QTV196586 QJX196574:QJZ196586 QAB196574:QAD196586 PQF196574:PQH196586 PGJ196574:PGL196586 OWN196574:OWP196586 OMR196574:OMT196586 OCV196574:OCX196586 NSZ196574:NTB196586 NJD196574:NJF196586 MZH196574:MZJ196586 MPL196574:MPN196586 MFP196574:MFR196586 LVT196574:LVV196586 LLX196574:LLZ196586 LCB196574:LCD196586 KSF196574:KSH196586 KIJ196574:KIL196586 JYN196574:JYP196586 JOR196574:JOT196586 JEV196574:JEX196586 IUZ196574:IVB196586 ILD196574:ILF196586 IBH196574:IBJ196586 HRL196574:HRN196586 HHP196574:HHR196586 GXT196574:GXV196586 GNX196574:GNZ196586 GEB196574:GED196586 FUF196574:FUH196586 FKJ196574:FKL196586 FAN196574:FAP196586 EQR196574:EQT196586 EGV196574:EGX196586 DWZ196574:DXB196586 DND196574:DNF196586 DDH196574:DDJ196586 CTL196574:CTN196586 CJP196574:CJR196586 BZT196574:BZV196586 BPX196574:BPZ196586 BGB196574:BGD196586 AWF196574:AWH196586 AMJ196574:AML196586 ACN196574:ACP196586 SR196574:ST196586 IV196574:IX196586 H196574:J196586 WVH131038:WVJ131050 WLL131038:WLN131050 WBP131038:WBR131050 VRT131038:VRV131050 VHX131038:VHZ131050 UYB131038:UYD131050 UOF131038:UOH131050 UEJ131038:UEL131050 TUN131038:TUP131050 TKR131038:TKT131050 TAV131038:TAX131050 SQZ131038:SRB131050 SHD131038:SHF131050 RXH131038:RXJ131050 RNL131038:RNN131050 RDP131038:RDR131050 QTT131038:QTV131050 QJX131038:QJZ131050 QAB131038:QAD131050 PQF131038:PQH131050 PGJ131038:PGL131050 OWN131038:OWP131050 OMR131038:OMT131050 OCV131038:OCX131050 NSZ131038:NTB131050 NJD131038:NJF131050 MZH131038:MZJ131050 MPL131038:MPN131050 MFP131038:MFR131050 LVT131038:LVV131050 LLX131038:LLZ131050 LCB131038:LCD131050 KSF131038:KSH131050 KIJ131038:KIL131050 JYN131038:JYP131050 JOR131038:JOT131050 JEV131038:JEX131050 IUZ131038:IVB131050 ILD131038:ILF131050 IBH131038:IBJ131050 HRL131038:HRN131050 HHP131038:HHR131050 GXT131038:GXV131050 GNX131038:GNZ131050 GEB131038:GED131050 FUF131038:FUH131050 FKJ131038:FKL131050 FAN131038:FAP131050 EQR131038:EQT131050 EGV131038:EGX131050 DWZ131038:DXB131050 DND131038:DNF131050 DDH131038:DDJ131050 CTL131038:CTN131050 CJP131038:CJR131050 BZT131038:BZV131050 BPX131038:BPZ131050 BGB131038:BGD131050 AWF131038:AWH131050 AMJ131038:AML131050 ACN131038:ACP131050 SR131038:ST131050 IV131038:IX131050 H131038:J131050 WVH65502:WVJ65514 WLL65502:WLN65514 WBP65502:WBR65514 VRT65502:VRV65514 VHX65502:VHZ65514 UYB65502:UYD65514 UOF65502:UOH65514 UEJ65502:UEL65514 TUN65502:TUP65514 TKR65502:TKT65514 TAV65502:TAX65514 SQZ65502:SRB65514 SHD65502:SHF65514 RXH65502:RXJ65514 RNL65502:RNN65514 RDP65502:RDR65514 QTT65502:QTV65514 QJX65502:QJZ65514 QAB65502:QAD65514 PQF65502:PQH65514 PGJ65502:PGL65514 OWN65502:OWP65514 OMR65502:OMT65514 OCV65502:OCX65514 NSZ65502:NTB65514 NJD65502:NJF65514 MZH65502:MZJ65514 MPL65502:MPN65514 MFP65502:MFR65514 LVT65502:LVV65514 LLX65502:LLZ65514 LCB65502:LCD65514 KSF65502:KSH65514 KIJ65502:KIL65514 JYN65502:JYP65514 JOR65502:JOT65514 JEV65502:JEX65514 IUZ65502:IVB65514 ILD65502:ILF65514 IBH65502:IBJ65514 HRL65502:HRN65514 HHP65502:HHR65514 GXT65502:GXV65514 GNX65502:GNZ65514 GEB65502:GED65514 FUF65502:FUH65514 FKJ65502:FKL65514 FAN65502:FAP65514 EQR65502:EQT65514 EGV65502:EGX65514 DWZ65502:DXB65514 DND65502:DNF65514 DDH65502:DDJ65514 CTL65502:CTN65514 CJP65502:CJR65514 BZT65502:BZV65514 BPX65502:BPZ65514 BGB65502:BGD65514 AWF65502:AWH65514 AMJ65502:AML65514 ACN65502:ACP65514 SR65502:ST65514 IV65502:IX65514 H65502:J65514 H65483:K65488 WVH983070:WVK983107 WLL983070:WLO983107 WBP983070:WBS983107 VRT983070:VRW983107 VHX983070:VIA983107 UYB983070:UYE983107 UOF983070:UOI983107 UEJ983070:UEM983107 TUN983070:TUQ983107 TKR983070:TKU983107 TAV983070:TAY983107 SQZ983070:SRC983107 SHD983070:SHG983107 RXH983070:RXK983107 RNL983070:RNO983107 RDP983070:RDS983107 QTT983070:QTW983107 QJX983070:QKA983107 QAB983070:QAE983107 PQF983070:PQI983107 PGJ983070:PGM983107 OWN983070:OWQ983107 OMR983070:OMU983107 OCV983070:OCY983107 NSZ983070:NTC983107 NJD983070:NJG983107 MZH983070:MZK983107 MPL983070:MPO983107 MFP983070:MFS983107 LVT983070:LVW983107 LLX983070:LMA983107 LCB983070:LCE983107 KSF983070:KSI983107 KIJ983070:KIM983107 JYN983070:JYQ983107 JOR983070:JOU983107 JEV983070:JEY983107 IUZ983070:IVC983107 ILD983070:ILG983107 IBH983070:IBK983107 HRL983070:HRO983107 HHP983070:HHS983107 GXT983070:GXW983107 GNX983070:GOA983107 GEB983070:GEE983107 FUF983070:FUI983107 FKJ983070:FKM983107 FAN983070:FAQ983107 EQR983070:EQU983107 EGV983070:EGY983107 DWZ983070:DXC983107 DND983070:DNG983107 DDH983070:DDK983107 CTL983070:CTO983107 CJP983070:CJS983107 BZT983070:BZW983107 BPX983070:BQA983107 BGB983070:BGE983107 AWF983070:AWI983107 AMJ983070:AMM983107 ACN983070:ACQ983107 SR983070:SU983107 IV983070:IY983107 H983070:K983107 WVH917534:WVK917571 WLL917534:WLO917571 WBP917534:WBS917571 VRT917534:VRW917571 VHX917534:VIA917571 UYB917534:UYE917571 UOF917534:UOI917571 UEJ917534:UEM917571 TUN917534:TUQ917571 TKR917534:TKU917571 TAV917534:TAY917571 SQZ917534:SRC917571 SHD917534:SHG917571 RXH917534:RXK917571 RNL917534:RNO917571 RDP917534:RDS917571 QTT917534:QTW917571 QJX917534:QKA917571 QAB917534:QAE917571 PQF917534:PQI917571 PGJ917534:PGM917571 OWN917534:OWQ917571 OMR917534:OMU917571 OCV917534:OCY917571 NSZ917534:NTC917571 NJD917534:NJG917571 MZH917534:MZK917571 MPL917534:MPO917571 MFP917534:MFS917571 LVT917534:LVW917571 LLX917534:LMA917571 LCB917534:LCE917571 KSF917534:KSI917571 KIJ917534:KIM917571 JYN917534:JYQ917571 JOR917534:JOU917571 JEV917534:JEY917571 IUZ917534:IVC917571 ILD917534:ILG917571 IBH917534:IBK917571 HRL917534:HRO917571 HHP917534:HHS917571 GXT917534:GXW917571 GNX917534:GOA917571 GEB917534:GEE917571 FUF917534:FUI917571 FKJ917534:FKM917571 FAN917534:FAQ917571 EQR917534:EQU917571 EGV917534:EGY917571 DWZ917534:DXC917571 DND917534:DNG917571 DDH917534:DDK917571 CTL917534:CTO917571 CJP917534:CJS917571 BZT917534:BZW917571 BPX917534:BQA917571 BGB917534:BGE917571 AWF917534:AWI917571 AMJ917534:AMM917571 ACN917534:ACQ917571 SR917534:SU917571 IV917534:IY917571 H917534:K917571 WVH851998:WVK852035 WLL851998:WLO852035 WBP851998:WBS852035 VRT851998:VRW852035 VHX851998:VIA852035 UYB851998:UYE852035 UOF851998:UOI852035 UEJ851998:UEM852035 TUN851998:TUQ852035 TKR851998:TKU852035 TAV851998:TAY852035 SQZ851998:SRC852035 SHD851998:SHG852035 RXH851998:RXK852035 RNL851998:RNO852035 RDP851998:RDS852035 QTT851998:QTW852035 QJX851998:QKA852035 QAB851998:QAE852035 PQF851998:PQI852035 PGJ851998:PGM852035 OWN851998:OWQ852035 OMR851998:OMU852035 OCV851998:OCY852035 NSZ851998:NTC852035 NJD851998:NJG852035 MZH851998:MZK852035 MPL851998:MPO852035 MFP851998:MFS852035 LVT851998:LVW852035 LLX851998:LMA852035 LCB851998:LCE852035 KSF851998:KSI852035 KIJ851998:KIM852035 JYN851998:JYQ852035 JOR851998:JOU852035 JEV851998:JEY852035 IUZ851998:IVC852035 ILD851998:ILG852035 IBH851998:IBK852035 HRL851998:HRO852035 HHP851998:HHS852035 GXT851998:GXW852035 GNX851998:GOA852035 GEB851998:GEE852035 FUF851998:FUI852035 FKJ851998:FKM852035 FAN851998:FAQ852035 EQR851998:EQU852035 EGV851998:EGY852035 DWZ851998:DXC852035 DND851998:DNG852035 DDH851998:DDK852035 CTL851998:CTO852035 CJP851998:CJS852035 BZT851998:BZW852035 BPX851998:BQA852035 BGB851998:BGE852035 AWF851998:AWI852035 AMJ851998:AMM852035 ACN851998:ACQ852035 SR851998:SU852035 IV851998:IY852035 H851998:K852035 WVH786462:WVK786499 WLL786462:WLO786499 WBP786462:WBS786499 VRT786462:VRW786499 VHX786462:VIA786499 UYB786462:UYE786499 UOF786462:UOI786499 UEJ786462:UEM786499 TUN786462:TUQ786499 TKR786462:TKU786499 TAV786462:TAY786499 SQZ786462:SRC786499 SHD786462:SHG786499 RXH786462:RXK786499 RNL786462:RNO786499 RDP786462:RDS786499 QTT786462:QTW786499 QJX786462:QKA786499 QAB786462:QAE786499 PQF786462:PQI786499 PGJ786462:PGM786499 OWN786462:OWQ786499 OMR786462:OMU786499 OCV786462:OCY786499 NSZ786462:NTC786499 NJD786462:NJG786499 MZH786462:MZK786499 MPL786462:MPO786499 MFP786462:MFS786499 LVT786462:LVW786499 LLX786462:LMA786499 LCB786462:LCE786499 KSF786462:KSI786499 KIJ786462:KIM786499 JYN786462:JYQ786499 JOR786462:JOU786499 JEV786462:JEY786499 IUZ786462:IVC786499 ILD786462:ILG786499 IBH786462:IBK786499 HRL786462:HRO786499 HHP786462:HHS786499 GXT786462:GXW786499 GNX786462:GOA786499 GEB786462:GEE786499 FUF786462:FUI786499 FKJ786462:FKM786499 FAN786462:FAQ786499 EQR786462:EQU786499 EGV786462:EGY786499 DWZ786462:DXC786499 DND786462:DNG786499 DDH786462:DDK786499 CTL786462:CTO786499 CJP786462:CJS786499 BZT786462:BZW786499 BPX786462:BQA786499 BGB786462:BGE786499 AWF786462:AWI786499 AMJ786462:AMM786499 ACN786462:ACQ786499 SR786462:SU786499 IV786462:IY786499 H786462:K786499 WVH720926:WVK720963 WLL720926:WLO720963 WBP720926:WBS720963 VRT720926:VRW720963 VHX720926:VIA720963 UYB720926:UYE720963 UOF720926:UOI720963 UEJ720926:UEM720963 TUN720926:TUQ720963 TKR720926:TKU720963 TAV720926:TAY720963 SQZ720926:SRC720963 SHD720926:SHG720963 RXH720926:RXK720963 RNL720926:RNO720963 RDP720926:RDS720963 QTT720926:QTW720963 QJX720926:QKA720963 QAB720926:QAE720963 PQF720926:PQI720963 PGJ720926:PGM720963 OWN720926:OWQ720963 OMR720926:OMU720963 OCV720926:OCY720963 NSZ720926:NTC720963 NJD720926:NJG720963 MZH720926:MZK720963 MPL720926:MPO720963 MFP720926:MFS720963 LVT720926:LVW720963 LLX720926:LMA720963 LCB720926:LCE720963 KSF720926:KSI720963 KIJ720926:KIM720963 JYN720926:JYQ720963 JOR720926:JOU720963 JEV720926:JEY720963 IUZ720926:IVC720963 ILD720926:ILG720963 IBH720926:IBK720963 HRL720926:HRO720963 HHP720926:HHS720963 GXT720926:GXW720963 GNX720926:GOA720963 GEB720926:GEE720963 FUF720926:FUI720963 FKJ720926:FKM720963 FAN720926:FAQ720963 EQR720926:EQU720963 EGV720926:EGY720963 DWZ720926:DXC720963 DND720926:DNG720963 DDH720926:DDK720963 CTL720926:CTO720963 CJP720926:CJS720963 BZT720926:BZW720963 BPX720926:BQA720963 BGB720926:BGE720963 AWF720926:AWI720963 AMJ720926:AMM720963 ACN720926:ACQ720963 SR720926:SU720963 IV720926:IY720963 H720926:K720963 WVH655390:WVK655427 WLL655390:WLO655427 WBP655390:WBS655427 VRT655390:VRW655427 VHX655390:VIA655427 UYB655390:UYE655427 UOF655390:UOI655427 UEJ655390:UEM655427 TUN655390:TUQ655427 TKR655390:TKU655427 TAV655390:TAY655427 SQZ655390:SRC655427 SHD655390:SHG655427 RXH655390:RXK655427 RNL655390:RNO655427 RDP655390:RDS655427 QTT655390:QTW655427 QJX655390:QKA655427 QAB655390:QAE655427 PQF655390:PQI655427 PGJ655390:PGM655427 OWN655390:OWQ655427 OMR655390:OMU655427 OCV655390:OCY655427 NSZ655390:NTC655427 NJD655390:NJG655427 MZH655390:MZK655427 MPL655390:MPO655427 MFP655390:MFS655427 LVT655390:LVW655427 LLX655390:LMA655427 LCB655390:LCE655427 KSF655390:KSI655427 KIJ655390:KIM655427 JYN655390:JYQ655427 JOR655390:JOU655427 JEV655390:JEY655427 IUZ655390:IVC655427 ILD655390:ILG655427 IBH655390:IBK655427 HRL655390:HRO655427 HHP655390:HHS655427 GXT655390:GXW655427 GNX655390:GOA655427 GEB655390:GEE655427 FUF655390:FUI655427 FKJ655390:FKM655427 FAN655390:FAQ655427 EQR655390:EQU655427 EGV655390:EGY655427 DWZ655390:DXC655427 DND655390:DNG655427 DDH655390:DDK655427 CTL655390:CTO655427 CJP655390:CJS655427 BZT655390:BZW655427 BPX655390:BQA655427 BGB655390:BGE655427 AWF655390:AWI655427 AMJ655390:AMM655427 ACN655390:ACQ655427 SR655390:SU655427 IV655390:IY655427 H655390:K655427 WVH589854:WVK589891 WLL589854:WLO589891 WBP589854:WBS589891 VRT589854:VRW589891 VHX589854:VIA589891 UYB589854:UYE589891 UOF589854:UOI589891 UEJ589854:UEM589891 TUN589854:TUQ589891 TKR589854:TKU589891 TAV589854:TAY589891 SQZ589854:SRC589891 SHD589854:SHG589891 RXH589854:RXK589891 RNL589854:RNO589891 RDP589854:RDS589891 QTT589854:QTW589891 QJX589854:QKA589891 QAB589854:QAE589891 PQF589854:PQI589891 PGJ589854:PGM589891 OWN589854:OWQ589891 OMR589854:OMU589891 OCV589854:OCY589891 NSZ589854:NTC589891 NJD589854:NJG589891 MZH589854:MZK589891 MPL589854:MPO589891 MFP589854:MFS589891 LVT589854:LVW589891 LLX589854:LMA589891 LCB589854:LCE589891 KSF589854:KSI589891 KIJ589854:KIM589891 JYN589854:JYQ589891 JOR589854:JOU589891 JEV589854:JEY589891 IUZ589854:IVC589891 ILD589854:ILG589891 IBH589854:IBK589891 HRL589854:HRO589891 HHP589854:HHS589891 GXT589854:GXW589891 GNX589854:GOA589891 GEB589854:GEE589891 FUF589854:FUI589891 FKJ589854:FKM589891 FAN589854:FAQ589891 EQR589854:EQU589891 EGV589854:EGY589891 DWZ589854:DXC589891 DND589854:DNG589891 DDH589854:DDK589891 CTL589854:CTO589891 CJP589854:CJS589891 BZT589854:BZW589891 BPX589854:BQA589891 BGB589854:BGE589891 AWF589854:AWI589891 AMJ589854:AMM589891 ACN589854:ACQ589891 SR589854:SU589891 IV589854:IY589891 H589854:K589891 WVH524318:WVK524355 WLL524318:WLO524355 WBP524318:WBS524355 VRT524318:VRW524355 VHX524318:VIA524355 UYB524318:UYE524355 UOF524318:UOI524355 UEJ524318:UEM524355 TUN524318:TUQ524355 TKR524318:TKU524355 TAV524318:TAY524355 SQZ524318:SRC524355 SHD524318:SHG524355 RXH524318:RXK524355 RNL524318:RNO524355 RDP524318:RDS524355 QTT524318:QTW524355 QJX524318:QKA524355 QAB524318:QAE524355 PQF524318:PQI524355 PGJ524318:PGM524355 OWN524318:OWQ524355 OMR524318:OMU524355 OCV524318:OCY524355 NSZ524318:NTC524355 NJD524318:NJG524355 MZH524318:MZK524355 MPL524318:MPO524355 MFP524318:MFS524355 LVT524318:LVW524355 LLX524318:LMA524355 LCB524318:LCE524355 KSF524318:KSI524355 KIJ524318:KIM524355 JYN524318:JYQ524355 JOR524318:JOU524355 JEV524318:JEY524355 IUZ524318:IVC524355 ILD524318:ILG524355 IBH524318:IBK524355 HRL524318:HRO524355 HHP524318:HHS524355 GXT524318:GXW524355 GNX524318:GOA524355 GEB524318:GEE524355 FUF524318:FUI524355 FKJ524318:FKM524355 FAN524318:FAQ524355 EQR524318:EQU524355 EGV524318:EGY524355 DWZ524318:DXC524355 DND524318:DNG524355 DDH524318:DDK524355 CTL524318:CTO524355 CJP524318:CJS524355 BZT524318:BZW524355 BPX524318:BQA524355 BGB524318:BGE524355 AWF524318:AWI524355 AMJ524318:AMM524355 ACN524318:ACQ524355 SR524318:SU524355 IV524318:IY524355 H524318:K524355 WVH458782:WVK458819 WLL458782:WLO458819 WBP458782:WBS458819 VRT458782:VRW458819 VHX458782:VIA458819 UYB458782:UYE458819 UOF458782:UOI458819 UEJ458782:UEM458819 TUN458782:TUQ458819 TKR458782:TKU458819 TAV458782:TAY458819 SQZ458782:SRC458819 SHD458782:SHG458819 RXH458782:RXK458819 RNL458782:RNO458819 RDP458782:RDS458819 QTT458782:QTW458819 QJX458782:QKA458819 QAB458782:QAE458819 PQF458782:PQI458819 PGJ458782:PGM458819 OWN458782:OWQ458819 OMR458782:OMU458819 OCV458782:OCY458819 NSZ458782:NTC458819 NJD458782:NJG458819 MZH458782:MZK458819 MPL458782:MPO458819 MFP458782:MFS458819 LVT458782:LVW458819 LLX458782:LMA458819 LCB458782:LCE458819 KSF458782:KSI458819 KIJ458782:KIM458819 JYN458782:JYQ458819 JOR458782:JOU458819 JEV458782:JEY458819 IUZ458782:IVC458819 ILD458782:ILG458819 IBH458782:IBK458819 HRL458782:HRO458819 HHP458782:HHS458819 GXT458782:GXW458819 GNX458782:GOA458819 GEB458782:GEE458819 FUF458782:FUI458819 FKJ458782:FKM458819 FAN458782:FAQ458819 EQR458782:EQU458819 EGV458782:EGY458819 DWZ458782:DXC458819 DND458782:DNG458819 DDH458782:DDK458819 CTL458782:CTO458819 CJP458782:CJS458819 BZT458782:BZW458819 BPX458782:BQA458819 BGB458782:BGE458819 AWF458782:AWI458819 AMJ458782:AMM458819 ACN458782:ACQ458819 SR458782:SU458819 IV458782:IY458819 H458782:K458819 WVH393246:WVK393283 WLL393246:WLO393283 WBP393246:WBS393283 VRT393246:VRW393283 VHX393246:VIA393283 UYB393246:UYE393283 UOF393246:UOI393283 UEJ393246:UEM393283 TUN393246:TUQ393283 TKR393246:TKU393283 TAV393246:TAY393283 SQZ393246:SRC393283 SHD393246:SHG393283 RXH393246:RXK393283 RNL393246:RNO393283 RDP393246:RDS393283 QTT393246:QTW393283 QJX393246:QKA393283 QAB393246:QAE393283 PQF393246:PQI393283 PGJ393246:PGM393283 OWN393246:OWQ393283 OMR393246:OMU393283 OCV393246:OCY393283 NSZ393246:NTC393283 NJD393246:NJG393283 MZH393246:MZK393283 MPL393246:MPO393283 MFP393246:MFS393283 LVT393246:LVW393283 LLX393246:LMA393283 LCB393246:LCE393283 KSF393246:KSI393283 KIJ393246:KIM393283 JYN393246:JYQ393283 JOR393246:JOU393283 JEV393246:JEY393283 IUZ393246:IVC393283 ILD393246:ILG393283 IBH393246:IBK393283 HRL393246:HRO393283 HHP393246:HHS393283 GXT393246:GXW393283 GNX393246:GOA393283 GEB393246:GEE393283 FUF393246:FUI393283 FKJ393246:FKM393283 FAN393246:FAQ393283 EQR393246:EQU393283 EGV393246:EGY393283 DWZ393246:DXC393283 DND393246:DNG393283 DDH393246:DDK393283 CTL393246:CTO393283 CJP393246:CJS393283 BZT393246:BZW393283 BPX393246:BQA393283 BGB393246:BGE393283 AWF393246:AWI393283 AMJ393246:AMM393283 ACN393246:ACQ393283 SR393246:SU393283 IV393246:IY393283 H393246:K393283 WVH327710:WVK327747 WLL327710:WLO327747 WBP327710:WBS327747 VRT327710:VRW327747 VHX327710:VIA327747 UYB327710:UYE327747 UOF327710:UOI327747 UEJ327710:UEM327747 TUN327710:TUQ327747 TKR327710:TKU327747 TAV327710:TAY327747 SQZ327710:SRC327747 SHD327710:SHG327747 RXH327710:RXK327747 RNL327710:RNO327747 RDP327710:RDS327747 QTT327710:QTW327747 QJX327710:QKA327747 QAB327710:QAE327747 PQF327710:PQI327747 PGJ327710:PGM327747 OWN327710:OWQ327747 OMR327710:OMU327747 OCV327710:OCY327747 NSZ327710:NTC327747 NJD327710:NJG327747 MZH327710:MZK327747 MPL327710:MPO327747 MFP327710:MFS327747 LVT327710:LVW327747 LLX327710:LMA327747 LCB327710:LCE327747 KSF327710:KSI327747 KIJ327710:KIM327747 JYN327710:JYQ327747 JOR327710:JOU327747 JEV327710:JEY327747 IUZ327710:IVC327747 ILD327710:ILG327747 IBH327710:IBK327747 HRL327710:HRO327747 HHP327710:HHS327747 GXT327710:GXW327747 GNX327710:GOA327747 GEB327710:GEE327747 FUF327710:FUI327747 FKJ327710:FKM327747 FAN327710:FAQ327747 EQR327710:EQU327747 EGV327710:EGY327747 DWZ327710:DXC327747 DND327710:DNG327747 DDH327710:DDK327747 CTL327710:CTO327747 CJP327710:CJS327747 BZT327710:BZW327747 BPX327710:BQA327747 BGB327710:BGE327747 AWF327710:AWI327747 AMJ327710:AMM327747 ACN327710:ACQ327747 SR327710:SU327747 IV327710:IY327747 H327710:K327747 WVH262174:WVK262211 WLL262174:WLO262211 WBP262174:WBS262211 VRT262174:VRW262211 VHX262174:VIA262211 UYB262174:UYE262211 UOF262174:UOI262211 UEJ262174:UEM262211 TUN262174:TUQ262211 TKR262174:TKU262211 TAV262174:TAY262211 SQZ262174:SRC262211 SHD262174:SHG262211 RXH262174:RXK262211 RNL262174:RNO262211 RDP262174:RDS262211 QTT262174:QTW262211 QJX262174:QKA262211 QAB262174:QAE262211 PQF262174:PQI262211 PGJ262174:PGM262211 OWN262174:OWQ262211 OMR262174:OMU262211 OCV262174:OCY262211 NSZ262174:NTC262211 NJD262174:NJG262211 MZH262174:MZK262211 MPL262174:MPO262211 MFP262174:MFS262211 LVT262174:LVW262211 LLX262174:LMA262211 LCB262174:LCE262211 KSF262174:KSI262211 KIJ262174:KIM262211 JYN262174:JYQ262211 JOR262174:JOU262211 JEV262174:JEY262211 IUZ262174:IVC262211 ILD262174:ILG262211 IBH262174:IBK262211 HRL262174:HRO262211 HHP262174:HHS262211 GXT262174:GXW262211 GNX262174:GOA262211 GEB262174:GEE262211 FUF262174:FUI262211 FKJ262174:FKM262211 FAN262174:FAQ262211 EQR262174:EQU262211 EGV262174:EGY262211 DWZ262174:DXC262211 DND262174:DNG262211 DDH262174:DDK262211 CTL262174:CTO262211 CJP262174:CJS262211 BZT262174:BZW262211 BPX262174:BQA262211 BGB262174:BGE262211 AWF262174:AWI262211 AMJ262174:AMM262211 ACN262174:ACQ262211 SR262174:SU262211 IV262174:IY262211 H262174:K262211 WVH196638:WVK196675 WLL196638:WLO196675 WBP196638:WBS196675 VRT196638:VRW196675 VHX196638:VIA196675 UYB196638:UYE196675 UOF196638:UOI196675 UEJ196638:UEM196675 TUN196638:TUQ196675 TKR196638:TKU196675 TAV196638:TAY196675 SQZ196638:SRC196675 SHD196638:SHG196675 RXH196638:RXK196675 RNL196638:RNO196675 RDP196638:RDS196675 QTT196638:QTW196675 QJX196638:QKA196675 QAB196638:QAE196675 PQF196638:PQI196675 PGJ196638:PGM196675 OWN196638:OWQ196675 OMR196638:OMU196675 OCV196638:OCY196675 NSZ196638:NTC196675 NJD196638:NJG196675 MZH196638:MZK196675 MPL196638:MPO196675 MFP196638:MFS196675 LVT196638:LVW196675 LLX196638:LMA196675 LCB196638:LCE196675 KSF196638:KSI196675 KIJ196638:KIM196675 JYN196638:JYQ196675 JOR196638:JOU196675 JEV196638:JEY196675 IUZ196638:IVC196675 ILD196638:ILG196675 IBH196638:IBK196675 HRL196638:HRO196675 HHP196638:HHS196675 GXT196638:GXW196675 GNX196638:GOA196675 GEB196638:GEE196675 FUF196638:FUI196675 FKJ196638:FKM196675 FAN196638:FAQ196675 EQR196638:EQU196675 EGV196638:EGY196675 DWZ196638:DXC196675 DND196638:DNG196675 DDH196638:DDK196675 CTL196638:CTO196675 CJP196638:CJS196675 BZT196638:BZW196675 BPX196638:BQA196675 BGB196638:BGE196675 AWF196638:AWI196675 AMJ196638:AMM196675 ACN196638:ACQ196675 SR196638:SU196675 IV196638:IY196675 H196638:K196675 WVH131102:WVK131139 WLL131102:WLO131139 WBP131102:WBS131139 VRT131102:VRW131139 VHX131102:VIA131139 UYB131102:UYE131139 UOF131102:UOI131139 UEJ131102:UEM131139 TUN131102:TUQ131139 TKR131102:TKU131139 TAV131102:TAY131139 SQZ131102:SRC131139 SHD131102:SHG131139 RXH131102:RXK131139 RNL131102:RNO131139 RDP131102:RDS131139 QTT131102:QTW131139 QJX131102:QKA131139 QAB131102:QAE131139 PQF131102:PQI131139 PGJ131102:PGM131139 OWN131102:OWQ131139 OMR131102:OMU131139 OCV131102:OCY131139 NSZ131102:NTC131139 NJD131102:NJG131139 MZH131102:MZK131139 MPL131102:MPO131139 MFP131102:MFS131139 LVT131102:LVW131139 LLX131102:LMA131139 LCB131102:LCE131139 KSF131102:KSI131139 KIJ131102:KIM131139 JYN131102:JYQ131139 JOR131102:JOU131139 JEV131102:JEY131139 IUZ131102:IVC131139 ILD131102:ILG131139 IBH131102:IBK131139 HRL131102:HRO131139 HHP131102:HHS131139 GXT131102:GXW131139 GNX131102:GOA131139 GEB131102:GEE131139 FUF131102:FUI131139 FKJ131102:FKM131139 FAN131102:FAQ131139 EQR131102:EQU131139 EGV131102:EGY131139 DWZ131102:DXC131139 DND131102:DNG131139 DDH131102:DDK131139 CTL131102:CTO131139 CJP131102:CJS131139 BZT131102:BZW131139 BPX131102:BQA131139 BGB131102:BGE131139 AWF131102:AWI131139 AMJ131102:AMM131139 ACN131102:ACQ131139 SR131102:SU131139 IV131102:IY131139 H131102:K131139 WVH65566:WVK65603 WLL65566:WLO65603 WBP65566:WBS65603 VRT65566:VRW65603 VHX65566:VIA65603 UYB65566:UYE65603 UOF65566:UOI65603 UEJ65566:UEM65603 TUN65566:TUQ65603 TKR65566:TKU65603 TAV65566:TAY65603 SQZ65566:SRC65603 SHD65566:SHG65603 RXH65566:RXK65603 RNL65566:RNO65603 RDP65566:RDS65603 QTT65566:QTW65603 QJX65566:QKA65603 QAB65566:QAE65603 PQF65566:PQI65603 PGJ65566:PGM65603 OWN65566:OWQ65603 OMR65566:OMU65603 OCV65566:OCY65603 NSZ65566:NTC65603 NJD65566:NJG65603 MZH65566:MZK65603 MPL65566:MPO65603 MFP65566:MFS65603 LVT65566:LVW65603 LLX65566:LMA65603 LCB65566:LCE65603 KSF65566:KSI65603 KIJ65566:KIM65603 JYN65566:JYQ65603 JOR65566:JOU65603 JEV65566:JEY65603 IUZ65566:IVC65603 ILD65566:ILG65603 IBH65566:IBK65603 HRL65566:HRO65603 HHP65566:HHS65603 GXT65566:GXW65603 GNX65566:GOA65603 GEB65566:GEE65603 FUF65566:FUI65603 FKJ65566:FKM65603 FAN65566:FAQ65603 EQR65566:EQU65603 EGV65566:EGY65603 DWZ65566:DXC65603 DND65566:DNG65603 DDH65566:DDK65603 CTL65566:CTO65603 CJP65566:CJS65603 BZT65566:BZW65603 BPX65566:BQA65603 BGB65566:BGE65603 AWF65566:AWI65603 AMJ65566:AMM65603 ACN65566:ACQ65603 SR65566:SU65603 IV65566:IY65603 H65566:K65603 WVH20:WVK58 WLL20:WLO58 WBP20:WBS58 VRT20:VRW58 VHX20:VIA58 UYB20:UYE58 UOF20:UOI58 UEJ20:UEM58 TUN20:TUQ58 TKR20:TKU58 TAV20:TAY58 SQZ20:SRC58 SHD20:SHG58 RXH20:RXK58 RNL20:RNO58 RDP20:RDS58 QTT20:QTW58 QJX20:QKA58 QAB20:QAE58 PQF20:PQI58 PGJ20:PGM58 OWN20:OWQ58 OMR20:OMU58 OCV20:OCY58 NSZ20:NTC58 NJD20:NJG58 MZH20:MZK58 MPL20:MPO58 MFP20:MFS58 LVT20:LVW58 LLX20:LMA58 LCB20:LCE58 KSF20:KSI58 KIJ20:KIM58 JYN20:JYQ58 JOR20:JOU58 JEV20:JEY58 IUZ20:IVC58 ILD20:ILG58 IBH20:IBK58 HRL20:HRO58 HHP20:HHS58 GXT20:GXW58 GNX20:GOA58 GEB20:GEE58 FUF20:FUI58 FKJ20:FKM58 FAN20:FAQ58 EQR20:EQU58 EGV20:EGY58 DWZ20:DXC58 DND20:DNG58 DDH20:DDK58 CTL20:CTO58 CJP20:CJS58 BZT20:BZW58 BPX20:BQA58 BGB20:BGE58 AWF20:AWI58 AMJ20:AMM58 ACN20:ACQ58 SR20:SU58 IV20:IY58 IV65483:IY65488 WVH983068:WVK983068 WLL983068:WLO983068 WBP983068:WBS983068 VRT983068:VRW983068 VHX983068:VIA983068 UYB983068:UYE983068 UOF983068:UOI983068 UEJ983068:UEM983068 TUN983068:TUQ983068 TKR983068:TKU983068 TAV983068:TAY983068 SQZ983068:SRC983068 SHD983068:SHG983068 RXH983068:RXK983068 RNL983068:RNO983068 RDP983068:RDS983068 QTT983068:QTW983068 QJX983068:QKA983068 QAB983068:QAE983068 PQF983068:PQI983068 PGJ983068:PGM983068 OWN983068:OWQ983068 OMR983068:OMU983068 OCV983068:OCY983068 NSZ983068:NTC983068 NJD983068:NJG983068 MZH983068:MZK983068 MPL983068:MPO983068 MFP983068:MFS983068 LVT983068:LVW983068 LLX983068:LMA983068 LCB983068:LCE983068 KSF983068:KSI983068 KIJ983068:KIM983068 JYN983068:JYQ983068 JOR983068:JOU983068 JEV983068:JEY983068 IUZ983068:IVC983068 ILD983068:ILG983068 IBH983068:IBK983068 HRL983068:HRO983068 HHP983068:HHS983068 GXT983068:GXW983068 GNX983068:GOA983068 GEB983068:GEE983068 FUF983068:FUI983068 FKJ983068:FKM983068 FAN983068:FAQ983068 EQR983068:EQU983068 EGV983068:EGY983068 DWZ983068:DXC983068 DND983068:DNG983068 DDH983068:DDK983068 CTL983068:CTO983068 CJP983068:CJS983068 BZT983068:BZW983068 BPX983068:BQA983068 BGB983068:BGE983068 AWF983068:AWI983068 AMJ983068:AMM983068 ACN983068:ACQ983068 SR983068:SU983068 IV983068:IY983068 H983068:K983068 WVH917532:WVK917532 WLL917532:WLO917532 WBP917532:WBS917532 VRT917532:VRW917532 VHX917532:VIA917532 UYB917532:UYE917532 UOF917532:UOI917532 UEJ917532:UEM917532 TUN917532:TUQ917532 TKR917532:TKU917532 TAV917532:TAY917532 SQZ917532:SRC917532 SHD917532:SHG917532 RXH917532:RXK917532 RNL917532:RNO917532 RDP917532:RDS917532 QTT917532:QTW917532 QJX917532:QKA917532 QAB917532:QAE917532 PQF917532:PQI917532 PGJ917532:PGM917532 OWN917532:OWQ917532 OMR917532:OMU917532 OCV917532:OCY917532 NSZ917532:NTC917532 NJD917532:NJG917532 MZH917532:MZK917532 MPL917532:MPO917532 MFP917532:MFS917532 LVT917532:LVW917532 LLX917532:LMA917532 LCB917532:LCE917532 KSF917532:KSI917532 KIJ917532:KIM917532 JYN917532:JYQ917532 JOR917532:JOU917532 JEV917532:JEY917532 IUZ917532:IVC917532 ILD917532:ILG917532 IBH917532:IBK917532 HRL917532:HRO917532 HHP917532:HHS917532 GXT917532:GXW917532 GNX917532:GOA917532 GEB917532:GEE917532 FUF917532:FUI917532 FKJ917532:FKM917532 FAN917532:FAQ917532 EQR917532:EQU917532 EGV917532:EGY917532 DWZ917532:DXC917532 DND917532:DNG917532 DDH917532:DDK917532 CTL917532:CTO917532 CJP917532:CJS917532 BZT917532:BZW917532 BPX917532:BQA917532 BGB917532:BGE917532 AWF917532:AWI917532 AMJ917532:AMM917532 ACN917532:ACQ917532 SR917532:SU917532 IV917532:IY917532 H917532:K917532 WVH851996:WVK851996 WLL851996:WLO851996 WBP851996:WBS851996 VRT851996:VRW851996 VHX851996:VIA851996 UYB851996:UYE851996 UOF851996:UOI851996 UEJ851996:UEM851996 TUN851996:TUQ851996 TKR851996:TKU851996 TAV851996:TAY851996 SQZ851996:SRC851996 SHD851996:SHG851996 RXH851996:RXK851996 RNL851996:RNO851996 RDP851996:RDS851996 QTT851996:QTW851996 QJX851996:QKA851996 QAB851996:QAE851996 PQF851996:PQI851996 PGJ851996:PGM851996 OWN851996:OWQ851996 OMR851996:OMU851996 OCV851996:OCY851996 NSZ851996:NTC851996 NJD851996:NJG851996 MZH851996:MZK851996 MPL851996:MPO851996 MFP851996:MFS851996 LVT851996:LVW851996 LLX851996:LMA851996 LCB851996:LCE851996 KSF851996:KSI851996 KIJ851996:KIM851996 JYN851996:JYQ851996 JOR851996:JOU851996 JEV851996:JEY851996 IUZ851996:IVC851996 ILD851996:ILG851996 IBH851996:IBK851996 HRL851996:HRO851996 HHP851996:HHS851996 GXT851996:GXW851996 GNX851996:GOA851996 GEB851996:GEE851996 FUF851996:FUI851996 FKJ851996:FKM851996 FAN851996:FAQ851996 EQR851996:EQU851996 EGV851996:EGY851996 DWZ851996:DXC851996 DND851996:DNG851996 DDH851996:DDK851996 CTL851996:CTO851996 CJP851996:CJS851996 BZT851996:BZW851996 BPX851996:BQA851996 BGB851996:BGE851996 AWF851996:AWI851996 AMJ851996:AMM851996 ACN851996:ACQ851996 SR851996:SU851996 IV851996:IY851996 H851996:K851996 WVH786460:WVK786460 WLL786460:WLO786460 WBP786460:WBS786460 VRT786460:VRW786460 VHX786460:VIA786460 UYB786460:UYE786460 UOF786460:UOI786460 UEJ786460:UEM786460 TUN786460:TUQ786460 TKR786460:TKU786460 TAV786460:TAY786460 SQZ786460:SRC786460 SHD786460:SHG786460 RXH786460:RXK786460 RNL786460:RNO786460 RDP786460:RDS786460 QTT786460:QTW786460 QJX786460:QKA786460 QAB786460:QAE786460 PQF786460:PQI786460 PGJ786460:PGM786460 OWN786460:OWQ786460 OMR786460:OMU786460 OCV786460:OCY786460 NSZ786460:NTC786460 NJD786460:NJG786460 MZH786460:MZK786460 MPL786460:MPO786460 MFP786460:MFS786460 LVT786460:LVW786460 LLX786460:LMA786460 LCB786460:LCE786460 KSF786460:KSI786460 KIJ786460:KIM786460 JYN786460:JYQ786460 JOR786460:JOU786460 JEV786460:JEY786460 IUZ786460:IVC786460 ILD786460:ILG786460 IBH786460:IBK786460 HRL786460:HRO786460 HHP786460:HHS786460 GXT786460:GXW786460 GNX786460:GOA786460 GEB786460:GEE786460 FUF786460:FUI786460 FKJ786460:FKM786460 FAN786460:FAQ786460 EQR786460:EQU786460 EGV786460:EGY786460 DWZ786460:DXC786460 DND786460:DNG786460 DDH786460:DDK786460 CTL786460:CTO786460 CJP786460:CJS786460 BZT786460:BZW786460 BPX786460:BQA786460 BGB786460:BGE786460 AWF786460:AWI786460 AMJ786460:AMM786460 ACN786460:ACQ786460 SR786460:SU786460 IV786460:IY786460 H786460:K786460 WVH720924:WVK720924 WLL720924:WLO720924 WBP720924:WBS720924 VRT720924:VRW720924 VHX720924:VIA720924 UYB720924:UYE720924 UOF720924:UOI720924 UEJ720924:UEM720924 TUN720924:TUQ720924 TKR720924:TKU720924 TAV720924:TAY720924 SQZ720924:SRC720924 SHD720924:SHG720924 RXH720924:RXK720924 RNL720924:RNO720924 RDP720924:RDS720924 QTT720924:QTW720924 QJX720924:QKA720924 QAB720924:QAE720924 PQF720924:PQI720924 PGJ720924:PGM720924 OWN720924:OWQ720924 OMR720924:OMU720924 OCV720924:OCY720924 NSZ720924:NTC720924 NJD720924:NJG720924 MZH720924:MZK720924 MPL720924:MPO720924 MFP720924:MFS720924 LVT720924:LVW720924 LLX720924:LMA720924 LCB720924:LCE720924 KSF720924:KSI720924 KIJ720924:KIM720924 JYN720924:JYQ720924 JOR720924:JOU720924 JEV720924:JEY720924 IUZ720924:IVC720924 ILD720924:ILG720924 IBH720924:IBK720924 HRL720924:HRO720924 HHP720924:HHS720924 GXT720924:GXW720924 GNX720924:GOA720924 GEB720924:GEE720924 FUF720924:FUI720924 FKJ720924:FKM720924 FAN720924:FAQ720924 EQR720924:EQU720924 EGV720924:EGY720924 DWZ720924:DXC720924 DND720924:DNG720924 DDH720924:DDK720924 CTL720924:CTO720924 CJP720924:CJS720924 BZT720924:BZW720924 BPX720924:BQA720924 BGB720924:BGE720924 AWF720924:AWI720924 AMJ720924:AMM720924 ACN720924:ACQ720924 SR720924:SU720924 IV720924:IY720924 H720924:K720924 WVH655388:WVK655388 WLL655388:WLO655388 WBP655388:WBS655388 VRT655388:VRW655388 VHX655388:VIA655388 UYB655388:UYE655388 UOF655388:UOI655388 UEJ655388:UEM655388 TUN655388:TUQ655388 TKR655388:TKU655388 TAV655388:TAY655388 SQZ655388:SRC655388 SHD655388:SHG655388 RXH655388:RXK655388 RNL655388:RNO655388 RDP655388:RDS655388 QTT655388:QTW655388 QJX655388:QKA655388 QAB655388:QAE655388 PQF655388:PQI655388 PGJ655388:PGM655388 OWN655388:OWQ655388 OMR655388:OMU655388 OCV655388:OCY655388 NSZ655388:NTC655388 NJD655388:NJG655388 MZH655388:MZK655388 MPL655388:MPO655388 MFP655388:MFS655388 LVT655388:LVW655388 LLX655388:LMA655388 LCB655388:LCE655388 KSF655388:KSI655388 KIJ655388:KIM655388 JYN655388:JYQ655388 JOR655388:JOU655388 JEV655388:JEY655388 IUZ655388:IVC655388 ILD655388:ILG655388 IBH655388:IBK655388 HRL655388:HRO655388 HHP655388:HHS655388 GXT655388:GXW655388 GNX655388:GOA655388 GEB655388:GEE655388 FUF655388:FUI655388 FKJ655388:FKM655388 FAN655388:FAQ655388 EQR655388:EQU655388 EGV655388:EGY655388 DWZ655388:DXC655388 DND655388:DNG655388 DDH655388:DDK655388 CTL655388:CTO655388 CJP655388:CJS655388 BZT655388:BZW655388 BPX655388:BQA655388 BGB655388:BGE655388 AWF655388:AWI655388 AMJ655388:AMM655388 ACN655388:ACQ655388 SR655388:SU655388 IV655388:IY655388 H655388:K655388 WVH589852:WVK589852 WLL589852:WLO589852 WBP589852:WBS589852 VRT589852:VRW589852 VHX589852:VIA589852 UYB589852:UYE589852 UOF589852:UOI589852 UEJ589852:UEM589852 TUN589852:TUQ589852 TKR589852:TKU589852 TAV589852:TAY589852 SQZ589852:SRC589852 SHD589852:SHG589852 RXH589852:RXK589852 RNL589852:RNO589852 RDP589852:RDS589852 QTT589852:QTW589852 QJX589852:QKA589852 QAB589852:QAE589852 PQF589852:PQI589852 PGJ589852:PGM589852 OWN589852:OWQ589852 OMR589852:OMU589852 OCV589852:OCY589852 NSZ589852:NTC589852 NJD589852:NJG589852 MZH589852:MZK589852 MPL589852:MPO589852 MFP589852:MFS589852 LVT589852:LVW589852 LLX589852:LMA589852 LCB589852:LCE589852 KSF589852:KSI589852 KIJ589852:KIM589852 JYN589852:JYQ589852 JOR589852:JOU589852 JEV589852:JEY589852 IUZ589852:IVC589852 ILD589852:ILG589852 IBH589852:IBK589852 HRL589852:HRO589852 HHP589852:HHS589852 GXT589852:GXW589852 GNX589852:GOA589852 GEB589852:GEE589852 FUF589852:FUI589852 FKJ589852:FKM589852 FAN589852:FAQ589852 EQR589852:EQU589852 EGV589852:EGY589852 DWZ589852:DXC589852 DND589852:DNG589852 DDH589852:DDK589852 CTL589852:CTO589852 CJP589852:CJS589852 BZT589852:BZW589852 BPX589852:BQA589852 BGB589852:BGE589852 AWF589852:AWI589852 AMJ589852:AMM589852 ACN589852:ACQ589852 SR589852:SU589852 IV589852:IY589852 H589852:K589852 WVH524316:WVK524316 WLL524316:WLO524316 WBP524316:WBS524316 VRT524316:VRW524316 VHX524316:VIA524316 UYB524316:UYE524316 UOF524316:UOI524316 UEJ524316:UEM524316 TUN524316:TUQ524316 TKR524316:TKU524316 TAV524316:TAY524316 SQZ524316:SRC524316 SHD524316:SHG524316 RXH524316:RXK524316 RNL524316:RNO524316 RDP524316:RDS524316 QTT524316:QTW524316 QJX524316:QKA524316 QAB524316:QAE524316 PQF524316:PQI524316 PGJ524316:PGM524316 OWN524316:OWQ524316 OMR524316:OMU524316 OCV524316:OCY524316 NSZ524316:NTC524316 NJD524316:NJG524316 MZH524316:MZK524316 MPL524316:MPO524316 MFP524316:MFS524316 LVT524316:LVW524316 LLX524316:LMA524316 LCB524316:LCE524316 KSF524316:KSI524316 KIJ524316:KIM524316 JYN524316:JYQ524316 JOR524316:JOU524316 JEV524316:JEY524316 IUZ524316:IVC524316 ILD524316:ILG524316 IBH524316:IBK524316 HRL524316:HRO524316 HHP524316:HHS524316 GXT524316:GXW524316 GNX524316:GOA524316 GEB524316:GEE524316 FUF524316:FUI524316 FKJ524316:FKM524316 FAN524316:FAQ524316 EQR524316:EQU524316 EGV524316:EGY524316 DWZ524316:DXC524316 DND524316:DNG524316 DDH524316:DDK524316 CTL524316:CTO524316 CJP524316:CJS524316 BZT524316:BZW524316 BPX524316:BQA524316 BGB524316:BGE524316 AWF524316:AWI524316 AMJ524316:AMM524316 ACN524316:ACQ524316 SR524316:SU524316 IV524316:IY524316 H524316:K524316 WVH458780:WVK458780 WLL458780:WLO458780 WBP458780:WBS458780 VRT458780:VRW458780 VHX458780:VIA458780 UYB458780:UYE458780 UOF458780:UOI458780 UEJ458780:UEM458780 TUN458780:TUQ458780 TKR458780:TKU458780 TAV458780:TAY458780 SQZ458780:SRC458780 SHD458780:SHG458780 RXH458780:RXK458780 RNL458780:RNO458780 RDP458780:RDS458780 QTT458780:QTW458780 QJX458780:QKA458780 QAB458780:QAE458780 PQF458780:PQI458780 PGJ458780:PGM458780 OWN458780:OWQ458780 OMR458780:OMU458780 OCV458780:OCY458780 NSZ458780:NTC458780 NJD458780:NJG458780 MZH458780:MZK458780 MPL458780:MPO458780 MFP458780:MFS458780 LVT458780:LVW458780 LLX458780:LMA458780 LCB458780:LCE458780 KSF458780:KSI458780 KIJ458780:KIM458780 JYN458780:JYQ458780 JOR458780:JOU458780 JEV458780:JEY458780 IUZ458780:IVC458780 ILD458780:ILG458780 IBH458780:IBK458780 HRL458780:HRO458780 HHP458780:HHS458780 GXT458780:GXW458780 GNX458780:GOA458780 GEB458780:GEE458780 FUF458780:FUI458780 FKJ458780:FKM458780 FAN458780:FAQ458780 EQR458780:EQU458780 EGV458780:EGY458780 DWZ458780:DXC458780 DND458780:DNG458780 DDH458780:DDK458780 CTL458780:CTO458780 CJP458780:CJS458780 BZT458780:BZW458780 BPX458780:BQA458780 BGB458780:BGE458780 AWF458780:AWI458780 AMJ458780:AMM458780 ACN458780:ACQ458780 SR458780:SU458780 IV458780:IY458780 H458780:K458780 WVH393244:WVK393244 WLL393244:WLO393244 WBP393244:WBS393244 VRT393244:VRW393244 VHX393244:VIA393244 UYB393244:UYE393244 UOF393244:UOI393244 UEJ393244:UEM393244 TUN393244:TUQ393244 TKR393244:TKU393244 TAV393244:TAY393244 SQZ393244:SRC393244 SHD393244:SHG393244 RXH393244:RXK393244 RNL393244:RNO393244 RDP393244:RDS393244 QTT393244:QTW393244 QJX393244:QKA393244 QAB393244:QAE393244 PQF393244:PQI393244 PGJ393244:PGM393244 OWN393244:OWQ393244 OMR393244:OMU393244 OCV393244:OCY393244 NSZ393244:NTC393244 NJD393244:NJG393244 MZH393244:MZK393244 MPL393244:MPO393244 MFP393244:MFS393244 LVT393244:LVW393244 LLX393244:LMA393244 LCB393244:LCE393244 KSF393244:KSI393244 KIJ393244:KIM393244 JYN393244:JYQ393244 JOR393244:JOU393244 JEV393244:JEY393244 IUZ393244:IVC393244 ILD393244:ILG393244 IBH393244:IBK393244 HRL393244:HRO393244 HHP393244:HHS393244 GXT393244:GXW393244 GNX393244:GOA393244 GEB393244:GEE393244 FUF393244:FUI393244 FKJ393244:FKM393244 FAN393244:FAQ393244 EQR393244:EQU393244 EGV393244:EGY393244 DWZ393244:DXC393244 DND393244:DNG393244 DDH393244:DDK393244 CTL393244:CTO393244 CJP393244:CJS393244 BZT393244:BZW393244 BPX393244:BQA393244 BGB393244:BGE393244 AWF393244:AWI393244 AMJ393244:AMM393244 ACN393244:ACQ393244 SR393244:SU393244 IV393244:IY393244 H393244:K393244 WVH327708:WVK327708 WLL327708:WLO327708 WBP327708:WBS327708 VRT327708:VRW327708 VHX327708:VIA327708 UYB327708:UYE327708 UOF327708:UOI327708 UEJ327708:UEM327708 TUN327708:TUQ327708 TKR327708:TKU327708 TAV327708:TAY327708 SQZ327708:SRC327708 SHD327708:SHG327708 RXH327708:RXK327708 RNL327708:RNO327708 RDP327708:RDS327708 QTT327708:QTW327708 QJX327708:QKA327708 QAB327708:QAE327708 PQF327708:PQI327708 PGJ327708:PGM327708 OWN327708:OWQ327708 OMR327708:OMU327708 OCV327708:OCY327708 NSZ327708:NTC327708 NJD327708:NJG327708 MZH327708:MZK327708 MPL327708:MPO327708 MFP327708:MFS327708 LVT327708:LVW327708 LLX327708:LMA327708 LCB327708:LCE327708 KSF327708:KSI327708 KIJ327708:KIM327708 JYN327708:JYQ327708 JOR327708:JOU327708 JEV327708:JEY327708 IUZ327708:IVC327708 ILD327708:ILG327708 IBH327708:IBK327708 HRL327708:HRO327708 HHP327708:HHS327708 GXT327708:GXW327708 GNX327708:GOA327708 GEB327708:GEE327708 FUF327708:FUI327708 FKJ327708:FKM327708 FAN327708:FAQ327708 EQR327708:EQU327708 EGV327708:EGY327708 DWZ327708:DXC327708 DND327708:DNG327708 DDH327708:DDK327708 CTL327708:CTO327708 CJP327708:CJS327708 BZT327708:BZW327708 BPX327708:BQA327708 BGB327708:BGE327708 AWF327708:AWI327708 AMJ327708:AMM327708 ACN327708:ACQ327708 SR327708:SU327708 IV327708:IY327708 H327708:K327708 WVH262172:WVK262172 WLL262172:WLO262172 WBP262172:WBS262172 VRT262172:VRW262172 VHX262172:VIA262172 UYB262172:UYE262172 UOF262172:UOI262172 UEJ262172:UEM262172 TUN262172:TUQ262172 TKR262172:TKU262172 TAV262172:TAY262172 SQZ262172:SRC262172 SHD262172:SHG262172 RXH262172:RXK262172 RNL262172:RNO262172 RDP262172:RDS262172 QTT262172:QTW262172 QJX262172:QKA262172 QAB262172:QAE262172 PQF262172:PQI262172 PGJ262172:PGM262172 OWN262172:OWQ262172 OMR262172:OMU262172 OCV262172:OCY262172 NSZ262172:NTC262172 NJD262172:NJG262172 MZH262172:MZK262172 MPL262172:MPO262172 MFP262172:MFS262172 LVT262172:LVW262172 LLX262172:LMA262172 LCB262172:LCE262172 KSF262172:KSI262172 KIJ262172:KIM262172 JYN262172:JYQ262172 JOR262172:JOU262172 JEV262172:JEY262172 IUZ262172:IVC262172 ILD262172:ILG262172 IBH262172:IBK262172 HRL262172:HRO262172 HHP262172:HHS262172 GXT262172:GXW262172 GNX262172:GOA262172 GEB262172:GEE262172 FUF262172:FUI262172 FKJ262172:FKM262172 FAN262172:FAQ262172 EQR262172:EQU262172 EGV262172:EGY262172 DWZ262172:DXC262172 DND262172:DNG262172 DDH262172:DDK262172 CTL262172:CTO262172 CJP262172:CJS262172 BZT262172:BZW262172 BPX262172:BQA262172 BGB262172:BGE262172 AWF262172:AWI262172 AMJ262172:AMM262172 ACN262172:ACQ262172 SR262172:SU262172 IV262172:IY262172 H262172:K262172 WVH196636:WVK196636 WLL196636:WLO196636 WBP196636:WBS196636 VRT196636:VRW196636 VHX196636:VIA196636 UYB196636:UYE196636 UOF196636:UOI196636 UEJ196636:UEM196636 TUN196636:TUQ196636 TKR196636:TKU196636 TAV196636:TAY196636 SQZ196636:SRC196636 SHD196636:SHG196636 RXH196636:RXK196636 RNL196636:RNO196636 RDP196636:RDS196636 QTT196636:QTW196636 QJX196636:QKA196636 QAB196636:QAE196636 PQF196636:PQI196636 PGJ196636:PGM196636 OWN196636:OWQ196636 OMR196636:OMU196636 OCV196636:OCY196636 NSZ196636:NTC196636 NJD196636:NJG196636 MZH196636:MZK196636 MPL196636:MPO196636 MFP196636:MFS196636 LVT196636:LVW196636 LLX196636:LMA196636 LCB196636:LCE196636 KSF196636:KSI196636 KIJ196636:KIM196636 JYN196636:JYQ196636 JOR196636:JOU196636 JEV196636:JEY196636 IUZ196636:IVC196636 ILD196636:ILG196636 IBH196636:IBK196636 HRL196636:HRO196636 HHP196636:HHS196636 GXT196636:GXW196636 GNX196636:GOA196636 GEB196636:GEE196636 FUF196636:FUI196636 FKJ196636:FKM196636 FAN196636:FAQ196636 EQR196636:EQU196636 EGV196636:EGY196636 DWZ196636:DXC196636 DND196636:DNG196636 DDH196636:DDK196636 CTL196636:CTO196636 CJP196636:CJS196636 BZT196636:BZW196636 BPX196636:BQA196636 BGB196636:BGE196636 AWF196636:AWI196636 AMJ196636:AMM196636 ACN196636:ACQ196636 SR196636:SU196636 IV196636:IY196636 H196636:K196636 WVH131100:WVK131100 WLL131100:WLO131100 WBP131100:WBS131100 VRT131100:VRW131100 VHX131100:VIA131100 UYB131100:UYE131100 UOF131100:UOI131100 UEJ131100:UEM131100 TUN131100:TUQ131100 TKR131100:TKU131100 TAV131100:TAY131100 SQZ131100:SRC131100 SHD131100:SHG131100 RXH131100:RXK131100 RNL131100:RNO131100 RDP131100:RDS131100 QTT131100:QTW131100 QJX131100:QKA131100 QAB131100:QAE131100 PQF131100:PQI131100 PGJ131100:PGM131100 OWN131100:OWQ131100 OMR131100:OMU131100 OCV131100:OCY131100 NSZ131100:NTC131100 NJD131100:NJG131100 MZH131100:MZK131100 MPL131100:MPO131100 MFP131100:MFS131100 LVT131100:LVW131100 LLX131100:LMA131100 LCB131100:LCE131100 KSF131100:KSI131100 KIJ131100:KIM131100 JYN131100:JYQ131100 JOR131100:JOU131100 JEV131100:JEY131100 IUZ131100:IVC131100 ILD131100:ILG131100 IBH131100:IBK131100 HRL131100:HRO131100 HHP131100:HHS131100 GXT131100:GXW131100 GNX131100:GOA131100 GEB131100:GEE131100 FUF131100:FUI131100 FKJ131100:FKM131100 FAN131100:FAQ131100 EQR131100:EQU131100 EGV131100:EGY131100 DWZ131100:DXC131100 DND131100:DNG131100 DDH131100:DDK131100 CTL131100:CTO131100 CJP131100:CJS131100 BZT131100:BZW131100 BPX131100:BQA131100 BGB131100:BGE131100 AWF131100:AWI131100 AMJ131100:AMM131100 ACN131100:ACQ131100 SR131100:SU131100 IV131100:IY131100 H131100:K131100 WVH65564:WVK65564 WLL65564:WLO65564 WBP65564:WBS65564 VRT65564:VRW65564 VHX65564:VIA65564 UYB65564:UYE65564 UOF65564:UOI65564 UEJ65564:UEM65564 TUN65564:TUQ65564 TKR65564:TKU65564 TAV65564:TAY65564 SQZ65564:SRC65564 SHD65564:SHG65564 RXH65564:RXK65564 RNL65564:RNO65564 RDP65564:RDS65564 QTT65564:QTW65564 QJX65564:QKA65564 QAB65564:QAE65564 PQF65564:PQI65564 PGJ65564:PGM65564 OWN65564:OWQ65564 OMR65564:OMU65564 OCV65564:OCY65564 NSZ65564:NTC65564 NJD65564:NJG65564 MZH65564:MZK65564 MPL65564:MPO65564 MFP65564:MFS65564 LVT65564:LVW65564 LLX65564:LMA65564 LCB65564:LCE65564 KSF65564:KSI65564 KIJ65564:KIM65564 JYN65564:JYQ65564 JOR65564:JOU65564 JEV65564:JEY65564 IUZ65564:IVC65564 ILD65564:ILG65564 IBH65564:IBK65564 HRL65564:HRO65564 HHP65564:HHS65564 GXT65564:GXW65564 GNX65564:GOA65564 GEB65564:GEE65564 FUF65564:FUI65564 FKJ65564:FKM65564 FAN65564:FAQ65564 EQR65564:EQU65564 EGV65564:EGY65564 DWZ65564:DXC65564 DND65564:DNG65564 DDH65564:DDK65564 CTL65564:CTO65564 CJP65564:CJS65564 BZT65564:BZW65564 BPX65564:BQA65564 BGB65564:BGE65564 AWF65564:AWI65564 AMJ65564:AMM65564 ACN65564:ACQ65564 SR65564:SU65564 IV65564:IY65564 H65564:K65564 WVH18:WVK18 WLL18:WLO18 WBP18:WBS18 VRT18:VRW18 VHX18:VIA18 UYB18:UYE18 UOF18:UOI18 UEJ18:UEM18 TUN18:TUQ18 TKR18:TKU18 TAV18:TAY18 SQZ18:SRC18 SHD18:SHG18 RXH18:RXK18 RNL18:RNO18 RDP18:RDS18 QTT18:QTW18 QJX18:QKA18 QAB18:QAE18 PQF18:PQI18 PGJ18:PGM18 OWN18:OWQ18 OMR18:OMU18 OCV18:OCY18 NSZ18:NTC18 NJD18:NJG18 MZH18:MZK18 MPL18:MPO18 MFP18:MFS18 LVT18:LVW18 LLX18:LMA18 LCB18:LCE18 KSF18:KSI18 KIJ18:KIM18 JYN18:JYQ18 JOR18:JOU18 JEV18:JEY18 IUZ18:IVC18 ILD18:ILG18 IBH18:IBK18 HRL18:HRO18 HHP18:HHS18 GXT18:GXW18 GNX18:GOA18 GEB18:GEE18 FUF18:FUI18 FKJ18:FKM18 FAN18:FAQ18 EQR18:EQU18 EGV18:EGY18 DWZ18:DXC18 DND18:DNG18 DDH18:DDK18 CTL18:CTO18 CJP18:CJS18 BZT18:BZW18 BPX18:BQA18 BGB18:BGE18 AWF18:AWI18 AMJ18:AMM18 ACN18:ACQ18 SR18:SU18 IV18:IY18 SR65483:SU65488 WVH983035:WVK983062 WLL983035:WLO983062 WBP983035:WBS983062 VRT983035:VRW983062 VHX983035:VIA983062 UYB983035:UYE983062 UOF983035:UOI983062 UEJ983035:UEM983062 TUN983035:TUQ983062 TKR983035:TKU983062 TAV983035:TAY983062 SQZ983035:SRC983062 SHD983035:SHG983062 RXH983035:RXK983062 RNL983035:RNO983062 RDP983035:RDS983062 QTT983035:QTW983062 QJX983035:QKA983062 QAB983035:QAE983062 PQF983035:PQI983062 PGJ983035:PGM983062 OWN983035:OWQ983062 OMR983035:OMU983062 OCV983035:OCY983062 NSZ983035:NTC983062 NJD983035:NJG983062 MZH983035:MZK983062 MPL983035:MPO983062 MFP983035:MFS983062 LVT983035:LVW983062 LLX983035:LMA983062 LCB983035:LCE983062 KSF983035:KSI983062 KIJ983035:KIM983062 JYN983035:JYQ983062 JOR983035:JOU983062 JEV983035:JEY983062 IUZ983035:IVC983062 ILD983035:ILG983062 IBH983035:IBK983062 HRL983035:HRO983062 HHP983035:HHS983062 GXT983035:GXW983062 GNX983035:GOA983062 GEB983035:GEE983062 FUF983035:FUI983062 FKJ983035:FKM983062 FAN983035:FAQ983062 EQR983035:EQU983062 EGV983035:EGY983062 DWZ983035:DXC983062 DND983035:DNG983062 DDH983035:DDK983062 CTL983035:CTO983062 CJP983035:CJS983062 BZT983035:BZW983062 BPX983035:BQA983062 BGB983035:BGE983062 AWF983035:AWI983062 AMJ983035:AMM983062 ACN983035:ACQ983062 SR983035:SU983062 IV983035:IY983062 H983035:K983062 WVH917499:WVK917526 WLL917499:WLO917526 WBP917499:WBS917526 VRT917499:VRW917526 VHX917499:VIA917526 UYB917499:UYE917526 UOF917499:UOI917526 UEJ917499:UEM917526 TUN917499:TUQ917526 TKR917499:TKU917526 TAV917499:TAY917526 SQZ917499:SRC917526 SHD917499:SHG917526 RXH917499:RXK917526 RNL917499:RNO917526 RDP917499:RDS917526 QTT917499:QTW917526 QJX917499:QKA917526 QAB917499:QAE917526 PQF917499:PQI917526 PGJ917499:PGM917526 OWN917499:OWQ917526 OMR917499:OMU917526 OCV917499:OCY917526 NSZ917499:NTC917526 NJD917499:NJG917526 MZH917499:MZK917526 MPL917499:MPO917526 MFP917499:MFS917526 LVT917499:LVW917526 LLX917499:LMA917526 LCB917499:LCE917526 KSF917499:KSI917526 KIJ917499:KIM917526 JYN917499:JYQ917526 JOR917499:JOU917526 JEV917499:JEY917526 IUZ917499:IVC917526 ILD917499:ILG917526 IBH917499:IBK917526 HRL917499:HRO917526 HHP917499:HHS917526 GXT917499:GXW917526 GNX917499:GOA917526 GEB917499:GEE917526 FUF917499:FUI917526 FKJ917499:FKM917526 FAN917499:FAQ917526 EQR917499:EQU917526 EGV917499:EGY917526 DWZ917499:DXC917526 DND917499:DNG917526 DDH917499:DDK917526 CTL917499:CTO917526 CJP917499:CJS917526 BZT917499:BZW917526 BPX917499:BQA917526 BGB917499:BGE917526 AWF917499:AWI917526 AMJ917499:AMM917526 ACN917499:ACQ917526 SR917499:SU917526 IV917499:IY917526 H917499:K917526 WVH851963:WVK851990 WLL851963:WLO851990 WBP851963:WBS851990 VRT851963:VRW851990 VHX851963:VIA851990 UYB851963:UYE851990 UOF851963:UOI851990 UEJ851963:UEM851990 TUN851963:TUQ851990 TKR851963:TKU851990 TAV851963:TAY851990 SQZ851963:SRC851990 SHD851963:SHG851990 RXH851963:RXK851990 RNL851963:RNO851990 RDP851963:RDS851990 QTT851963:QTW851990 QJX851963:QKA851990 QAB851963:QAE851990 PQF851963:PQI851990 PGJ851963:PGM851990 OWN851963:OWQ851990 OMR851963:OMU851990 OCV851963:OCY851990 NSZ851963:NTC851990 NJD851963:NJG851990 MZH851963:MZK851990 MPL851963:MPO851990 MFP851963:MFS851990 LVT851963:LVW851990 LLX851963:LMA851990 LCB851963:LCE851990 KSF851963:KSI851990 KIJ851963:KIM851990 JYN851963:JYQ851990 JOR851963:JOU851990 JEV851963:JEY851990 IUZ851963:IVC851990 ILD851963:ILG851990 IBH851963:IBK851990 HRL851963:HRO851990 HHP851963:HHS851990 GXT851963:GXW851990 GNX851963:GOA851990 GEB851963:GEE851990 FUF851963:FUI851990 FKJ851963:FKM851990 FAN851963:FAQ851990 EQR851963:EQU851990 EGV851963:EGY851990 DWZ851963:DXC851990 DND851963:DNG851990 DDH851963:DDK851990 CTL851963:CTO851990 CJP851963:CJS851990 BZT851963:BZW851990 BPX851963:BQA851990 BGB851963:BGE851990 AWF851963:AWI851990 AMJ851963:AMM851990 ACN851963:ACQ851990 SR851963:SU851990 IV851963:IY851990 H851963:K851990 WVH786427:WVK786454 WLL786427:WLO786454 WBP786427:WBS786454 VRT786427:VRW786454 VHX786427:VIA786454 UYB786427:UYE786454 UOF786427:UOI786454 UEJ786427:UEM786454 TUN786427:TUQ786454 TKR786427:TKU786454 TAV786427:TAY786454 SQZ786427:SRC786454 SHD786427:SHG786454 RXH786427:RXK786454 RNL786427:RNO786454 RDP786427:RDS786454 QTT786427:QTW786454 QJX786427:QKA786454 QAB786427:QAE786454 PQF786427:PQI786454 PGJ786427:PGM786454 OWN786427:OWQ786454 OMR786427:OMU786454 OCV786427:OCY786454 NSZ786427:NTC786454 NJD786427:NJG786454 MZH786427:MZK786454 MPL786427:MPO786454 MFP786427:MFS786454 LVT786427:LVW786454 LLX786427:LMA786454 LCB786427:LCE786454 KSF786427:KSI786454 KIJ786427:KIM786454 JYN786427:JYQ786454 JOR786427:JOU786454 JEV786427:JEY786454 IUZ786427:IVC786454 ILD786427:ILG786454 IBH786427:IBK786454 HRL786427:HRO786454 HHP786427:HHS786454 GXT786427:GXW786454 GNX786427:GOA786454 GEB786427:GEE786454 FUF786427:FUI786454 FKJ786427:FKM786454 FAN786427:FAQ786454 EQR786427:EQU786454 EGV786427:EGY786454 DWZ786427:DXC786454 DND786427:DNG786454 DDH786427:DDK786454 CTL786427:CTO786454 CJP786427:CJS786454 BZT786427:BZW786454 BPX786427:BQA786454 BGB786427:BGE786454 AWF786427:AWI786454 AMJ786427:AMM786454 ACN786427:ACQ786454 SR786427:SU786454 IV786427:IY786454 H786427:K786454 WVH720891:WVK720918 WLL720891:WLO720918 WBP720891:WBS720918 VRT720891:VRW720918 VHX720891:VIA720918 UYB720891:UYE720918 UOF720891:UOI720918 UEJ720891:UEM720918 TUN720891:TUQ720918 TKR720891:TKU720918 TAV720891:TAY720918 SQZ720891:SRC720918 SHD720891:SHG720918 RXH720891:RXK720918 RNL720891:RNO720918 RDP720891:RDS720918 QTT720891:QTW720918 QJX720891:QKA720918 QAB720891:QAE720918 PQF720891:PQI720918 PGJ720891:PGM720918 OWN720891:OWQ720918 OMR720891:OMU720918 OCV720891:OCY720918 NSZ720891:NTC720918 NJD720891:NJG720918 MZH720891:MZK720918 MPL720891:MPO720918 MFP720891:MFS720918 LVT720891:LVW720918 LLX720891:LMA720918 LCB720891:LCE720918 KSF720891:KSI720918 KIJ720891:KIM720918 JYN720891:JYQ720918 JOR720891:JOU720918 JEV720891:JEY720918 IUZ720891:IVC720918 ILD720891:ILG720918 IBH720891:IBK720918 HRL720891:HRO720918 HHP720891:HHS720918 GXT720891:GXW720918 GNX720891:GOA720918 GEB720891:GEE720918 FUF720891:FUI720918 FKJ720891:FKM720918 FAN720891:FAQ720918 EQR720891:EQU720918 EGV720891:EGY720918 DWZ720891:DXC720918 DND720891:DNG720918 DDH720891:DDK720918 CTL720891:CTO720918 CJP720891:CJS720918 BZT720891:BZW720918 BPX720891:BQA720918 BGB720891:BGE720918 AWF720891:AWI720918 AMJ720891:AMM720918 ACN720891:ACQ720918 SR720891:SU720918 IV720891:IY720918 H720891:K720918 WVH655355:WVK655382 WLL655355:WLO655382 WBP655355:WBS655382 VRT655355:VRW655382 VHX655355:VIA655382 UYB655355:UYE655382 UOF655355:UOI655382 UEJ655355:UEM655382 TUN655355:TUQ655382 TKR655355:TKU655382 TAV655355:TAY655382 SQZ655355:SRC655382 SHD655355:SHG655382 RXH655355:RXK655382 RNL655355:RNO655382 RDP655355:RDS655382 QTT655355:QTW655382 QJX655355:QKA655382 QAB655355:QAE655382 PQF655355:PQI655382 PGJ655355:PGM655382 OWN655355:OWQ655382 OMR655355:OMU655382 OCV655355:OCY655382 NSZ655355:NTC655382 NJD655355:NJG655382 MZH655355:MZK655382 MPL655355:MPO655382 MFP655355:MFS655382 LVT655355:LVW655382 LLX655355:LMA655382 LCB655355:LCE655382 KSF655355:KSI655382 KIJ655355:KIM655382 JYN655355:JYQ655382 JOR655355:JOU655382 JEV655355:JEY655382 IUZ655355:IVC655382 ILD655355:ILG655382 IBH655355:IBK655382 HRL655355:HRO655382 HHP655355:HHS655382 GXT655355:GXW655382 GNX655355:GOA655382 GEB655355:GEE655382 FUF655355:FUI655382 FKJ655355:FKM655382 FAN655355:FAQ655382 EQR655355:EQU655382 EGV655355:EGY655382 DWZ655355:DXC655382 DND655355:DNG655382 DDH655355:DDK655382 CTL655355:CTO655382 CJP655355:CJS655382 BZT655355:BZW655382 BPX655355:BQA655382 BGB655355:BGE655382 AWF655355:AWI655382 AMJ655355:AMM655382 ACN655355:ACQ655382 SR655355:SU655382 IV655355:IY655382 H655355:K655382 WVH589819:WVK589846 WLL589819:WLO589846 WBP589819:WBS589846 VRT589819:VRW589846 VHX589819:VIA589846 UYB589819:UYE589846 UOF589819:UOI589846 UEJ589819:UEM589846 TUN589819:TUQ589846 TKR589819:TKU589846 TAV589819:TAY589846 SQZ589819:SRC589846 SHD589819:SHG589846 RXH589819:RXK589846 RNL589819:RNO589846 RDP589819:RDS589846 QTT589819:QTW589846 QJX589819:QKA589846 QAB589819:QAE589846 PQF589819:PQI589846 PGJ589819:PGM589846 OWN589819:OWQ589846 OMR589819:OMU589846 OCV589819:OCY589846 NSZ589819:NTC589846 NJD589819:NJG589846 MZH589819:MZK589846 MPL589819:MPO589846 MFP589819:MFS589846 LVT589819:LVW589846 LLX589819:LMA589846 LCB589819:LCE589846 KSF589819:KSI589846 KIJ589819:KIM589846 JYN589819:JYQ589846 JOR589819:JOU589846 JEV589819:JEY589846 IUZ589819:IVC589846 ILD589819:ILG589846 IBH589819:IBK589846 HRL589819:HRO589846 HHP589819:HHS589846 GXT589819:GXW589846 GNX589819:GOA589846 GEB589819:GEE589846 FUF589819:FUI589846 FKJ589819:FKM589846 FAN589819:FAQ589846 EQR589819:EQU589846 EGV589819:EGY589846 DWZ589819:DXC589846 DND589819:DNG589846 DDH589819:DDK589846 CTL589819:CTO589846 CJP589819:CJS589846 BZT589819:BZW589846 BPX589819:BQA589846 BGB589819:BGE589846 AWF589819:AWI589846 AMJ589819:AMM589846 ACN589819:ACQ589846 SR589819:SU589846 IV589819:IY589846 H589819:K589846 WVH524283:WVK524310 WLL524283:WLO524310 WBP524283:WBS524310 VRT524283:VRW524310 VHX524283:VIA524310 UYB524283:UYE524310 UOF524283:UOI524310 UEJ524283:UEM524310 TUN524283:TUQ524310 TKR524283:TKU524310 TAV524283:TAY524310 SQZ524283:SRC524310 SHD524283:SHG524310 RXH524283:RXK524310 RNL524283:RNO524310 RDP524283:RDS524310 QTT524283:QTW524310 QJX524283:QKA524310 QAB524283:QAE524310 PQF524283:PQI524310 PGJ524283:PGM524310 OWN524283:OWQ524310 OMR524283:OMU524310 OCV524283:OCY524310 NSZ524283:NTC524310 NJD524283:NJG524310 MZH524283:MZK524310 MPL524283:MPO524310 MFP524283:MFS524310 LVT524283:LVW524310 LLX524283:LMA524310 LCB524283:LCE524310 KSF524283:KSI524310 KIJ524283:KIM524310 JYN524283:JYQ524310 JOR524283:JOU524310 JEV524283:JEY524310 IUZ524283:IVC524310 ILD524283:ILG524310 IBH524283:IBK524310 HRL524283:HRO524310 HHP524283:HHS524310 GXT524283:GXW524310 GNX524283:GOA524310 GEB524283:GEE524310 FUF524283:FUI524310 FKJ524283:FKM524310 FAN524283:FAQ524310 EQR524283:EQU524310 EGV524283:EGY524310 DWZ524283:DXC524310 DND524283:DNG524310 DDH524283:DDK524310 CTL524283:CTO524310 CJP524283:CJS524310 BZT524283:BZW524310 BPX524283:BQA524310 BGB524283:BGE524310 AWF524283:AWI524310 AMJ524283:AMM524310 ACN524283:ACQ524310 SR524283:SU524310 IV524283:IY524310 H524283:K524310 WVH458747:WVK458774 WLL458747:WLO458774 WBP458747:WBS458774 VRT458747:VRW458774 VHX458747:VIA458774 UYB458747:UYE458774 UOF458747:UOI458774 UEJ458747:UEM458774 TUN458747:TUQ458774 TKR458747:TKU458774 TAV458747:TAY458774 SQZ458747:SRC458774 SHD458747:SHG458774 RXH458747:RXK458774 RNL458747:RNO458774 RDP458747:RDS458774 QTT458747:QTW458774 QJX458747:QKA458774 QAB458747:QAE458774 PQF458747:PQI458774 PGJ458747:PGM458774 OWN458747:OWQ458774 OMR458747:OMU458774 OCV458747:OCY458774 NSZ458747:NTC458774 NJD458747:NJG458774 MZH458747:MZK458774 MPL458747:MPO458774 MFP458747:MFS458774 LVT458747:LVW458774 LLX458747:LMA458774 LCB458747:LCE458774 KSF458747:KSI458774 KIJ458747:KIM458774 JYN458747:JYQ458774 JOR458747:JOU458774 JEV458747:JEY458774 IUZ458747:IVC458774 ILD458747:ILG458774 IBH458747:IBK458774 HRL458747:HRO458774 HHP458747:HHS458774 GXT458747:GXW458774 GNX458747:GOA458774 GEB458747:GEE458774 FUF458747:FUI458774 FKJ458747:FKM458774 FAN458747:FAQ458774 EQR458747:EQU458774 EGV458747:EGY458774 DWZ458747:DXC458774 DND458747:DNG458774 DDH458747:DDK458774 CTL458747:CTO458774 CJP458747:CJS458774 BZT458747:BZW458774 BPX458747:BQA458774 BGB458747:BGE458774 AWF458747:AWI458774 AMJ458747:AMM458774 ACN458747:ACQ458774 SR458747:SU458774 IV458747:IY458774 H458747:K458774 WVH393211:WVK393238 WLL393211:WLO393238 WBP393211:WBS393238 VRT393211:VRW393238 VHX393211:VIA393238 UYB393211:UYE393238 UOF393211:UOI393238 UEJ393211:UEM393238 TUN393211:TUQ393238 TKR393211:TKU393238 TAV393211:TAY393238 SQZ393211:SRC393238 SHD393211:SHG393238 RXH393211:RXK393238 RNL393211:RNO393238 RDP393211:RDS393238 QTT393211:QTW393238 QJX393211:QKA393238 QAB393211:QAE393238 PQF393211:PQI393238 PGJ393211:PGM393238 OWN393211:OWQ393238 OMR393211:OMU393238 OCV393211:OCY393238 NSZ393211:NTC393238 NJD393211:NJG393238 MZH393211:MZK393238 MPL393211:MPO393238 MFP393211:MFS393238 LVT393211:LVW393238 LLX393211:LMA393238 LCB393211:LCE393238 KSF393211:KSI393238 KIJ393211:KIM393238 JYN393211:JYQ393238 JOR393211:JOU393238 JEV393211:JEY393238 IUZ393211:IVC393238 ILD393211:ILG393238 IBH393211:IBK393238 HRL393211:HRO393238 HHP393211:HHS393238 GXT393211:GXW393238 GNX393211:GOA393238 GEB393211:GEE393238 FUF393211:FUI393238 FKJ393211:FKM393238 FAN393211:FAQ393238 EQR393211:EQU393238 EGV393211:EGY393238 DWZ393211:DXC393238 DND393211:DNG393238 DDH393211:DDK393238 CTL393211:CTO393238 CJP393211:CJS393238 BZT393211:BZW393238 BPX393211:BQA393238 BGB393211:BGE393238 AWF393211:AWI393238 AMJ393211:AMM393238 ACN393211:ACQ393238 SR393211:SU393238 IV393211:IY393238 H393211:K393238 WVH327675:WVK327702 WLL327675:WLO327702 WBP327675:WBS327702 VRT327675:VRW327702 VHX327675:VIA327702 UYB327675:UYE327702 UOF327675:UOI327702 UEJ327675:UEM327702 TUN327675:TUQ327702 TKR327675:TKU327702 TAV327675:TAY327702 SQZ327675:SRC327702 SHD327675:SHG327702 RXH327675:RXK327702 RNL327675:RNO327702 RDP327675:RDS327702 QTT327675:QTW327702 QJX327675:QKA327702 QAB327675:QAE327702 PQF327675:PQI327702 PGJ327675:PGM327702 OWN327675:OWQ327702 OMR327675:OMU327702 OCV327675:OCY327702 NSZ327675:NTC327702 NJD327675:NJG327702 MZH327675:MZK327702 MPL327675:MPO327702 MFP327675:MFS327702 LVT327675:LVW327702 LLX327675:LMA327702 LCB327675:LCE327702 KSF327675:KSI327702 KIJ327675:KIM327702 JYN327675:JYQ327702 JOR327675:JOU327702 JEV327675:JEY327702 IUZ327675:IVC327702 ILD327675:ILG327702 IBH327675:IBK327702 HRL327675:HRO327702 HHP327675:HHS327702 GXT327675:GXW327702 GNX327675:GOA327702 GEB327675:GEE327702 FUF327675:FUI327702 FKJ327675:FKM327702 FAN327675:FAQ327702 EQR327675:EQU327702 EGV327675:EGY327702 DWZ327675:DXC327702 DND327675:DNG327702 DDH327675:DDK327702 CTL327675:CTO327702 CJP327675:CJS327702 BZT327675:BZW327702 BPX327675:BQA327702 BGB327675:BGE327702 AWF327675:AWI327702 AMJ327675:AMM327702 ACN327675:ACQ327702 SR327675:SU327702 IV327675:IY327702 H327675:K327702 WVH262139:WVK262166 WLL262139:WLO262166 WBP262139:WBS262166 VRT262139:VRW262166 VHX262139:VIA262166 UYB262139:UYE262166 UOF262139:UOI262166 UEJ262139:UEM262166 TUN262139:TUQ262166 TKR262139:TKU262166 TAV262139:TAY262166 SQZ262139:SRC262166 SHD262139:SHG262166 RXH262139:RXK262166 RNL262139:RNO262166 RDP262139:RDS262166 QTT262139:QTW262166 QJX262139:QKA262166 QAB262139:QAE262166 PQF262139:PQI262166 PGJ262139:PGM262166 OWN262139:OWQ262166 OMR262139:OMU262166 OCV262139:OCY262166 NSZ262139:NTC262166 NJD262139:NJG262166 MZH262139:MZK262166 MPL262139:MPO262166 MFP262139:MFS262166 LVT262139:LVW262166 LLX262139:LMA262166 LCB262139:LCE262166 KSF262139:KSI262166 KIJ262139:KIM262166 JYN262139:JYQ262166 JOR262139:JOU262166 JEV262139:JEY262166 IUZ262139:IVC262166 ILD262139:ILG262166 IBH262139:IBK262166 HRL262139:HRO262166 HHP262139:HHS262166 GXT262139:GXW262166 GNX262139:GOA262166 GEB262139:GEE262166 FUF262139:FUI262166 FKJ262139:FKM262166 FAN262139:FAQ262166 EQR262139:EQU262166 EGV262139:EGY262166 DWZ262139:DXC262166 DND262139:DNG262166 DDH262139:DDK262166 CTL262139:CTO262166 CJP262139:CJS262166 BZT262139:BZW262166 BPX262139:BQA262166 BGB262139:BGE262166 AWF262139:AWI262166 AMJ262139:AMM262166 ACN262139:ACQ262166 SR262139:SU262166 IV262139:IY262166 H262139:K262166 WVH196603:WVK196630 WLL196603:WLO196630 WBP196603:WBS196630 VRT196603:VRW196630 VHX196603:VIA196630 UYB196603:UYE196630 UOF196603:UOI196630 UEJ196603:UEM196630 TUN196603:TUQ196630 TKR196603:TKU196630 TAV196603:TAY196630 SQZ196603:SRC196630 SHD196603:SHG196630 RXH196603:RXK196630 RNL196603:RNO196630 RDP196603:RDS196630 QTT196603:QTW196630 QJX196603:QKA196630 QAB196603:QAE196630 PQF196603:PQI196630 PGJ196603:PGM196630 OWN196603:OWQ196630 OMR196603:OMU196630 OCV196603:OCY196630 NSZ196603:NTC196630 NJD196603:NJG196630 MZH196603:MZK196630 MPL196603:MPO196630 MFP196603:MFS196630 LVT196603:LVW196630 LLX196603:LMA196630 LCB196603:LCE196630 KSF196603:KSI196630 KIJ196603:KIM196630 JYN196603:JYQ196630 JOR196603:JOU196630 JEV196603:JEY196630 IUZ196603:IVC196630 ILD196603:ILG196630 IBH196603:IBK196630 HRL196603:HRO196630 HHP196603:HHS196630 GXT196603:GXW196630 GNX196603:GOA196630 GEB196603:GEE196630 FUF196603:FUI196630 FKJ196603:FKM196630 FAN196603:FAQ196630 EQR196603:EQU196630 EGV196603:EGY196630 DWZ196603:DXC196630 DND196603:DNG196630 DDH196603:DDK196630 CTL196603:CTO196630 CJP196603:CJS196630 BZT196603:BZW196630 BPX196603:BQA196630 BGB196603:BGE196630 AWF196603:AWI196630 AMJ196603:AMM196630 ACN196603:ACQ196630 SR196603:SU196630 IV196603:IY196630 H196603:K196630 WVH131067:WVK131094 WLL131067:WLO131094 WBP131067:WBS131094 VRT131067:VRW131094 VHX131067:VIA131094 UYB131067:UYE131094 UOF131067:UOI131094 UEJ131067:UEM131094 TUN131067:TUQ131094 TKR131067:TKU131094 TAV131067:TAY131094 SQZ131067:SRC131094 SHD131067:SHG131094 RXH131067:RXK131094 RNL131067:RNO131094 RDP131067:RDS131094 QTT131067:QTW131094 QJX131067:QKA131094 QAB131067:QAE131094 PQF131067:PQI131094 PGJ131067:PGM131094 OWN131067:OWQ131094 OMR131067:OMU131094 OCV131067:OCY131094 NSZ131067:NTC131094 NJD131067:NJG131094 MZH131067:MZK131094 MPL131067:MPO131094 MFP131067:MFS131094 LVT131067:LVW131094 LLX131067:LMA131094 LCB131067:LCE131094 KSF131067:KSI131094 KIJ131067:KIM131094 JYN131067:JYQ131094 JOR131067:JOU131094 JEV131067:JEY131094 IUZ131067:IVC131094 ILD131067:ILG131094 IBH131067:IBK131094 HRL131067:HRO131094 HHP131067:HHS131094 GXT131067:GXW131094 GNX131067:GOA131094 GEB131067:GEE131094 FUF131067:FUI131094 FKJ131067:FKM131094 FAN131067:FAQ131094 EQR131067:EQU131094 EGV131067:EGY131094 DWZ131067:DXC131094 DND131067:DNG131094 DDH131067:DDK131094 CTL131067:CTO131094 CJP131067:CJS131094 BZT131067:BZW131094 BPX131067:BQA131094 BGB131067:BGE131094 AWF131067:AWI131094 AMJ131067:AMM131094 ACN131067:ACQ131094 SR131067:SU131094 IV131067:IY131094 H131067:K131094 WVH65531:WVK65558 WLL65531:WLO65558 WBP65531:WBS65558 VRT65531:VRW65558 VHX65531:VIA65558 UYB65531:UYE65558 UOF65531:UOI65558 UEJ65531:UEM65558 TUN65531:TUQ65558 TKR65531:TKU65558 TAV65531:TAY65558 SQZ65531:SRC65558 SHD65531:SHG65558 RXH65531:RXK65558 RNL65531:RNO65558 RDP65531:RDS65558 QTT65531:QTW65558 QJX65531:QKA65558 QAB65531:QAE65558 PQF65531:PQI65558 PGJ65531:PGM65558 OWN65531:OWQ65558 OMR65531:OMU65558 OCV65531:OCY65558 NSZ65531:NTC65558 NJD65531:NJG65558 MZH65531:MZK65558 MPL65531:MPO65558 MFP65531:MFS65558 LVT65531:LVW65558 LLX65531:LMA65558 LCB65531:LCE65558 KSF65531:KSI65558 KIJ65531:KIM65558 JYN65531:JYQ65558 JOR65531:JOU65558 JEV65531:JEY65558 IUZ65531:IVC65558 ILD65531:ILG65558 IBH65531:IBK65558 HRL65531:HRO65558 HHP65531:HHS65558 GXT65531:GXW65558 GNX65531:GOA65558 GEB65531:GEE65558 FUF65531:FUI65558 FKJ65531:FKM65558 FAN65531:FAQ65558 EQR65531:EQU65558 EGV65531:EGY65558 DWZ65531:DXC65558 DND65531:DNG65558 DDH65531:DDK65558 CTL65531:CTO65558 CJP65531:CJS65558 BZT65531:BZW65558 BPX65531:BQA65558 BGB65531:BGE65558 AWF65531:AWI65558 AMJ65531:AMM65558 ACN65531:ACQ65558 SR65531:SU65558 IV65531:IY65558 H65531:K65558 WVH983029:WVK983033 WLL983029:WLO983033 WBP983029:WBS983033 VRT983029:VRW983033 VHX983029:VIA983033 UYB983029:UYE983033 UOF983029:UOI983033 UEJ983029:UEM983033 TUN983029:TUQ983033 TKR983029:TKU983033 TAV983029:TAY983033 SQZ983029:SRC983033 SHD983029:SHG983033 RXH983029:RXK983033 RNL983029:RNO983033 RDP983029:RDS983033 QTT983029:QTW983033 QJX983029:QKA983033 QAB983029:QAE983033 PQF983029:PQI983033 PGJ983029:PGM983033 OWN983029:OWQ983033 OMR983029:OMU983033 OCV983029:OCY983033 NSZ983029:NTC983033 NJD983029:NJG983033 MZH983029:MZK983033 MPL983029:MPO983033 MFP983029:MFS983033 LVT983029:LVW983033 LLX983029:LMA983033 LCB983029:LCE983033 KSF983029:KSI983033 KIJ983029:KIM983033 JYN983029:JYQ983033 JOR983029:JOU983033 JEV983029:JEY983033 IUZ983029:IVC983033 ILD983029:ILG983033 IBH983029:IBK983033 HRL983029:HRO983033 HHP983029:HHS983033 GXT983029:GXW983033 GNX983029:GOA983033 GEB983029:GEE983033 FUF983029:FUI983033 FKJ983029:FKM983033 FAN983029:FAQ983033 EQR983029:EQU983033 EGV983029:EGY983033 DWZ983029:DXC983033 DND983029:DNG983033 DDH983029:DDK983033 CTL983029:CTO983033 CJP983029:CJS983033 BZT983029:BZW983033 BPX983029:BQA983033 BGB983029:BGE983033 AWF983029:AWI983033 AMJ983029:AMM983033 ACN983029:ACQ983033 SR983029:SU983033 IV983029:IY983033 H983029:K983033 WVH917493:WVK917497 WLL917493:WLO917497 WBP917493:WBS917497 VRT917493:VRW917497 VHX917493:VIA917497 UYB917493:UYE917497 UOF917493:UOI917497 UEJ917493:UEM917497 TUN917493:TUQ917497 TKR917493:TKU917497 TAV917493:TAY917497 SQZ917493:SRC917497 SHD917493:SHG917497 RXH917493:RXK917497 RNL917493:RNO917497 RDP917493:RDS917497 QTT917493:QTW917497 QJX917493:QKA917497 QAB917493:QAE917497 PQF917493:PQI917497 PGJ917493:PGM917497 OWN917493:OWQ917497 OMR917493:OMU917497 OCV917493:OCY917497 NSZ917493:NTC917497 NJD917493:NJG917497 MZH917493:MZK917497 MPL917493:MPO917497 MFP917493:MFS917497 LVT917493:LVW917497 LLX917493:LMA917497 LCB917493:LCE917497 KSF917493:KSI917497 KIJ917493:KIM917497 JYN917493:JYQ917497 JOR917493:JOU917497 JEV917493:JEY917497 IUZ917493:IVC917497 ILD917493:ILG917497 IBH917493:IBK917497 HRL917493:HRO917497 HHP917493:HHS917497 GXT917493:GXW917497 GNX917493:GOA917497 GEB917493:GEE917497 FUF917493:FUI917497 FKJ917493:FKM917497 FAN917493:FAQ917497 EQR917493:EQU917497 EGV917493:EGY917497 DWZ917493:DXC917497 DND917493:DNG917497 DDH917493:DDK917497 CTL917493:CTO917497 CJP917493:CJS917497 BZT917493:BZW917497 BPX917493:BQA917497 BGB917493:BGE917497 AWF917493:AWI917497 AMJ917493:AMM917497 ACN917493:ACQ917497 SR917493:SU917497 IV917493:IY917497 H917493:K917497 WVH851957:WVK851961 WLL851957:WLO851961 WBP851957:WBS851961 VRT851957:VRW851961 VHX851957:VIA851961 UYB851957:UYE851961 UOF851957:UOI851961 UEJ851957:UEM851961 TUN851957:TUQ851961 TKR851957:TKU851961 TAV851957:TAY851961 SQZ851957:SRC851961 SHD851957:SHG851961 RXH851957:RXK851961 RNL851957:RNO851961 RDP851957:RDS851961 QTT851957:QTW851961 QJX851957:QKA851961 QAB851957:QAE851961 PQF851957:PQI851961 PGJ851957:PGM851961 OWN851957:OWQ851961 OMR851957:OMU851961 OCV851957:OCY851961 NSZ851957:NTC851961 NJD851957:NJG851961 MZH851957:MZK851961 MPL851957:MPO851961 MFP851957:MFS851961 LVT851957:LVW851961 LLX851957:LMA851961 LCB851957:LCE851961 KSF851957:KSI851961 KIJ851957:KIM851961 JYN851957:JYQ851961 JOR851957:JOU851961 JEV851957:JEY851961 IUZ851957:IVC851961 ILD851957:ILG851961 IBH851957:IBK851961 HRL851957:HRO851961 HHP851957:HHS851961 GXT851957:GXW851961 GNX851957:GOA851961 GEB851957:GEE851961 FUF851957:FUI851961 FKJ851957:FKM851961 FAN851957:FAQ851961 EQR851957:EQU851961 EGV851957:EGY851961 DWZ851957:DXC851961 DND851957:DNG851961 DDH851957:DDK851961 CTL851957:CTO851961 CJP851957:CJS851961 BZT851957:BZW851961 BPX851957:BQA851961 BGB851957:BGE851961 AWF851957:AWI851961 AMJ851957:AMM851961 ACN851957:ACQ851961 SR851957:SU851961 IV851957:IY851961 H851957:K851961 WVH786421:WVK786425 WLL786421:WLO786425 WBP786421:WBS786425 VRT786421:VRW786425 VHX786421:VIA786425 UYB786421:UYE786425 UOF786421:UOI786425 UEJ786421:UEM786425 TUN786421:TUQ786425 TKR786421:TKU786425 TAV786421:TAY786425 SQZ786421:SRC786425 SHD786421:SHG786425 RXH786421:RXK786425 RNL786421:RNO786425 RDP786421:RDS786425 QTT786421:QTW786425 QJX786421:QKA786425 QAB786421:QAE786425 PQF786421:PQI786425 PGJ786421:PGM786425 OWN786421:OWQ786425 OMR786421:OMU786425 OCV786421:OCY786425 NSZ786421:NTC786425 NJD786421:NJG786425 MZH786421:MZK786425 MPL786421:MPO786425 MFP786421:MFS786425 LVT786421:LVW786425 LLX786421:LMA786425 LCB786421:LCE786425 KSF786421:KSI786425 KIJ786421:KIM786425 JYN786421:JYQ786425 JOR786421:JOU786425 JEV786421:JEY786425 IUZ786421:IVC786425 ILD786421:ILG786425 IBH786421:IBK786425 HRL786421:HRO786425 HHP786421:HHS786425 GXT786421:GXW786425 GNX786421:GOA786425 GEB786421:GEE786425 FUF786421:FUI786425 FKJ786421:FKM786425 FAN786421:FAQ786425 EQR786421:EQU786425 EGV786421:EGY786425 DWZ786421:DXC786425 DND786421:DNG786425 DDH786421:DDK786425 CTL786421:CTO786425 CJP786421:CJS786425 BZT786421:BZW786425 BPX786421:BQA786425 BGB786421:BGE786425 AWF786421:AWI786425 AMJ786421:AMM786425 ACN786421:ACQ786425 SR786421:SU786425 IV786421:IY786425 H786421:K786425 WVH720885:WVK720889 WLL720885:WLO720889 WBP720885:WBS720889 VRT720885:VRW720889 VHX720885:VIA720889 UYB720885:UYE720889 UOF720885:UOI720889 UEJ720885:UEM720889 TUN720885:TUQ720889 TKR720885:TKU720889 TAV720885:TAY720889 SQZ720885:SRC720889 SHD720885:SHG720889 RXH720885:RXK720889 RNL720885:RNO720889 RDP720885:RDS720889 QTT720885:QTW720889 QJX720885:QKA720889 QAB720885:QAE720889 PQF720885:PQI720889 PGJ720885:PGM720889 OWN720885:OWQ720889 OMR720885:OMU720889 OCV720885:OCY720889 NSZ720885:NTC720889 NJD720885:NJG720889 MZH720885:MZK720889 MPL720885:MPO720889 MFP720885:MFS720889 LVT720885:LVW720889 LLX720885:LMA720889 LCB720885:LCE720889 KSF720885:KSI720889 KIJ720885:KIM720889 JYN720885:JYQ720889 JOR720885:JOU720889 JEV720885:JEY720889 IUZ720885:IVC720889 ILD720885:ILG720889 IBH720885:IBK720889 HRL720885:HRO720889 HHP720885:HHS720889 GXT720885:GXW720889 GNX720885:GOA720889 GEB720885:GEE720889 FUF720885:FUI720889 FKJ720885:FKM720889 FAN720885:FAQ720889 EQR720885:EQU720889 EGV720885:EGY720889 DWZ720885:DXC720889 DND720885:DNG720889 DDH720885:DDK720889 CTL720885:CTO720889 CJP720885:CJS720889 BZT720885:BZW720889 BPX720885:BQA720889 BGB720885:BGE720889 AWF720885:AWI720889 AMJ720885:AMM720889 ACN720885:ACQ720889 SR720885:SU720889 IV720885:IY720889 H720885:K720889 WVH655349:WVK655353 WLL655349:WLO655353 WBP655349:WBS655353 VRT655349:VRW655353 VHX655349:VIA655353 UYB655349:UYE655353 UOF655349:UOI655353 UEJ655349:UEM655353 TUN655349:TUQ655353 TKR655349:TKU655353 TAV655349:TAY655353 SQZ655349:SRC655353 SHD655349:SHG655353 RXH655349:RXK655353 RNL655349:RNO655353 RDP655349:RDS655353 QTT655349:QTW655353 QJX655349:QKA655353 QAB655349:QAE655353 PQF655349:PQI655353 PGJ655349:PGM655353 OWN655349:OWQ655353 OMR655349:OMU655353 OCV655349:OCY655353 NSZ655349:NTC655353 NJD655349:NJG655353 MZH655349:MZK655353 MPL655349:MPO655353 MFP655349:MFS655353 LVT655349:LVW655353 LLX655349:LMA655353 LCB655349:LCE655353 KSF655349:KSI655353 KIJ655349:KIM655353 JYN655349:JYQ655353 JOR655349:JOU655353 JEV655349:JEY655353 IUZ655349:IVC655353 ILD655349:ILG655353 IBH655349:IBK655353 HRL655349:HRO655353 HHP655349:HHS655353 GXT655349:GXW655353 GNX655349:GOA655353 GEB655349:GEE655353 FUF655349:FUI655353 FKJ655349:FKM655353 FAN655349:FAQ655353 EQR655349:EQU655353 EGV655349:EGY655353 DWZ655349:DXC655353 DND655349:DNG655353 DDH655349:DDK655353 CTL655349:CTO655353 CJP655349:CJS655353 BZT655349:BZW655353 BPX655349:BQA655353 BGB655349:BGE655353 AWF655349:AWI655353 AMJ655349:AMM655353 ACN655349:ACQ655353 SR655349:SU655353 IV655349:IY655353 H655349:K655353 WVH589813:WVK589817 WLL589813:WLO589817 WBP589813:WBS589817 VRT589813:VRW589817 VHX589813:VIA589817 UYB589813:UYE589817 UOF589813:UOI589817 UEJ589813:UEM589817 TUN589813:TUQ589817 TKR589813:TKU589817 TAV589813:TAY589817 SQZ589813:SRC589817 SHD589813:SHG589817 RXH589813:RXK589817 RNL589813:RNO589817 RDP589813:RDS589817 QTT589813:QTW589817 QJX589813:QKA589817 QAB589813:QAE589817 PQF589813:PQI589817 PGJ589813:PGM589817 OWN589813:OWQ589817 OMR589813:OMU589817 OCV589813:OCY589817 NSZ589813:NTC589817 NJD589813:NJG589817 MZH589813:MZK589817 MPL589813:MPO589817 MFP589813:MFS589817 LVT589813:LVW589817 LLX589813:LMA589817 LCB589813:LCE589817 KSF589813:KSI589817 KIJ589813:KIM589817 JYN589813:JYQ589817 JOR589813:JOU589817 JEV589813:JEY589817 IUZ589813:IVC589817 ILD589813:ILG589817 IBH589813:IBK589817 HRL589813:HRO589817 HHP589813:HHS589817 GXT589813:GXW589817 GNX589813:GOA589817 GEB589813:GEE589817 FUF589813:FUI589817 FKJ589813:FKM589817 FAN589813:FAQ589817 EQR589813:EQU589817 EGV589813:EGY589817 DWZ589813:DXC589817 DND589813:DNG589817 DDH589813:DDK589817 CTL589813:CTO589817 CJP589813:CJS589817 BZT589813:BZW589817 BPX589813:BQA589817 BGB589813:BGE589817 AWF589813:AWI589817 AMJ589813:AMM589817 ACN589813:ACQ589817 SR589813:SU589817 IV589813:IY589817 H589813:K589817 WVH524277:WVK524281 WLL524277:WLO524281 WBP524277:WBS524281 VRT524277:VRW524281 VHX524277:VIA524281 UYB524277:UYE524281 UOF524277:UOI524281 UEJ524277:UEM524281 TUN524277:TUQ524281 TKR524277:TKU524281 TAV524277:TAY524281 SQZ524277:SRC524281 SHD524277:SHG524281 RXH524277:RXK524281 RNL524277:RNO524281 RDP524277:RDS524281 QTT524277:QTW524281 QJX524277:QKA524281 QAB524277:QAE524281 PQF524277:PQI524281 PGJ524277:PGM524281 OWN524277:OWQ524281 OMR524277:OMU524281 OCV524277:OCY524281 NSZ524277:NTC524281 NJD524277:NJG524281 MZH524277:MZK524281 MPL524277:MPO524281 MFP524277:MFS524281 LVT524277:LVW524281 LLX524277:LMA524281 LCB524277:LCE524281 KSF524277:KSI524281 KIJ524277:KIM524281 JYN524277:JYQ524281 JOR524277:JOU524281 JEV524277:JEY524281 IUZ524277:IVC524281 ILD524277:ILG524281 IBH524277:IBK524281 HRL524277:HRO524281 HHP524277:HHS524281 GXT524277:GXW524281 GNX524277:GOA524281 GEB524277:GEE524281 FUF524277:FUI524281 FKJ524277:FKM524281 FAN524277:FAQ524281 EQR524277:EQU524281 EGV524277:EGY524281 DWZ524277:DXC524281 DND524277:DNG524281 DDH524277:DDK524281 CTL524277:CTO524281 CJP524277:CJS524281 BZT524277:BZW524281 BPX524277:BQA524281 BGB524277:BGE524281 AWF524277:AWI524281 AMJ524277:AMM524281 ACN524277:ACQ524281 SR524277:SU524281 IV524277:IY524281 H524277:K524281 WVH458741:WVK458745 WLL458741:WLO458745 WBP458741:WBS458745 VRT458741:VRW458745 VHX458741:VIA458745 UYB458741:UYE458745 UOF458741:UOI458745 UEJ458741:UEM458745 TUN458741:TUQ458745 TKR458741:TKU458745 TAV458741:TAY458745 SQZ458741:SRC458745 SHD458741:SHG458745 RXH458741:RXK458745 RNL458741:RNO458745 RDP458741:RDS458745 QTT458741:QTW458745 QJX458741:QKA458745 QAB458741:QAE458745 PQF458741:PQI458745 PGJ458741:PGM458745 OWN458741:OWQ458745 OMR458741:OMU458745 OCV458741:OCY458745 NSZ458741:NTC458745 NJD458741:NJG458745 MZH458741:MZK458745 MPL458741:MPO458745 MFP458741:MFS458745 LVT458741:LVW458745 LLX458741:LMA458745 LCB458741:LCE458745 KSF458741:KSI458745 KIJ458741:KIM458745 JYN458741:JYQ458745 JOR458741:JOU458745 JEV458741:JEY458745 IUZ458741:IVC458745 ILD458741:ILG458745 IBH458741:IBK458745 HRL458741:HRO458745 HHP458741:HHS458745 GXT458741:GXW458745 GNX458741:GOA458745 GEB458741:GEE458745 FUF458741:FUI458745 FKJ458741:FKM458745 FAN458741:FAQ458745 EQR458741:EQU458745 EGV458741:EGY458745 DWZ458741:DXC458745 DND458741:DNG458745 DDH458741:DDK458745 CTL458741:CTO458745 CJP458741:CJS458745 BZT458741:BZW458745 BPX458741:BQA458745 BGB458741:BGE458745 AWF458741:AWI458745 AMJ458741:AMM458745 ACN458741:ACQ458745 SR458741:SU458745 IV458741:IY458745 H458741:K458745 WVH393205:WVK393209 WLL393205:WLO393209 WBP393205:WBS393209 VRT393205:VRW393209 VHX393205:VIA393209 UYB393205:UYE393209 UOF393205:UOI393209 UEJ393205:UEM393209 TUN393205:TUQ393209 TKR393205:TKU393209 TAV393205:TAY393209 SQZ393205:SRC393209 SHD393205:SHG393209 RXH393205:RXK393209 RNL393205:RNO393209 RDP393205:RDS393209 QTT393205:QTW393209 QJX393205:QKA393209 QAB393205:QAE393209 PQF393205:PQI393209 PGJ393205:PGM393209 OWN393205:OWQ393209 OMR393205:OMU393209 OCV393205:OCY393209 NSZ393205:NTC393209 NJD393205:NJG393209 MZH393205:MZK393209 MPL393205:MPO393209 MFP393205:MFS393209 LVT393205:LVW393209 LLX393205:LMA393209 LCB393205:LCE393209 KSF393205:KSI393209 KIJ393205:KIM393209 JYN393205:JYQ393209 JOR393205:JOU393209 JEV393205:JEY393209 IUZ393205:IVC393209 ILD393205:ILG393209 IBH393205:IBK393209 HRL393205:HRO393209 HHP393205:HHS393209 GXT393205:GXW393209 GNX393205:GOA393209 GEB393205:GEE393209 FUF393205:FUI393209 FKJ393205:FKM393209 FAN393205:FAQ393209 EQR393205:EQU393209 EGV393205:EGY393209 DWZ393205:DXC393209 DND393205:DNG393209 DDH393205:DDK393209 CTL393205:CTO393209 CJP393205:CJS393209 BZT393205:BZW393209 BPX393205:BQA393209 BGB393205:BGE393209 AWF393205:AWI393209 AMJ393205:AMM393209 ACN393205:ACQ393209 SR393205:SU393209 IV393205:IY393209 H393205:K393209 WVH327669:WVK327673 WLL327669:WLO327673 WBP327669:WBS327673 VRT327669:VRW327673 VHX327669:VIA327673 UYB327669:UYE327673 UOF327669:UOI327673 UEJ327669:UEM327673 TUN327669:TUQ327673 TKR327669:TKU327673 TAV327669:TAY327673 SQZ327669:SRC327673 SHD327669:SHG327673 RXH327669:RXK327673 RNL327669:RNO327673 RDP327669:RDS327673 QTT327669:QTW327673 QJX327669:QKA327673 QAB327669:QAE327673 PQF327669:PQI327673 PGJ327669:PGM327673 OWN327669:OWQ327673 OMR327669:OMU327673 OCV327669:OCY327673 NSZ327669:NTC327673 NJD327669:NJG327673 MZH327669:MZK327673 MPL327669:MPO327673 MFP327669:MFS327673 LVT327669:LVW327673 LLX327669:LMA327673 LCB327669:LCE327673 KSF327669:KSI327673 KIJ327669:KIM327673 JYN327669:JYQ327673 JOR327669:JOU327673 JEV327669:JEY327673 IUZ327669:IVC327673 ILD327669:ILG327673 IBH327669:IBK327673 HRL327669:HRO327673 HHP327669:HHS327673 GXT327669:GXW327673 GNX327669:GOA327673 GEB327669:GEE327673 FUF327669:FUI327673 FKJ327669:FKM327673 FAN327669:FAQ327673 EQR327669:EQU327673 EGV327669:EGY327673 DWZ327669:DXC327673 DND327669:DNG327673 DDH327669:DDK327673 CTL327669:CTO327673 CJP327669:CJS327673 BZT327669:BZW327673 BPX327669:BQA327673 BGB327669:BGE327673 AWF327669:AWI327673 AMJ327669:AMM327673 ACN327669:ACQ327673 SR327669:SU327673 IV327669:IY327673 H327669:K327673 WVH262133:WVK262137 WLL262133:WLO262137 WBP262133:WBS262137 VRT262133:VRW262137 VHX262133:VIA262137 UYB262133:UYE262137 UOF262133:UOI262137 UEJ262133:UEM262137 TUN262133:TUQ262137 TKR262133:TKU262137 TAV262133:TAY262137 SQZ262133:SRC262137 SHD262133:SHG262137 RXH262133:RXK262137 RNL262133:RNO262137 RDP262133:RDS262137 QTT262133:QTW262137 QJX262133:QKA262137 QAB262133:QAE262137 PQF262133:PQI262137 PGJ262133:PGM262137 OWN262133:OWQ262137 OMR262133:OMU262137 OCV262133:OCY262137 NSZ262133:NTC262137 NJD262133:NJG262137 MZH262133:MZK262137 MPL262133:MPO262137 MFP262133:MFS262137 LVT262133:LVW262137 LLX262133:LMA262137 LCB262133:LCE262137 KSF262133:KSI262137 KIJ262133:KIM262137 JYN262133:JYQ262137 JOR262133:JOU262137 JEV262133:JEY262137 IUZ262133:IVC262137 ILD262133:ILG262137 IBH262133:IBK262137 HRL262133:HRO262137 HHP262133:HHS262137 GXT262133:GXW262137 GNX262133:GOA262137 GEB262133:GEE262137 FUF262133:FUI262137 FKJ262133:FKM262137 FAN262133:FAQ262137 EQR262133:EQU262137 EGV262133:EGY262137 DWZ262133:DXC262137 DND262133:DNG262137 DDH262133:DDK262137 CTL262133:CTO262137 CJP262133:CJS262137 BZT262133:BZW262137 BPX262133:BQA262137 BGB262133:BGE262137 AWF262133:AWI262137 AMJ262133:AMM262137 ACN262133:ACQ262137 SR262133:SU262137 IV262133:IY262137 H262133:K262137 WVH196597:WVK196601 WLL196597:WLO196601 WBP196597:WBS196601 VRT196597:VRW196601 VHX196597:VIA196601 UYB196597:UYE196601 UOF196597:UOI196601 UEJ196597:UEM196601 TUN196597:TUQ196601 TKR196597:TKU196601 TAV196597:TAY196601 SQZ196597:SRC196601 SHD196597:SHG196601 RXH196597:RXK196601 RNL196597:RNO196601 RDP196597:RDS196601 QTT196597:QTW196601 QJX196597:QKA196601 QAB196597:QAE196601 PQF196597:PQI196601 PGJ196597:PGM196601 OWN196597:OWQ196601 OMR196597:OMU196601 OCV196597:OCY196601 NSZ196597:NTC196601 NJD196597:NJG196601 MZH196597:MZK196601 MPL196597:MPO196601 MFP196597:MFS196601 LVT196597:LVW196601 LLX196597:LMA196601 LCB196597:LCE196601 KSF196597:KSI196601 KIJ196597:KIM196601 JYN196597:JYQ196601 JOR196597:JOU196601 JEV196597:JEY196601 IUZ196597:IVC196601 ILD196597:ILG196601 IBH196597:IBK196601 HRL196597:HRO196601 HHP196597:HHS196601 GXT196597:GXW196601 GNX196597:GOA196601 GEB196597:GEE196601 FUF196597:FUI196601 FKJ196597:FKM196601 FAN196597:FAQ196601 EQR196597:EQU196601 EGV196597:EGY196601 DWZ196597:DXC196601 DND196597:DNG196601 DDH196597:DDK196601 CTL196597:CTO196601 CJP196597:CJS196601 BZT196597:BZW196601 BPX196597:BQA196601 BGB196597:BGE196601 AWF196597:AWI196601 AMJ196597:AMM196601 ACN196597:ACQ196601 SR196597:SU196601 IV196597:IY196601 H196597:K196601 WVH131061:WVK131065 WLL131061:WLO131065 WBP131061:WBS131065 VRT131061:VRW131065 VHX131061:VIA131065 UYB131061:UYE131065 UOF131061:UOI131065 UEJ131061:UEM131065 TUN131061:TUQ131065 TKR131061:TKU131065 TAV131061:TAY131065 SQZ131061:SRC131065 SHD131061:SHG131065 RXH131061:RXK131065 RNL131061:RNO131065 RDP131061:RDS131065 QTT131061:QTW131065 QJX131061:QKA131065 QAB131061:QAE131065 PQF131061:PQI131065 PGJ131061:PGM131065 OWN131061:OWQ131065 OMR131061:OMU131065 OCV131061:OCY131065 NSZ131061:NTC131065 NJD131061:NJG131065 MZH131061:MZK131065 MPL131061:MPO131065 MFP131061:MFS131065 LVT131061:LVW131065 LLX131061:LMA131065 LCB131061:LCE131065 KSF131061:KSI131065 KIJ131061:KIM131065 JYN131061:JYQ131065 JOR131061:JOU131065 JEV131061:JEY131065 IUZ131061:IVC131065 ILD131061:ILG131065 IBH131061:IBK131065 HRL131061:HRO131065 HHP131061:HHS131065 GXT131061:GXW131065 GNX131061:GOA131065 GEB131061:GEE131065 FUF131061:FUI131065 FKJ131061:FKM131065 FAN131061:FAQ131065 EQR131061:EQU131065 EGV131061:EGY131065 DWZ131061:DXC131065 DND131061:DNG131065 DDH131061:DDK131065 CTL131061:CTO131065 CJP131061:CJS131065 BZT131061:BZW131065 BPX131061:BQA131065 BGB131061:BGE131065 AWF131061:AWI131065 AMJ131061:AMM131065 ACN131061:ACQ131065 SR131061:SU131065 IV131061:IY131065 H131061:K131065 WVH65525:WVK65529 WLL65525:WLO65529 WBP65525:WBS65529 VRT65525:VRW65529 VHX65525:VIA65529 UYB65525:UYE65529 UOF65525:UOI65529 UEJ65525:UEM65529 TUN65525:TUQ65529 TKR65525:TKU65529 TAV65525:TAY65529 SQZ65525:SRC65529 SHD65525:SHG65529 RXH65525:RXK65529 RNL65525:RNO65529 RDP65525:RDS65529 QTT65525:QTW65529 QJX65525:QKA65529 QAB65525:QAE65529 PQF65525:PQI65529 PGJ65525:PGM65529 OWN65525:OWQ65529 OMR65525:OMU65529 OCV65525:OCY65529 NSZ65525:NTC65529 NJD65525:NJG65529 MZH65525:MZK65529 MPL65525:MPO65529 MFP65525:MFS65529 LVT65525:LVW65529 LLX65525:LMA65529 LCB65525:LCE65529 KSF65525:KSI65529 KIJ65525:KIM65529 JYN65525:JYQ65529 JOR65525:JOU65529 JEV65525:JEY65529 IUZ65525:IVC65529 ILD65525:ILG65529 IBH65525:IBK65529 HRL65525:HRO65529 HHP65525:HHS65529 GXT65525:GXW65529 GNX65525:GOA65529 GEB65525:GEE65529 FUF65525:FUI65529 FKJ65525:FKM65529 FAN65525:FAQ65529 EQR65525:EQU65529 EGV65525:EGY65529 DWZ65525:DXC65529 DND65525:DNG65529 DDH65525:DDK65529 CTL65525:CTO65529 CJP65525:CJS65529 BZT65525:BZW65529 BPX65525:BQA65529 BGB65525:BGE65529 AWF65525:AWI65529 AMJ65525:AMM65529 ACN65525:ACQ65529 SR65525:SU65529 IV65525:IY65529 H65525:K65529 WVH983024:WVK983027 WLL983024:WLO983027 WBP983024:WBS983027 VRT983024:VRW983027 VHX983024:VIA983027 UYB983024:UYE983027 UOF983024:UOI983027 UEJ983024:UEM983027 TUN983024:TUQ983027 TKR983024:TKU983027 TAV983024:TAY983027 SQZ983024:SRC983027 SHD983024:SHG983027 RXH983024:RXK983027 RNL983024:RNO983027 RDP983024:RDS983027 QTT983024:QTW983027 QJX983024:QKA983027 QAB983024:QAE983027 PQF983024:PQI983027 PGJ983024:PGM983027 OWN983024:OWQ983027 OMR983024:OMU983027 OCV983024:OCY983027 NSZ983024:NTC983027 NJD983024:NJG983027 MZH983024:MZK983027 MPL983024:MPO983027 MFP983024:MFS983027 LVT983024:LVW983027 LLX983024:LMA983027 LCB983024:LCE983027 KSF983024:KSI983027 KIJ983024:KIM983027 JYN983024:JYQ983027 JOR983024:JOU983027 JEV983024:JEY983027 IUZ983024:IVC983027 ILD983024:ILG983027 IBH983024:IBK983027 HRL983024:HRO983027 HHP983024:HHS983027 GXT983024:GXW983027 GNX983024:GOA983027 GEB983024:GEE983027 FUF983024:FUI983027 FKJ983024:FKM983027 FAN983024:FAQ983027 EQR983024:EQU983027 EGV983024:EGY983027 DWZ983024:DXC983027 DND983024:DNG983027 DDH983024:DDK983027 CTL983024:CTO983027 CJP983024:CJS983027 BZT983024:BZW983027 BPX983024:BQA983027 BGB983024:BGE983027 AWF983024:AWI983027 AMJ983024:AMM983027 ACN983024:ACQ983027 SR983024:SU983027 IV983024:IY983027 H983024:K983027 WVH917488:WVK917491 WLL917488:WLO917491 WBP917488:WBS917491 VRT917488:VRW917491 VHX917488:VIA917491 UYB917488:UYE917491 UOF917488:UOI917491 UEJ917488:UEM917491 TUN917488:TUQ917491 TKR917488:TKU917491 TAV917488:TAY917491 SQZ917488:SRC917491 SHD917488:SHG917491 RXH917488:RXK917491 RNL917488:RNO917491 RDP917488:RDS917491 QTT917488:QTW917491 QJX917488:QKA917491 QAB917488:QAE917491 PQF917488:PQI917491 PGJ917488:PGM917491 OWN917488:OWQ917491 OMR917488:OMU917491 OCV917488:OCY917491 NSZ917488:NTC917491 NJD917488:NJG917491 MZH917488:MZK917491 MPL917488:MPO917491 MFP917488:MFS917491 LVT917488:LVW917491 LLX917488:LMA917491 LCB917488:LCE917491 KSF917488:KSI917491 KIJ917488:KIM917491 JYN917488:JYQ917491 JOR917488:JOU917491 JEV917488:JEY917491 IUZ917488:IVC917491 ILD917488:ILG917491 IBH917488:IBK917491 HRL917488:HRO917491 HHP917488:HHS917491 GXT917488:GXW917491 GNX917488:GOA917491 GEB917488:GEE917491 FUF917488:FUI917491 FKJ917488:FKM917491 FAN917488:FAQ917491 EQR917488:EQU917491 EGV917488:EGY917491 DWZ917488:DXC917491 DND917488:DNG917491 DDH917488:DDK917491 CTL917488:CTO917491 CJP917488:CJS917491 BZT917488:BZW917491 BPX917488:BQA917491 BGB917488:BGE917491 AWF917488:AWI917491 AMJ917488:AMM917491 ACN917488:ACQ917491 SR917488:SU917491 IV917488:IY917491 H917488:K917491 WVH851952:WVK851955 WLL851952:WLO851955 WBP851952:WBS851955 VRT851952:VRW851955 VHX851952:VIA851955 UYB851952:UYE851955 UOF851952:UOI851955 UEJ851952:UEM851955 TUN851952:TUQ851955 TKR851952:TKU851955 TAV851952:TAY851955 SQZ851952:SRC851955 SHD851952:SHG851955 RXH851952:RXK851955 RNL851952:RNO851955 RDP851952:RDS851955 QTT851952:QTW851955 QJX851952:QKA851955 QAB851952:QAE851955 PQF851952:PQI851955 PGJ851952:PGM851955 OWN851952:OWQ851955 OMR851952:OMU851955 OCV851952:OCY851955 NSZ851952:NTC851955 NJD851952:NJG851955 MZH851952:MZK851955 MPL851952:MPO851955 MFP851952:MFS851955 LVT851952:LVW851955 LLX851952:LMA851955 LCB851952:LCE851955 KSF851952:KSI851955 KIJ851952:KIM851955 JYN851952:JYQ851955 JOR851952:JOU851955 JEV851952:JEY851955 IUZ851952:IVC851955 ILD851952:ILG851955 IBH851952:IBK851955 HRL851952:HRO851955 HHP851952:HHS851955 GXT851952:GXW851955 GNX851952:GOA851955 GEB851952:GEE851955 FUF851952:FUI851955 FKJ851952:FKM851955 FAN851952:FAQ851955 EQR851952:EQU851955 EGV851952:EGY851955 DWZ851952:DXC851955 DND851952:DNG851955 DDH851952:DDK851955 CTL851952:CTO851955 CJP851952:CJS851955 BZT851952:BZW851955 BPX851952:BQA851955 BGB851952:BGE851955 AWF851952:AWI851955 AMJ851952:AMM851955 ACN851952:ACQ851955 SR851952:SU851955 IV851952:IY851955 H851952:K851955 WVH786416:WVK786419 WLL786416:WLO786419 WBP786416:WBS786419 VRT786416:VRW786419 VHX786416:VIA786419 UYB786416:UYE786419 UOF786416:UOI786419 UEJ786416:UEM786419 TUN786416:TUQ786419 TKR786416:TKU786419 TAV786416:TAY786419 SQZ786416:SRC786419 SHD786416:SHG786419 RXH786416:RXK786419 RNL786416:RNO786419 RDP786416:RDS786419 QTT786416:QTW786419 QJX786416:QKA786419 QAB786416:QAE786419 PQF786416:PQI786419 PGJ786416:PGM786419 OWN786416:OWQ786419 OMR786416:OMU786419 OCV786416:OCY786419 NSZ786416:NTC786419 NJD786416:NJG786419 MZH786416:MZK786419 MPL786416:MPO786419 MFP786416:MFS786419 LVT786416:LVW786419 LLX786416:LMA786419 LCB786416:LCE786419 KSF786416:KSI786419 KIJ786416:KIM786419 JYN786416:JYQ786419 JOR786416:JOU786419 JEV786416:JEY786419 IUZ786416:IVC786419 ILD786416:ILG786419 IBH786416:IBK786419 HRL786416:HRO786419 HHP786416:HHS786419 GXT786416:GXW786419 GNX786416:GOA786419 GEB786416:GEE786419 FUF786416:FUI786419 FKJ786416:FKM786419 FAN786416:FAQ786419 EQR786416:EQU786419 EGV786416:EGY786419 DWZ786416:DXC786419 DND786416:DNG786419 DDH786416:DDK786419 CTL786416:CTO786419 CJP786416:CJS786419 BZT786416:BZW786419 BPX786416:BQA786419 BGB786416:BGE786419 AWF786416:AWI786419 AMJ786416:AMM786419 ACN786416:ACQ786419 SR786416:SU786419 IV786416:IY786419 H786416:K786419 WVH720880:WVK720883 WLL720880:WLO720883 WBP720880:WBS720883 VRT720880:VRW720883 VHX720880:VIA720883 UYB720880:UYE720883 UOF720880:UOI720883 UEJ720880:UEM720883 TUN720880:TUQ720883 TKR720880:TKU720883 TAV720880:TAY720883 SQZ720880:SRC720883 SHD720880:SHG720883 RXH720880:RXK720883 RNL720880:RNO720883 RDP720880:RDS720883 QTT720880:QTW720883 QJX720880:QKA720883 QAB720880:QAE720883 PQF720880:PQI720883 PGJ720880:PGM720883 OWN720880:OWQ720883 OMR720880:OMU720883 OCV720880:OCY720883 NSZ720880:NTC720883 NJD720880:NJG720883 MZH720880:MZK720883 MPL720880:MPO720883 MFP720880:MFS720883 LVT720880:LVW720883 LLX720880:LMA720883 LCB720880:LCE720883 KSF720880:KSI720883 KIJ720880:KIM720883 JYN720880:JYQ720883 JOR720880:JOU720883 JEV720880:JEY720883 IUZ720880:IVC720883 ILD720880:ILG720883 IBH720880:IBK720883 HRL720880:HRO720883 HHP720880:HHS720883 GXT720880:GXW720883 GNX720880:GOA720883 GEB720880:GEE720883 FUF720880:FUI720883 FKJ720880:FKM720883 FAN720880:FAQ720883 EQR720880:EQU720883 EGV720880:EGY720883 DWZ720880:DXC720883 DND720880:DNG720883 DDH720880:DDK720883 CTL720880:CTO720883 CJP720880:CJS720883 BZT720880:BZW720883 BPX720880:BQA720883 BGB720880:BGE720883 AWF720880:AWI720883 AMJ720880:AMM720883 ACN720880:ACQ720883 SR720880:SU720883 IV720880:IY720883 H720880:K720883 WVH655344:WVK655347 WLL655344:WLO655347 WBP655344:WBS655347 VRT655344:VRW655347 VHX655344:VIA655347 UYB655344:UYE655347 UOF655344:UOI655347 UEJ655344:UEM655347 TUN655344:TUQ655347 TKR655344:TKU655347 TAV655344:TAY655347 SQZ655344:SRC655347 SHD655344:SHG655347 RXH655344:RXK655347 RNL655344:RNO655347 RDP655344:RDS655347 QTT655344:QTW655347 QJX655344:QKA655347 QAB655344:QAE655347 PQF655344:PQI655347 PGJ655344:PGM655347 OWN655344:OWQ655347 OMR655344:OMU655347 OCV655344:OCY655347 NSZ655344:NTC655347 NJD655344:NJG655347 MZH655344:MZK655347 MPL655344:MPO655347 MFP655344:MFS655347 LVT655344:LVW655347 LLX655344:LMA655347 LCB655344:LCE655347 KSF655344:KSI655347 KIJ655344:KIM655347 JYN655344:JYQ655347 JOR655344:JOU655347 JEV655344:JEY655347 IUZ655344:IVC655347 ILD655344:ILG655347 IBH655344:IBK655347 HRL655344:HRO655347 HHP655344:HHS655347 GXT655344:GXW655347 GNX655344:GOA655347 GEB655344:GEE655347 FUF655344:FUI655347 FKJ655344:FKM655347 FAN655344:FAQ655347 EQR655344:EQU655347 EGV655344:EGY655347 DWZ655344:DXC655347 DND655344:DNG655347 DDH655344:DDK655347 CTL655344:CTO655347 CJP655344:CJS655347 BZT655344:BZW655347 BPX655344:BQA655347 BGB655344:BGE655347 AWF655344:AWI655347 AMJ655344:AMM655347 ACN655344:ACQ655347 SR655344:SU655347 IV655344:IY655347 H655344:K655347 WVH589808:WVK589811 WLL589808:WLO589811 WBP589808:WBS589811 VRT589808:VRW589811 VHX589808:VIA589811 UYB589808:UYE589811 UOF589808:UOI589811 UEJ589808:UEM589811 TUN589808:TUQ589811 TKR589808:TKU589811 TAV589808:TAY589811 SQZ589808:SRC589811 SHD589808:SHG589811 RXH589808:RXK589811 RNL589808:RNO589811 RDP589808:RDS589811 QTT589808:QTW589811 QJX589808:QKA589811 QAB589808:QAE589811 PQF589808:PQI589811 PGJ589808:PGM589811 OWN589808:OWQ589811 OMR589808:OMU589811 OCV589808:OCY589811 NSZ589808:NTC589811 NJD589808:NJG589811 MZH589808:MZK589811 MPL589808:MPO589811 MFP589808:MFS589811 LVT589808:LVW589811 LLX589808:LMA589811 LCB589808:LCE589811 KSF589808:KSI589811 KIJ589808:KIM589811 JYN589808:JYQ589811 JOR589808:JOU589811 JEV589808:JEY589811 IUZ589808:IVC589811 ILD589808:ILG589811 IBH589808:IBK589811 HRL589808:HRO589811 HHP589808:HHS589811 GXT589808:GXW589811 GNX589808:GOA589811 GEB589808:GEE589811 FUF589808:FUI589811 FKJ589808:FKM589811 FAN589808:FAQ589811 EQR589808:EQU589811 EGV589808:EGY589811 DWZ589808:DXC589811 DND589808:DNG589811 DDH589808:DDK589811 CTL589808:CTO589811 CJP589808:CJS589811 BZT589808:BZW589811 BPX589808:BQA589811 BGB589808:BGE589811 AWF589808:AWI589811 AMJ589808:AMM589811 ACN589808:ACQ589811 SR589808:SU589811 IV589808:IY589811 H589808:K589811 WVH524272:WVK524275 WLL524272:WLO524275 WBP524272:WBS524275 VRT524272:VRW524275 VHX524272:VIA524275 UYB524272:UYE524275 UOF524272:UOI524275 UEJ524272:UEM524275 TUN524272:TUQ524275 TKR524272:TKU524275 TAV524272:TAY524275 SQZ524272:SRC524275 SHD524272:SHG524275 RXH524272:RXK524275 RNL524272:RNO524275 RDP524272:RDS524275 QTT524272:QTW524275 QJX524272:QKA524275 QAB524272:QAE524275 PQF524272:PQI524275 PGJ524272:PGM524275 OWN524272:OWQ524275 OMR524272:OMU524275 OCV524272:OCY524275 NSZ524272:NTC524275 NJD524272:NJG524275 MZH524272:MZK524275 MPL524272:MPO524275 MFP524272:MFS524275 LVT524272:LVW524275 LLX524272:LMA524275 LCB524272:LCE524275 KSF524272:KSI524275 KIJ524272:KIM524275 JYN524272:JYQ524275 JOR524272:JOU524275 JEV524272:JEY524275 IUZ524272:IVC524275 ILD524272:ILG524275 IBH524272:IBK524275 HRL524272:HRO524275 HHP524272:HHS524275 GXT524272:GXW524275 GNX524272:GOA524275 GEB524272:GEE524275 FUF524272:FUI524275 FKJ524272:FKM524275 FAN524272:FAQ524275 EQR524272:EQU524275 EGV524272:EGY524275 DWZ524272:DXC524275 DND524272:DNG524275 DDH524272:DDK524275 CTL524272:CTO524275 CJP524272:CJS524275 BZT524272:BZW524275 BPX524272:BQA524275 BGB524272:BGE524275 AWF524272:AWI524275 AMJ524272:AMM524275 ACN524272:ACQ524275 SR524272:SU524275 IV524272:IY524275 H524272:K524275 WVH458736:WVK458739 WLL458736:WLO458739 WBP458736:WBS458739 VRT458736:VRW458739 VHX458736:VIA458739 UYB458736:UYE458739 UOF458736:UOI458739 UEJ458736:UEM458739 TUN458736:TUQ458739 TKR458736:TKU458739 TAV458736:TAY458739 SQZ458736:SRC458739 SHD458736:SHG458739 RXH458736:RXK458739 RNL458736:RNO458739 RDP458736:RDS458739 QTT458736:QTW458739 QJX458736:QKA458739 QAB458736:QAE458739 PQF458736:PQI458739 PGJ458736:PGM458739 OWN458736:OWQ458739 OMR458736:OMU458739 OCV458736:OCY458739 NSZ458736:NTC458739 NJD458736:NJG458739 MZH458736:MZK458739 MPL458736:MPO458739 MFP458736:MFS458739 LVT458736:LVW458739 LLX458736:LMA458739 LCB458736:LCE458739 KSF458736:KSI458739 KIJ458736:KIM458739 JYN458736:JYQ458739 JOR458736:JOU458739 JEV458736:JEY458739 IUZ458736:IVC458739 ILD458736:ILG458739 IBH458736:IBK458739 HRL458736:HRO458739 HHP458736:HHS458739 GXT458736:GXW458739 GNX458736:GOA458739 GEB458736:GEE458739 FUF458736:FUI458739 FKJ458736:FKM458739 FAN458736:FAQ458739 EQR458736:EQU458739 EGV458736:EGY458739 DWZ458736:DXC458739 DND458736:DNG458739 DDH458736:DDK458739 CTL458736:CTO458739 CJP458736:CJS458739 BZT458736:BZW458739 BPX458736:BQA458739 BGB458736:BGE458739 AWF458736:AWI458739 AMJ458736:AMM458739 ACN458736:ACQ458739 SR458736:SU458739 IV458736:IY458739 H458736:K458739 WVH393200:WVK393203 WLL393200:WLO393203 WBP393200:WBS393203 VRT393200:VRW393203 VHX393200:VIA393203 UYB393200:UYE393203 UOF393200:UOI393203 UEJ393200:UEM393203 TUN393200:TUQ393203 TKR393200:TKU393203 TAV393200:TAY393203 SQZ393200:SRC393203 SHD393200:SHG393203 RXH393200:RXK393203 RNL393200:RNO393203 RDP393200:RDS393203 QTT393200:QTW393203 QJX393200:QKA393203 QAB393200:QAE393203 PQF393200:PQI393203 PGJ393200:PGM393203 OWN393200:OWQ393203 OMR393200:OMU393203 OCV393200:OCY393203 NSZ393200:NTC393203 NJD393200:NJG393203 MZH393200:MZK393203 MPL393200:MPO393203 MFP393200:MFS393203 LVT393200:LVW393203 LLX393200:LMA393203 LCB393200:LCE393203 KSF393200:KSI393203 KIJ393200:KIM393203 JYN393200:JYQ393203 JOR393200:JOU393203 JEV393200:JEY393203 IUZ393200:IVC393203 ILD393200:ILG393203 IBH393200:IBK393203 HRL393200:HRO393203 HHP393200:HHS393203 GXT393200:GXW393203 GNX393200:GOA393203 GEB393200:GEE393203 FUF393200:FUI393203 FKJ393200:FKM393203 FAN393200:FAQ393203 EQR393200:EQU393203 EGV393200:EGY393203 DWZ393200:DXC393203 DND393200:DNG393203 DDH393200:DDK393203 CTL393200:CTO393203 CJP393200:CJS393203 BZT393200:BZW393203 BPX393200:BQA393203 BGB393200:BGE393203 AWF393200:AWI393203 AMJ393200:AMM393203 ACN393200:ACQ393203 SR393200:SU393203 IV393200:IY393203 H393200:K393203 WVH327664:WVK327667 WLL327664:WLO327667 WBP327664:WBS327667 VRT327664:VRW327667 VHX327664:VIA327667 UYB327664:UYE327667 UOF327664:UOI327667 UEJ327664:UEM327667 TUN327664:TUQ327667 TKR327664:TKU327667 TAV327664:TAY327667 SQZ327664:SRC327667 SHD327664:SHG327667 RXH327664:RXK327667 RNL327664:RNO327667 RDP327664:RDS327667 QTT327664:QTW327667 QJX327664:QKA327667 QAB327664:QAE327667 PQF327664:PQI327667 PGJ327664:PGM327667 OWN327664:OWQ327667 OMR327664:OMU327667 OCV327664:OCY327667 NSZ327664:NTC327667 NJD327664:NJG327667 MZH327664:MZK327667 MPL327664:MPO327667 MFP327664:MFS327667 LVT327664:LVW327667 LLX327664:LMA327667 LCB327664:LCE327667 KSF327664:KSI327667 KIJ327664:KIM327667 JYN327664:JYQ327667 JOR327664:JOU327667 JEV327664:JEY327667 IUZ327664:IVC327667 ILD327664:ILG327667 IBH327664:IBK327667 HRL327664:HRO327667 HHP327664:HHS327667 GXT327664:GXW327667 GNX327664:GOA327667 GEB327664:GEE327667 FUF327664:FUI327667 FKJ327664:FKM327667 FAN327664:FAQ327667 EQR327664:EQU327667 EGV327664:EGY327667 DWZ327664:DXC327667 DND327664:DNG327667 DDH327664:DDK327667 CTL327664:CTO327667 CJP327664:CJS327667 BZT327664:BZW327667 BPX327664:BQA327667 BGB327664:BGE327667 AWF327664:AWI327667 AMJ327664:AMM327667 ACN327664:ACQ327667 SR327664:SU327667 IV327664:IY327667 H327664:K327667 WVH262128:WVK262131 WLL262128:WLO262131 WBP262128:WBS262131 VRT262128:VRW262131 VHX262128:VIA262131 UYB262128:UYE262131 UOF262128:UOI262131 UEJ262128:UEM262131 TUN262128:TUQ262131 TKR262128:TKU262131 TAV262128:TAY262131 SQZ262128:SRC262131 SHD262128:SHG262131 RXH262128:RXK262131 RNL262128:RNO262131 RDP262128:RDS262131 QTT262128:QTW262131 QJX262128:QKA262131 QAB262128:QAE262131 PQF262128:PQI262131 PGJ262128:PGM262131 OWN262128:OWQ262131 OMR262128:OMU262131 OCV262128:OCY262131 NSZ262128:NTC262131 NJD262128:NJG262131 MZH262128:MZK262131 MPL262128:MPO262131 MFP262128:MFS262131 LVT262128:LVW262131 LLX262128:LMA262131 LCB262128:LCE262131 KSF262128:KSI262131 KIJ262128:KIM262131 JYN262128:JYQ262131 JOR262128:JOU262131 JEV262128:JEY262131 IUZ262128:IVC262131 ILD262128:ILG262131 IBH262128:IBK262131 HRL262128:HRO262131 HHP262128:HHS262131 GXT262128:GXW262131 GNX262128:GOA262131 GEB262128:GEE262131 FUF262128:FUI262131 FKJ262128:FKM262131 FAN262128:FAQ262131 EQR262128:EQU262131 EGV262128:EGY262131 DWZ262128:DXC262131 DND262128:DNG262131 DDH262128:DDK262131 CTL262128:CTO262131 CJP262128:CJS262131 BZT262128:BZW262131 BPX262128:BQA262131 BGB262128:BGE262131 AWF262128:AWI262131 AMJ262128:AMM262131 ACN262128:ACQ262131 SR262128:SU262131 IV262128:IY262131 H262128:K262131 WVH196592:WVK196595 WLL196592:WLO196595 WBP196592:WBS196595 VRT196592:VRW196595 VHX196592:VIA196595 UYB196592:UYE196595 UOF196592:UOI196595 UEJ196592:UEM196595 TUN196592:TUQ196595 TKR196592:TKU196595 TAV196592:TAY196595 SQZ196592:SRC196595 SHD196592:SHG196595 RXH196592:RXK196595 RNL196592:RNO196595 RDP196592:RDS196595 QTT196592:QTW196595 QJX196592:QKA196595 QAB196592:QAE196595 PQF196592:PQI196595 PGJ196592:PGM196595 OWN196592:OWQ196595 OMR196592:OMU196595 OCV196592:OCY196595 NSZ196592:NTC196595 NJD196592:NJG196595 MZH196592:MZK196595 MPL196592:MPO196595 MFP196592:MFS196595 LVT196592:LVW196595 LLX196592:LMA196595 LCB196592:LCE196595 KSF196592:KSI196595 KIJ196592:KIM196595 JYN196592:JYQ196595 JOR196592:JOU196595 JEV196592:JEY196595 IUZ196592:IVC196595 ILD196592:ILG196595 IBH196592:IBK196595 HRL196592:HRO196595 HHP196592:HHS196595 GXT196592:GXW196595 GNX196592:GOA196595 GEB196592:GEE196595 FUF196592:FUI196595 FKJ196592:FKM196595 FAN196592:FAQ196595 EQR196592:EQU196595 EGV196592:EGY196595 DWZ196592:DXC196595 DND196592:DNG196595 DDH196592:DDK196595 CTL196592:CTO196595 CJP196592:CJS196595 BZT196592:BZW196595 BPX196592:BQA196595 BGB196592:BGE196595 AWF196592:AWI196595 AMJ196592:AMM196595 ACN196592:ACQ196595 SR196592:SU196595 IV196592:IY196595 H196592:K196595 WVH131056:WVK131059 WLL131056:WLO131059 WBP131056:WBS131059 VRT131056:VRW131059 VHX131056:VIA131059 UYB131056:UYE131059 UOF131056:UOI131059 UEJ131056:UEM131059 TUN131056:TUQ131059 TKR131056:TKU131059 TAV131056:TAY131059 SQZ131056:SRC131059 SHD131056:SHG131059 RXH131056:RXK131059 RNL131056:RNO131059 RDP131056:RDS131059 QTT131056:QTW131059 QJX131056:QKA131059 QAB131056:QAE131059 PQF131056:PQI131059 PGJ131056:PGM131059 OWN131056:OWQ131059 OMR131056:OMU131059 OCV131056:OCY131059 NSZ131056:NTC131059 NJD131056:NJG131059 MZH131056:MZK131059 MPL131056:MPO131059 MFP131056:MFS131059 LVT131056:LVW131059 LLX131056:LMA131059 LCB131056:LCE131059 KSF131056:KSI131059 KIJ131056:KIM131059 JYN131056:JYQ131059 JOR131056:JOU131059 JEV131056:JEY131059 IUZ131056:IVC131059 ILD131056:ILG131059 IBH131056:IBK131059 HRL131056:HRO131059 HHP131056:HHS131059 GXT131056:GXW131059 GNX131056:GOA131059 GEB131056:GEE131059 FUF131056:FUI131059 FKJ131056:FKM131059 FAN131056:FAQ131059 EQR131056:EQU131059 EGV131056:EGY131059 DWZ131056:DXC131059 DND131056:DNG131059 DDH131056:DDK131059 CTL131056:CTO131059 CJP131056:CJS131059 BZT131056:BZW131059 BPX131056:BQA131059 BGB131056:BGE131059 AWF131056:AWI131059 AMJ131056:AMM131059 ACN131056:ACQ131059 SR131056:SU131059 IV131056:IY131059 H131056:K131059 WVH65520:WVK65523 WLL65520:WLO65523 WBP65520:WBS65523 VRT65520:VRW65523 VHX65520:VIA65523 UYB65520:UYE65523 UOF65520:UOI65523 UEJ65520:UEM65523 TUN65520:TUQ65523 TKR65520:TKU65523 TAV65520:TAY65523 SQZ65520:SRC65523 SHD65520:SHG65523 RXH65520:RXK65523 RNL65520:RNO65523 RDP65520:RDS65523 QTT65520:QTW65523 QJX65520:QKA65523 QAB65520:QAE65523 PQF65520:PQI65523 PGJ65520:PGM65523 OWN65520:OWQ65523 OMR65520:OMU65523 OCV65520:OCY65523 NSZ65520:NTC65523 NJD65520:NJG65523 MZH65520:MZK65523 MPL65520:MPO65523 MFP65520:MFS65523 LVT65520:LVW65523 LLX65520:LMA65523 LCB65520:LCE65523 KSF65520:KSI65523 KIJ65520:KIM65523 JYN65520:JYQ65523 JOR65520:JOU65523 JEV65520:JEY65523 IUZ65520:IVC65523 ILD65520:ILG65523 IBH65520:IBK65523 HRL65520:HRO65523 HHP65520:HHS65523 GXT65520:GXW65523 GNX65520:GOA65523 GEB65520:GEE65523 FUF65520:FUI65523 FKJ65520:FKM65523 FAN65520:FAQ65523 EQR65520:EQU65523 EGV65520:EGY65523 DWZ65520:DXC65523 DND65520:DNG65523 DDH65520:DDK65523 CTL65520:CTO65523 CJP65520:CJS65523 BZT65520:BZW65523 BPX65520:BQA65523 BGB65520:BGE65523 AWF65520:AWI65523 AMJ65520:AMM65523 ACN65520:ACQ65523 SR65520:SU65523 IV65520:IY65523 H65520:K65523 WVK983005:WVK983018 WLO983005:WLO983018 WBS983005:WBS983018 VRW983005:VRW983018 VIA983005:VIA983018 UYE983005:UYE983018 UOI983005:UOI983018 UEM983005:UEM983018 TUQ983005:TUQ983018 TKU983005:TKU983018 TAY983005:TAY983018 SRC983005:SRC983018 SHG983005:SHG983018 RXK983005:RXK983018 RNO983005:RNO983018 RDS983005:RDS983018 QTW983005:QTW983018 QKA983005:QKA983018 QAE983005:QAE983018 PQI983005:PQI983018 PGM983005:PGM983018 OWQ983005:OWQ983018 OMU983005:OMU983018 OCY983005:OCY983018 NTC983005:NTC983018 NJG983005:NJG983018 MZK983005:MZK983018 MPO983005:MPO983018 MFS983005:MFS983018 LVW983005:LVW983018 LMA983005:LMA983018 LCE983005:LCE983018 KSI983005:KSI983018 KIM983005:KIM983018 JYQ983005:JYQ983018 JOU983005:JOU983018 JEY983005:JEY983018 IVC983005:IVC983018 ILG983005:ILG983018 IBK983005:IBK983018 HRO983005:HRO983018 HHS983005:HHS983018 GXW983005:GXW983018 GOA983005:GOA983018 GEE983005:GEE983018 FUI983005:FUI983018 FKM983005:FKM983018 FAQ983005:FAQ983018 EQU983005:EQU983018 EGY983005:EGY983018 DXC983005:DXC983018 DNG983005:DNG983018 DDK983005:DDK983018 CTO983005:CTO983018 CJS983005:CJS983018 BZW983005:BZW983018 BQA983005:BQA983018 BGE983005:BGE983018 AWI983005:AWI983018 AMM983005:AMM983018 ACQ983005:ACQ983018 SU983005:SU983018 IY983005:IY983018 K983005:K983018 WVK917469:WVK917482 WLO917469:WLO917482 WBS917469:WBS917482 VRW917469:VRW917482 VIA917469:VIA917482 UYE917469:UYE917482 UOI917469:UOI917482 UEM917469:UEM917482 TUQ917469:TUQ917482 TKU917469:TKU917482 TAY917469:TAY917482 SRC917469:SRC917482 SHG917469:SHG917482 RXK917469:RXK917482 RNO917469:RNO917482 RDS917469:RDS917482 QTW917469:QTW917482 QKA917469:QKA917482 QAE917469:QAE917482 PQI917469:PQI917482 PGM917469:PGM917482 OWQ917469:OWQ917482 OMU917469:OMU917482 OCY917469:OCY917482 NTC917469:NTC917482 NJG917469:NJG917482 MZK917469:MZK917482 MPO917469:MPO917482 MFS917469:MFS917482 LVW917469:LVW917482 LMA917469:LMA917482 LCE917469:LCE917482 KSI917469:KSI917482 KIM917469:KIM917482 JYQ917469:JYQ917482 JOU917469:JOU917482 JEY917469:JEY917482 IVC917469:IVC917482 ILG917469:ILG917482 IBK917469:IBK917482 HRO917469:HRO917482 HHS917469:HHS917482 GXW917469:GXW917482 GOA917469:GOA917482 GEE917469:GEE917482 FUI917469:FUI917482 FKM917469:FKM917482 FAQ917469:FAQ917482 EQU917469:EQU917482 EGY917469:EGY917482 DXC917469:DXC917482 DNG917469:DNG917482 DDK917469:DDK917482 CTO917469:CTO917482 CJS917469:CJS917482 BZW917469:BZW917482 BQA917469:BQA917482 BGE917469:BGE917482 AWI917469:AWI917482 AMM917469:AMM917482 ACQ917469:ACQ917482 SU917469:SU917482 IY917469:IY917482 K917469:K917482 WVK851933:WVK851946 WLO851933:WLO851946 WBS851933:WBS851946 VRW851933:VRW851946 VIA851933:VIA851946 UYE851933:UYE851946 UOI851933:UOI851946 UEM851933:UEM851946 TUQ851933:TUQ851946 TKU851933:TKU851946 TAY851933:TAY851946 SRC851933:SRC851946 SHG851933:SHG851946 RXK851933:RXK851946 RNO851933:RNO851946 RDS851933:RDS851946 QTW851933:QTW851946 QKA851933:QKA851946 QAE851933:QAE851946 PQI851933:PQI851946 PGM851933:PGM851946 OWQ851933:OWQ851946 OMU851933:OMU851946 OCY851933:OCY851946 NTC851933:NTC851946 NJG851933:NJG851946 MZK851933:MZK851946 MPO851933:MPO851946 MFS851933:MFS851946 LVW851933:LVW851946 LMA851933:LMA851946 LCE851933:LCE851946 KSI851933:KSI851946 KIM851933:KIM851946 JYQ851933:JYQ851946 JOU851933:JOU851946 JEY851933:JEY851946 IVC851933:IVC851946 ILG851933:ILG851946 IBK851933:IBK851946 HRO851933:HRO851946 HHS851933:HHS851946 GXW851933:GXW851946 GOA851933:GOA851946 GEE851933:GEE851946 FUI851933:FUI851946 FKM851933:FKM851946 FAQ851933:FAQ851946 EQU851933:EQU851946 EGY851933:EGY851946 DXC851933:DXC851946 DNG851933:DNG851946 DDK851933:DDK851946 CTO851933:CTO851946 CJS851933:CJS851946 BZW851933:BZW851946 BQA851933:BQA851946 BGE851933:BGE851946 AWI851933:AWI851946 AMM851933:AMM851946 ACQ851933:ACQ851946 SU851933:SU851946 IY851933:IY851946 K851933:K851946 WVK786397:WVK786410 WLO786397:WLO786410 WBS786397:WBS786410 VRW786397:VRW786410 VIA786397:VIA786410 UYE786397:UYE786410 UOI786397:UOI786410 UEM786397:UEM786410 TUQ786397:TUQ786410 TKU786397:TKU786410 TAY786397:TAY786410 SRC786397:SRC786410 SHG786397:SHG786410 RXK786397:RXK786410 RNO786397:RNO786410 RDS786397:RDS786410 QTW786397:QTW786410 QKA786397:QKA786410 QAE786397:QAE786410 PQI786397:PQI786410 PGM786397:PGM786410 OWQ786397:OWQ786410 OMU786397:OMU786410 OCY786397:OCY786410 NTC786397:NTC786410 NJG786397:NJG786410 MZK786397:MZK786410 MPO786397:MPO786410 MFS786397:MFS786410 LVW786397:LVW786410 LMA786397:LMA786410 LCE786397:LCE786410 KSI786397:KSI786410 KIM786397:KIM786410 JYQ786397:JYQ786410 JOU786397:JOU786410 JEY786397:JEY786410 IVC786397:IVC786410 ILG786397:ILG786410 IBK786397:IBK786410 HRO786397:HRO786410 HHS786397:HHS786410 GXW786397:GXW786410 GOA786397:GOA786410 GEE786397:GEE786410 FUI786397:FUI786410 FKM786397:FKM786410 FAQ786397:FAQ786410 EQU786397:EQU786410 EGY786397:EGY786410 DXC786397:DXC786410 DNG786397:DNG786410 DDK786397:DDK786410 CTO786397:CTO786410 CJS786397:CJS786410 BZW786397:BZW786410 BQA786397:BQA786410 BGE786397:BGE786410 AWI786397:AWI786410 AMM786397:AMM786410 ACQ786397:ACQ786410 SU786397:SU786410 IY786397:IY786410 K786397:K786410 WVK720861:WVK720874 WLO720861:WLO720874 WBS720861:WBS720874 VRW720861:VRW720874 VIA720861:VIA720874 UYE720861:UYE720874 UOI720861:UOI720874 UEM720861:UEM720874 TUQ720861:TUQ720874 TKU720861:TKU720874 TAY720861:TAY720874 SRC720861:SRC720874 SHG720861:SHG720874 RXK720861:RXK720874 RNO720861:RNO720874 RDS720861:RDS720874 QTW720861:QTW720874 QKA720861:QKA720874 QAE720861:QAE720874 PQI720861:PQI720874 PGM720861:PGM720874 OWQ720861:OWQ720874 OMU720861:OMU720874 OCY720861:OCY720874 NTC720861:NTC720874 NJG720861:NJG720874 MZK720861:MZK720874 MPO720861:MPO720874 MFS720861:MFS720874 LVW720861:LVW720874 LMA720861:LMA720874 LCE720861:LCE720874 KSI720861:KSI720874 KIM720861:KIM720874 JYQ720861:JYQ720874 JOU720861:JOU720874 JEY720861:JEY720874 IVC720861:IVC720874 ILG720861:ILG720874 IBK720861:IBK720874 HRO720861:HRO720874 HHS720861:HHS720874 GXW720861:GXW720874 GOA720861:GOA720874 GEE720861:GEE720874 FUI720861:FUI720874 FKM720861:FKM720874 FAQ720861:FAQ720874 EQU720861:EQU720874 EGY720861:EGY720874 DXC720861:DXC720874 DNG720861:DNG720874 DDK720861:DDK720874 CTO720861:CTO720874 CJS720861:CJS720874 BZW720861:BZW720874 BQA720861:BQA720874 BGE720861:BGE720874 AWI720861:AWI720874 AMM720861:AMM720874 ACQ720861:ACQ720874 SU720861:SU720874 IY720861:IY720874 K720861:K720874 WVK655325:WVK655338 WLO655325:WLO655338 WBS655325:WBS655338 VRW655325:VRW655338 VIA655325:VIA655338 UYE655325:UYE655338 UOI655325:UOI655338 UEM655325:UEM655338 TUQ655325:TUQ655338 TKU655325:TKU655338 TAY655325:TAY655338 SRC655325:SRC655338 SHG655325:SHG655338 RXK655325:RXK655338 RNO655325:RNO655338 RDS655325:RDS655338 QTW655325:QTW655338 QKA655325:QKA655338 QAE655325:QAE655338 PQI655325:PQI655338 PGM655325:PGM655338 OWQ655325:OWQ655338 OMU655325:OMU655338 OCY655325:OCY655338 NTC655325:NTC655338 NJG655325:NJG655338 MZK655325:MZK655338 MPO655325:MPO655338 MFS655325:MFS655338 LVW655325:LVW655338 LMA655325:LMA655338 LCE655325:LCE655338 KSI655325:KSI655338 KIM655325:KIM655338 JYQ655325:JYQ655338 JOU655325:JOU655338 JEY655325:JEY655338 IVC655325:IVC655338 ILG655325:ILG655338 IBK655325:IBK655338 HRO655325:HRO655338 HHS655325:HHS655338 GXW655325:GXW655338 GOA655325:GOA655338 GEE655325:GEE655338 FUI655325:FUI655338 FKM655325:FKM655338 FAQ655325:FAQ655338 EQU655325:EQU655338 EGY655325:EGY655338 DXC655325:DXC655338 DNG655325:DNG655338 DDK655325:DDK655338 CTO655325:CTO655338 CJS655325:CJS655338 BZW655325:BZW655338 BQA655325:BQA655338 BGE655325:BGE655338 AWI655325:AWI655338 AMM655325:AMM655338 ACQ655325:ACQ655338 SU655325:SU655338 IY655325:IY655338 K655325:K655338 WVK589789:WVK589802 WLO589789:WLO589802 WBS589789:WBS589802 VRW589789:VRW589802 VIA589789:VIA589802 UYE589789:UYE589802 UOI589789:UOI589802 UEM589789:UEM589802 TUQ589789:TUQ589802 TKU589789:TKU589802 TAY589789:TAY589802 SRC589789:SRC589802 SHG589789:SHG589802 RXK589789:RXK589802 RNO589789:RNO589802 RDS589789:RDS589802 QTW589789:QTW589802 QKA589789:QKA589802 QAE589789:QAE589802 PQI589789:PQI589802 PGM589789:PGM589802 OWQ589789:OWQ589802 OMU589789:OMU589802 OCY589789:OCY589802 NTC589789:NTC589802 NJG589789:NJG589802 MZK589789:MZK589802 MPO589789:MPO589802 MFS589789:MFS589802 LVW589789:LVW589802 LMA589789:LMA589802 LCE589789:LCE589802 KSI589789:KSI589802 KIM589789:KIM589802 JYQ589789:JYQ589802 JOU589789:JOU589802 JEY589789:JEY589802 IVC589789:IVC589802 ILG589789:ILG589802 IBK589789:IBK589802 HRO589789:HRO589802 HHS589789:HHS589802 GXW589789:GXW589802 GOA589789:GOA589802 GEE589789:GEE589802 FUI589789:FUI589802 FKM589789:FKM589802 FAQ589789:FAQ589802 EQU589789:EQU589802 EGY589789:EGY589802 DXC589789:DXC589802 DNG589789:DNG589802 DDK589789:DDK589802 CTO589789:CTO589802 CJS589789:CJS589802 BZW589789:BZW589802 BQA589789:BQA589802 BGE589789:BGE589802 AWI589789:AWI589802 AMM589789:AMM589802 ACQ589789:ACQ589802 SU589789:SU589802 IY589789:IY589802 K589789:K589802 WVK524253:WVK524266 WLO524253:WLO524266 WBS524253:WBS524266 VRW524253:VRW524266 VIA524253:VIA524266 UYE524253:UYE524266 UOI524253:UOI524266 UEM524253:UEM524266 TUQ524253:TUQ524266 TKU524253:TKU524266 TAY524253:TAY524266 SRC524253:SRC524266 SHG524253:SHG524266 RXK524253:RXK524266 RNO524253:RNO524266 RDS524253:RDS524266 QTW524253:QTW524266 QKA524253:QKA524266 QAE524253:QAE524266 PQI524253:PQI524266 PGM524253:PGM524266 OWQ524253:OWQ524266 OMU524253:OMU524266 OCY524253:OCY524266 NTC524253:NTC524266 NJG524253:NJG524266 MZK524253:MZK524266 MPO524253:MPO524266 MFS524253:MFS524266 LVW524253:LVW524266 LMA524253:LMA524266 LCE524253:LCE524266 KSI524253:KSI524266 KIM524253:KIM524266 JYQ524253:JYQ524266 JOU524253:JOU524266 JEY524253:JEY524266 IVC524253:IVC524266 ILG524253:ILG524266 IBK524253:IBK524266 HRO524253:HRO524266 HHS524253:HHS524266 GXW524253:GXW524266 GOA524253:GOA524266 GEE524253:GEE524266 FUI524253:FUI524266 FKM524253:FKM524266 FAQ524253:FAQ524266 EQU524253:EQU524266 EGY524253:EGY524266 DXC524253:DXC524266 DNG524253:DNG524266 DDK524253:DDK524266 CTO524253:CTO524266 CJS524253:CJS524266 BZW524253:BZW524266 BQA524253:BQA524266 BGE524253:BGE524266 AWI524253:AWI524266 AMM524253:AMM524266 ACQ524253:ACQ524266 SU524253:SU524266 IY524253:IY524266 K524253:K524266 WVK458717:WVK458730 WLO458717:WLO458730 WBS458717:WBS458730 VRW458717:VRW458730 VIA458717:VIA458730 UYE458717:UYE458730 UOI458717:UOI458730 UEM458717:UEM458730 TUQ458717:TUQ458730 TKU458717:TKU458730 TAY458717:TAY458730 SRC458717:SRC458730 SHG458717:SHG458730 RXK458717:RXK458730 RNO458717:RNO458730 RDS458717:RDS458730 QTW458717:QTW458730 QKA458717:QKA458730 QAE458717:QAE458730 PQI458717:PQI458730 PGM458717:PGM458730 OWQ458717:OWQ458730 OMU458717:OMU458730 OCY458717:OCY458730 NTC458717:NTC458730 NJG458717:NJG458730 MZK458717:MZK458730 MPO458717:MPO458730 MFS458717:MFS458730 LVW458717:LVW458730 LMA458717:LMA458730 LCE458717:LCE458730 KSI458717:KSI458730 KIM458717:KIM458730 JYQ458717:JYQ458730 JOU458717:JOU458730 JEY458717:JEY458730 IVC458717:IVC458730 ILG458717:ILG458730 IBK458717:IBK458730 HRO458717:HRO458730 HHS458717:HHS458730 GXW458717:GXW458730 GOA458717:GOA458730 GEE458717:GEE458730 FUI458717:FUI458730 FKM458717:FKM458730 FAQ458717:FAQ458730 EQU458717:EQU458730 EGY458717:EGY458730 DXC458717:DXC458730 DNG458717:DNG458730 DDK458717:DDK458730 CTO458717:CTO458730 CJS458717:CJS458730 BZW458717:BZW458730 BQA458717:BQA458730 BGE458717:BGE458730 AWI458717:AWI458730 AMM458717:AMM458730 ACQ458717:ACQ458730 SU458717:SU458730 IY458717:IY458730 K458717:K458730 WVK393181:WVK393194 WLO393181:WLO393194 WBS393181:WBS393194 VRW393181:VRW393194 VIA393181:VIA393194 UYE393181:UYE393194 UOI393181:UOI393194 UEM393181:UEM393194 TUQ393181:TUQ393194 TKU393181:TKU393194 TAY393181:TAY393194 SRC393181:SRC393194 SHG393181:SHG393194 RXK393181:RXK393194 RNO393181:RNO393194 RDS393181:RDS393194 QTW393181:QTW393194 QKA393181:QKA393194 QAE393181:QAE393194 PQI393181:PQI393194 PGM393181:PGM393194 OWQ393181:OWQ393194 OMU393181:OMU393194 OCY393181:OCY393194 NTC393181:NTC393194 NJG393181:NJG393194 MZK393181:MZK393194 MPO393181:MPO393194 MFS393181:MFS393194 LVW393181:LVW393194 LMA393181:LMA393194 LCE393181:LCE393194 KSI393181:KSI393194 KIM393181:KIM393194 JYQ393181:JYQ393194 JOU393181:JOU393194 JEY393181:JEY393194 IVC393181:IVC393194 ILG393181:ILG393194 IBK393181:IBK393194 HRO393181:HRO393194 HHS393181:HHS393194 GXW393181:GXW393194 GOA393181:GOA393194 GEE393181:GEE393194 FUI393181:FUI393194 FKM393181:FKM393194 FAQ393181:FAQ393194 EQU393181:EQU393194 EGY393181:EGY393194 DXC393181:DXC393194 DNG393181:DNG393194 DDK393181:DDK393194 CTO393181:CTO393194 CJS393181:CJS393194 BZW393181:BZW393194 BQA393181:BQA393194 BGE393181:BGE393194 AWI393181:AWI393194 AMM393181:AMM393194 ACQ393181:ACQ393194 SU393181:SU393194 IY393181:IY393194 K393181:K393194 WVK327645:WVK327658 WLO327645:WLO327658 WBS327645:WBS327658 VRW327645:VRW327658 VIA327645:VIA327658 UYE327645:UYE327658 UOI327645:UOI327658 UEM327645:UEM327658 TUQ327645:TUQ327658 TKU327645:TKU327658 TAY327645:TAY327658 SRC327645:SRC327658 SHG327645:SHG327658 RXK327645:RXK327658 RNO327645:RNO327658 RDS327645:RDS327658 QTW327645:QTW327658 QKA327645:QKA327658 QAE327645:QAE327658 PQI327645:PQI327658 PGM327645:PGM327658 OWQ327645:OWQ327658 OMU327645:OMU327658 OCY327645:OCY327658 NTC327645:NTC327658 NJG327645:NJG327658 MZK327645:MZK327658 MPO327645:MPO327658 MFS327645:MFS327658 LVW327645:LVW327658 LMA327645:LMA327658 LCE327645:LCE327658 KSI327645:KSI327658 KIM327645:KIM327658 JYQ327645:JYQ327658 JOU327645:JOU327658 JEY327645:JEY327658 IVC327645:IVC327658 ILG327645:ILG327658 IBK327645:IBK327658 HRO327645:HRO327658 HHS327645:HHS327658 GXW327645:GXW327658 GOA327645:GOA327658 GEE327645:GEE327658 FUI327645:FUI327658 FKM327645:FKM327658 FAQ327645:FAQ327658 EQU327645:EQU327658 EGY327645:EGY327658 DXC327645:DXC327658 DNG327645:DNG327658 DDK327645:DDK327658 CTO327645:CTO327658 CJS327645:CJS327658 BZW327645:BZW327658 BQA327645:BQA327658 BGE327645:BGE327658 AWI327645:AWI327658 AMM327645:AMM327658 ACQ327645:ACQ327658 SU327645:SU327658 IY327645:IY327658 K327645:K327658 WVK262109:WVK262122 WLO262109:WLO262122 WBS262109:WBS262122 VRW262109:VRW262122 VIA262109:VIA262122 UYE262109:UYE262122 UOI262109:UOI262122 UEM262109:UEM262122 TUQ262109:TUQ262122 TKU262109:TKU262122 TAY262109:TAY262122 SRC262109:SRC262122 SHG262109:SHG262122 RXK262109:RXK262122 RNO262109:RNO262122 RDS262109:RDS262122 QTW262109:QTW262122 QKA262109:QKA262122 QAE262109:QAE262122 PQI262109:PQI262122 PGM262109:PGM262122 OWQ262109:OWQ262122 OMU262109:OMU262122 OCY262109:OCY262122 NTC262109:NTC262122 NJG262109:NJG262122 MZK262109:MZK262122 MPO262109:MPO262122 MFS262109:MFS262122 LVW262109:LVW262122 LMA262109:LMA262122 LCE262109:LCE262122 KSI262109:KSI262122 KIM262109:KIM262122 JYQ262109:JYQ262122 JOU262109:JOU262122 JEY262109:JEY262122 IVC262109:IVC262122 ILG262109:ILG262122 IBK262109:IBK262122 HRO262109:HRO262122 HHS262109:HHS262122 GXW262109:GXW262122 GOA262109:GOA262122 GEE262109:GEE262122 FUI262109:FUI262122 FKM262109:FKM262122 FAQ262109:FAQ262122 EQU262109:EQU262122 EGY262109:EGY262122 DXC262109:DXC262122 DNG262109:DNG262122 DDK262109:DDK262122 CTO262109:CTO262122 CJS262109:CJS262122 BZW262109:BZW262122 BQA262109:BQA262122 BGE262109:BGE262122 AWI262109:AWI262122 AMM262109:AMM262122 ACQ262109:ACQ262122 SU262109:SU262122 IY262109:IY262122 K262109:K262122 WVK196573:WVK196586 WLO196573:WLO196586 WBS196573:WBS196586 VRW196573:VRW196586 VIA196573:VIA196586 UYE196573:UYE196586 UOI196573:UOI196586 UEM196573:UEM196586 TUQ196573:TUQ196586 TKU196573:TKU196586 TAY196573:TAY196586 SRC196573:SRC196586 SHG196573:SHG196586 RXK196573:RXK196586 RNO196573:RNO196586 RDS196573:RDS196586 QTW196573:QTW196586 QKA196573:QKA196586 QAE196573:QAE196586 PQI196573:PQI196586 PGM196573:PGM196586 OWQ196573:OWQ196586 OMU196573:OMU196586 OCY196573:OCY196586 NTC196573:NTC196586 NJG196573:NJG196586 MZK196573:MZK196586 MPO196573:MPO196586 MFS196573:MFS196586 LVW196573:LVW196586 LMA196573:LMA196586 LCE196573:LCE196586 KSI196573:KSI196586 KIM196573:KIM196586 JYQ196573:JYQ196586 JOU196573:JOU196586 JEY196573:JEY196586 IVC196573:IVC196586 ILG196573:ILG196586 IBK196573:IBK196586 HRO196573:HRO196586 HHS196573:HHS196586 GXW196573:GXW196586 GOA196573:GOA196586 GEE196573:GEE196586 FUI196573:FUI196586 FKM196573:FKM196586 FAQ196573:FAQ196586 EQU196573:EQU196586 EGY196573:EGY196586 DXC196573:DXC196586 DNG196573:DNG196586 DDK196573:DDK196586 CTO196573:CTO196586 CJS196573:CJS196586 BZW196573:BZW196586 BQA196573:BQA196586 BGE196573:BGE196586 AWI196573:AWI196586 AMM196573:AMM196586 ACQ196573:ACQ196586 SU196573:SU196586 IY196573:IY196586 K196573:K196586 WVK131037:WVK131050 WLO131037:WLO131050 WBS131037:WBS131050 VRW131037:VRW131050 VIA131037:VIA131050 UYE131037:UYE131050 UOI131037:UOI131050 UEM131037:UEM131050 TUQ131037:TUQ131050 TKU131037:TKU131050 TAY131037:TAY131050 SRC131037:SRC131050 SHG131037:SHG131050 RXK131037:RXK131050 RNO131037:RNO131050 RDS131037:RDS131050 QTW131037:QTW131050 QKA131037:QKA131050 QAE131037:QAE131050 PQI131037:PQI131050 PGM131037:PGM131050 OWQ131037:OWQ131050 OMU131037:OMU131050 OCY131037:OCY131050 NTC131037:NTC131050 NJG131037:NJG131050 MZK131037:MZK131050 MPO131037:MPO131050 MFS131037:MFS131050 LVW131037:LVW131050 LMA131037:LMA131050 LCE131037:LCE131050 KSI131037:KSI131050 KIM131037:KIM131050 JYQ131037:JYQ131050 JOU131037:JOU131050 JEY131037:JEY131050 IVC131037:IVC131050 ILG131037:ILG131050 IBK131037:IBK131050 HRO131037:HRO131050 HHS131037:HHS131050 GXW131037:GXW131050 GOA131037:GOA131050 GEE131037:GEE131050 FUI131037:FUI131050 FKM131037:FKM131050 FAQ131037:FAQ131050 EQU131037:EQU131050 EGY131037:EGY131050 DXC131037:DXC131050 DNG131037:DNG131050 DDK131037:DDK131050 CTO131037:CTO131050 CJS131037:CJS131050 BZW131037:BZW131050 BQA131037:BQA131050 BGE131037:BGE131050 AWI131037:AWI131050 AMM131037:AMM131050 ACQ131037:ACQ131050 SU131037:SU131050 IY131037:IY131050 K131037:K131050 WVK65501:WVK65514 WLO65501:WLO65514 WBS65501:WBS65514 VRW65501:VRW65514 VIA65501:VIA65514 UYE65501:UYE65514 UOI65501:UOI65514 UEM65501:UEM65514 TUQ65501:TUQ65514 TKU65501:TKU65514 TAY65501:TAY65514 SRC65501:SRC65514 SHG65501:SHG65514 RXK65501:RXK65514 RNO65501:RNO65514 RDS65501:RDS65514 QTW65501:QTW65514 QKA65501:QKA65514 QAE65501:QAE65514 PQI65501:PQI65514 PGM65501:PGM65514 OWQ65501:OWQ65514 OMU65501:OMU65514 OCY65501:OCY65514 NTC65501:NTC65514 NJG65501:NJG65514 MZK65501:MZK65514 MPO65501:MPO65514 MFS65501:MFS65514 LVW65501:LVW65514 LMA65501:LMA65514 LCE65501:LCE65514 KSI65501:KSI65514 KIM65501:KIM65514 JYQ65501:JYQ65514 JOU65501:JOU65514 JEY65501:JEY65514 IVC65501:IVC65514 ILG65501:ILG65514 IBK65501:IBK65514 HRO65501:HRO65514 HHS65501:HHS65514 GXW65501:GXW65514 GOA65501:GOA65514 GEE65501:GEE65514 FUI65501:FUI65514 FKM65501:FKM65514 FAQ65501:FAQ65514 EQU65501:EQU65514 EGY65501:EGY65514 DXC65501:DXC65514 DNG65501:DNG65514 DDK65501:DDK65514 CTO65501:CTO65514 CJS65501:CJS65514 BZW65501:BZW65514 BQA65501:BQA65514 BGE65501:BGE65514 AWI65501:AWI65514 AMM65501:AMM65514 ACQ65501:ACQ65514 SU65501:SU65514 IY65501:IY65514 K65501:K65514 WVH982995:WVK983002 WLL982995:WLO983002 WBP982995:WBS983002 VRT982995:VRW983002 VHX982995:VIA983002 UYB982995:UYE983002 UOF982995:UOI983002 UEJ982995:UEM983002 TUN982995:TUQ983002 TKR982995:TKU983002 TAV982995:TAY983002 SQZ982995:SRC983002 SHD982995:SHG983002 RXH982995:RXK983002 RNL982995:RNO983002 RDP982995:RDS983002 QTT982995:QTW983002 QJX982995:QKA983002 QAB982995:QAE983002 PQF982995:PQI983002 PGJ982995:PGM983002 OWN982995:OWQ983002 OMR982995:OMU983002 OCV982995:OCY983002 NSZ982995:NTC983002 NJD982995:NJG983002 MZH982995:MZK983002 MPL982995:MPO983002 MFP982995:MFS983002 LVT982995:LVW983002 LLX982995:LMA983002 LCB982995:LCE983002 KSF982995:KSI983002 KIJ982995:KIM983002 JYN982995:JYQ983002 JOR982995:JOU983002 JEV982995:JEY983002 IUZ982995:IVC983002 ILD982995:ILG983002 IBH982995:IBK983002 HRL982995:HRO983002 HHP982995:HHS983002 GXT982995:GXW983002 GNX982995:GOA983002 GEB982995:GEE983002 FUF982995:FUI983002 FKJ982995:FKM983002 FAN982995:FAQ983002 EQR982995:EQU983002 EGV982995:EGY983002 DWZ982995:DXC983002 DND982995:DNG983002 DDH982995:DDK983002 CTL982995:CTO983002 CJP982995:CJS983002 BZT982995:BZW983002 BPX982995:BQA983002 BGB982995:BGE983002 AWF982995:AWI983002 AMJ982995:AMM983002 ACN982995:ACQ983002 SR982995:SU983002 IV982995:IY983002 H982995:K983002 WVH917459:WVK917466 WLL917459:WLO917466 WBP917459:WBS917466 VRT917459:VRW917466 VHX917459:VIA917466 UYB917459:UYE917466 UOF917459:UOI917466 UEJ917459:UEM917466 TUN917459:TUQ917466 TKR917459:TKU917466 TAV917459:TAY917466 SQZ917459:SRC917466 SHD917459:SHG917466 RXH917459:RXK917466 RNL917459:RNO917466 RDP917459:RDS917466 QTT917459:QTW917466 QJX917459:QKA917466 QAB917459:QAE917466 PQF917459:PQI917466 PGJ917459:PGM917466 OWN917459:OWQ917466 OMR917459:OMU917466 OCV917459:OCY917466 NSZ917459:NTC917466 NJD917459:NJG917466 MZH917459:MZK917466 MPL917459:MPO917466 MFP917459:MFS917466 LVT917459:LVW917466 LLX917459:LMA917466 LCB917459:LCE917466 KSF917459:KSI917466 KIJ917459:KIM917466 JYN917459:JYQ917466 JOR917459:JOU917466 JEV917459:JEY917466 IUZ917459:IVC917466 ILD917459:ILG917466 IBH917459:IBK917466 HRL917459:HRO917466 HHP917459:HHS917466 GXT917459:GXW917466 GNX917459:GOA917466 GEB917459:GEE917466 FUF917459:FUI917466 FKJ917459:FKM917466 FAN917459:FAQ917466 EQR917459:EQU917466 EGV917459:EGY917466 DWZ917459:DXC917466 DND917459:DNG917466 DDH917459:DDK917466 CTL917459:CTO917466 CJP917459:CJS917466 BZT917459:BZW917466 BPX917459:BQA917466 BGB917459:BGE917466 AWF917459:AWI917466 AMJ917459:AMM917466 ACN917459:ACQ917466 SR917459:SU917466 IV917459:IY917466 H917459:K917466 WVH851923:WVK851930 WLL851923:WLO851930 WBP851923:WBS851930 VRT851923:VRW851930 VHX851923:VIA851930 UYB851923:UYE851930 UOF851923:UOI851930 UEJ851923:UEM851930 TUN851923:TUQ851930 TKR851923:TKU851930 TAV851923:TAY851930 SQZ851923:SRC851930 SHD851923:SHG851930 RXH851923:RXK851930 RNL851923:RNO851930 RDP851923:RDS851930 QTT851923:QTW851930 QJX851923:QKA851930 QAB851923:QAE851930 PQF851923:PQI851930 PGJ851923:PGM851930 OWN851923:OWQ851930 OMR851923:OMU851930 OCV851923:OCY851930 NSZ851923:NTC851930 NJD851923:NJG851930 MZH851923:MZK851930 MPL851923:MPO851930 MFP851923:MFS851930 LVT851923:LVW851930 LLX851923:LMA851930 LCB851923:LCE851930 KSF851923:KSI851930 KIJ851923:KIM851930 JYN851923:JYQ851930 JOR851923:JOU851930 JEV851923:JEY851930 IUZ851923:IVC851930 ILD851923:ILG851930 IBH851923:IBK851930 HRL851923:HRO851930 HHP851923:HHS851930 GXT851923:GXW851930 GNX851923:GOA851930 GEB851923:GEE851930 FUF851923:FUI851930 FKJ851923:FKM851930 FAN851923:FAQ851930 EQR851923:EQU851930 EGV851923:EGY851930 DWZ851923:DXC851930 DND851923:DNG851930 DDH851923:DDK851930 CTL851923:CTO851930 CJP851923:CJS851930 BZT851923:BZW851930 BPX851923:BQA851930 BGB851923:BGE851930 AWF851923:AWI851930 AMJ851923:AMM851930 ACN851923:ACQ851930 SR851923:SU851930 IV851923:IY851930 H851923:K851930 WVH786387:WVK786394 WLL786387:WLO786394 WBP786387:WBS786394 VRT786387:VRW786394 VHX786387:VIA786394 UYB786387:UYE786394 UOF786387:UOI786394 UEJ786387:UEM786394 TUN786387:TUQ786394 TKR786387:TKU786394 TAV786387:TAY786394 SQZ786387:SRC786394 SHD786387:SHG786394 RXH786387:RXK786394 RNL786387:RNO786394 RDP786387:RDS786394 QTT786387:QTW786394 QJX786387:QKA786394 QAB786387:QAE786394 PQF786387:PQI786394 PGJ786387:PGM786394 OWN786387:OWQ786394 OMR786387:OMU786394 OCV786387:OCY786394 NSZ786387:NTC786394 NJD786387:NJG786394 MZH786387:MZK786394 MPL786387:MPO786394 MFP786387:MFS786394 LVT786387:LVW786394 LLX786387:LMA786394 LCB786387:LCE786394 KSF786387:KSI786394 KIJ786387:KIM786394 JYN786387:JYQ786394 JOR786387:JOU786394 JEV786387:JEY786394 IUZ786387:IVC786394 ILD786387:ILG786394 IBH786387:IBK786394 HRL786387:HRO786394 HHP786387:HHS786394 GXT786387:GXW786394 GNX786387:GOA786394 GEB786387:GEE786394 FUF786387:FUI786394 FKJ786387:FKM786394 FAN786387:FAQ786394 EQR786387:EQU786394 EGV786387:EGY786394 DWZ786387:DXC786394 DND786387:DNG786394 DDH786387:DDK786394 CTL786387:CTO786394 CJP786387:CJS786394 BZT786387:BZW786394 BPX786387:BQA786394 BGB786387:BGE786394 AWF786387:AWI786394 AMJ786387:AMM786394 ACN786387:ACQ786394 SR786387:SU786394 IV786387:IY786394 H786387:K786394 WVH720851:WVK720858 WLL720851:WLO720858 WBP720851:WBS720858 VRT720851:VRW720858 VHX720851:VIA720858 UYB720851:UYE720858 UOF720851:UOI720858 UEJ720851:UEM720858 TUN720851:TUQ720858 TKR720851:TKU720858 TAV720851:TAY720858 SQZ720851:SRC720858 SHD720851:SHG720858 RXH720851:RXK720858 RNL720851:RNO720858 RDP720851:RDS720858 QTT720851:QTW720858 QJX720851:QKA720858 QAB720851:QAE720858 PQF720851:PQI720858 PGJ720851:PGM720858 OWN720851:OWQ720858 OMR720851:OMU720858 OCV720851:OCY720858 NSZ720851:NTC720858 NJD720851:NJG720858 MZH720851:MZK720858 MPL720851:MPO720858 MFP720851:MFS720858 LVT720851:LVW720858 LLX720851:LMA720858 LCB720851:LCE720858 KSF720851:KSI720858 KIJ720851:KIM720858 JYN720851:JYQ720858 JOR720851:JOU720858 JEV720851:JEY720858 IUZ720851:IVC720858 ILD720851:ILG720858 IBH720851:IBK720858 HRL720851:HRO720858 HHP720851:HHS720858 GXT720851:GXW720858 GNX720851:GOA720858 GEB720851:GEE720858 FUF720851:FUI720858 FKJ720851:FKM720858 FAN720851:FAQ720858 EQR720851:EQU720858 EGV720851:EGY720858 DWZ720851:DXC720858 DND720851:DNG720858 DDH720851:DDK720858 CTL720851:CTO720858 CJP720851:CJS720858 BZT720851:BZW720858 BPX720851:BQA720858 BGB720851:BGE720858 AWF720851:AWI720858 AMJ720851:AMM720858 ACN720851:ACQ720858 SR720851:SU720858 IV720851:IY720858 H720851:K720858 WVH655315:WVK655322 WLL655315:WLO655322 WBP655315:WBS655322 VRT655315:VRW655322 VHX655315:VIA655322 UYB655315:UYE655322 UOF655315:UOI655322 UEJ655315:UEM655322 TUN655315:TUQ655322 TKR655315:TKU655322 TAV655315:TAY655322 SQZ655315:SRC655322 SHD655315:SHG655322 RXH655315:RXK655322 RNL655315:RNO655322 RDP655315:RDS655322 QTT655315:QTW655322 QJX655315:QKA655322 QAB655315:QAE655322 PQF655315:PQI655322 PGJ655315:PGM655322 OWN655315:OWQ655322 OMR655315:OMU655322 OCV655315:OCY655322 NSZ655315:NTC655322 NJD655315:NJG655322 MZH655315:MZK655322 MPL655315:MPO655322 MFP655315:MFS655322 LVT655315:LVW655322 LLX655315:LMA655322 LCB655315:LCE655322 KSF655315:KSI655322 KIJ655315:KIM655322 JYN655315:JYQ655322 JOR655315:JOU655322 JEV655315:JEY655322 IUZ655315:IVC655322 ILD655315:ILG655322 IBH655315:IBK655322 HRL655315:HRO655322 HHP655315:HHS655322 GXT655315:GXW655322 GNX655315:GOA655322 GEB655315:GEE655322 FUF655315:FUI655322 FKJ655315:FKM655322 FAN655315:FAQ655322 EQR655315:EQU655322 EGV655315:EGY655322 DWZ655315:DXC655322 DND655315:DNG655322 DDH655315:DDK655322 CTL655315:CTO655322 CJP655315:CJS655322 BZT655315:BZW655322 BPX655315:BQA655322 BGB655315:BGE655322 AWF655315:AWI655322 AMJ655315:AMM655322 ACN655315:ACQ655322 SR655315:SU655322 IV655315:IY655322 H655315:K655322 WVH589779:WVK589786 WLL589779:WLO589786 WBP589779:WBS589786 VRT589779:VRW589786 VHX589779:VIA589786 UYB589779:UYE589786 UOF589779:UOI589786 UEJ589779:UEM589786 TUN589779:TUQ589786 TKR589779:TKU589786 TAV589779:TAY589786 SQZ589779:SRC589786 SHD589779:SHG589786 RXH589779:RXK589786 RNL589779:RNO589786 RDP589779:RDS589786 QTT589779:QTW589786 QJX589779:QKA589786 QAB589779:QAE589786 PQF589779:PQI589786 PGJ589779:PGM589786 OWN589779:OWQ589786 OMR589779:OMU589786 OCV589779:OCY589786 NSZ589779:NTC589786 NJD589779:NJG589786 MZH589779:MZK589786 MPL589779:MPO589786 MFP589779:MFS589786 LVT589779:LVW589786 LLX589779:LMA589786 LCB589779:LCE589786 KSF589779:KSI589786 KIJ589779:KIM589786 JYN589779:JYQ589786 JOR589779:JOU589786 JEV589779:JEY589786 IUZ589779:IVC589786 ILD589779:ILG589786 IBH589779:IBK589786 HRL589779:HRO589786 HHP589779:HHS589786 GXT589779:GXW589786 GNX589779:GOA589786 GEB589779:GEE589786 FUF589779:FUI589786 FKJ589779:FKM589786 FAN589779:FAQ589786 EQR589779:EQU589786 EGV589779:EGY589786 DWZ589779:DXC589786 DND589779:DNG589786 DDH589779:DDK589786 CTL589779:CTO589786 CJP589779:CJS589786 BZT589779:BZW589786 BPX589779:BQA589786 BGB589779:BGE589786 AWF589779:AWI589786 AMJ589779:AMM589786 ACN589779:ACQ589786 SR589779:SU589786 IV589779:IY589786 H589779:K589786 WVH524243:WVK524250 WLL524243:WLO524250 WBP524243:WBS524250 VRT524243:VRW524250 VHX524243:VIA524250 UYB524243:UYE524250 UOF524243:UOI524250 UEJ524243:UEM524250 TUN524243:TUQ524250 TKR524243:TKU524250 TAV524243:TAY524250 SQZ524243:SRC524250 SHD524243:SHG524250 RXH524243:RXK524250 RNL524243:RNO524250 RDP524243:RDS524250 QTT524243:QTW524250 QJX524243:QKA524250 QAB524243:QAE524250 PQF524243:PQI524250 PGJ524243:PGM524250 OWN524243:OWQ524250 OMR524243:OMU524250 OCV524243:OCY524250 NSZ524243:NTC524250 NJD524243:NJG524250 MZH524243:MZK524250 MPL524243:MPO524250 MFP524243:MFS524250 LVT524243:LVW524250 LLX524243:LMA524250 LCB524243:LCE524250 KSF524243:KSI524250 KIJ524243:KIM524250 JYN524243:JYQ524250 JOR524243:JOU524250 JEV524243:JEY524250 IUZ524243:IVC524250 ILD524243:ILG524250 IBH524243:IBK524250 HRL524243:HRO524250 HHP524243:HHS524250 GXT524243:GXW524250 GNX524243:GOA524250 GEB524243:GEE524250 FUF524243:FUI524250 FKJ524243:FKM524250 FAN524243:FAQ524250 EQR524243:EQU524250 EGV524243:EGY524250 DWZ524243:DXC524250 DND524243:DNG524250 DDH524243:DDK524250 CTL524243:CTO524250 CJP524243:CJS524250 BZT524243:BZW524250 BPX524243:BQA524250 BGB524243:BGE524250 AWF524243:AWI524250 AMJ524243:AMM524250 ACN524243:ACQ524250 SR524243:SU524250 IV524243:IY524250 H524243:K524250 WVH458707:WVK458714 WLL458707:WLO458714 WBP458707:WBS458714 VRT458707:VRW458714 VHX458707:VIA458714 UYB458707:UYE458714 UOF458707:UOI458714 UEJ458707:UEM458714 TUN458707:TUQ458714 TKR458707:TKU458714 TAV458707:TAY458714 SQZ458707:SRC458714 SHD458707:SHG458714 RXH458707:RXK458714 RNL458707:RNO458714 RDP458707:RDS458714 QTT458707:QTW458714 QJX458707:QKA458714 QAB458707:QAE458714 PQF458707:PQI458714 PGJ458707:PGM458714 OWN458707:OWQ458714 OMR458707:OMU458714 OCV458707:OCY458714 NSZ458707:NTC458714 NJD458707:NJG458714 MZH458707:MZK458714 MPL458707:MPO458714 MFP458707:MFS458714 LVT458707:LVW458714 LLX458707:LMA458714 LCB458707:LCE458714 KSF458707:KSI458714 KIJ458707:KIM458714 JYN458707:JYQ458714 JOR458707:JOU458714 JEV458707:JEY458714 IUZ458707:IVC458714 ILD458707:ILG458714 IBH458707:IBK458714 HRL458707:HRO458714 HHP458707:HHS458714 GXT458707:GXW458714 GNX458707:GOA458714 GEB458707:GEE458714 FUF458707:FUI458714 FKJ458707:FKM458714 FAN458707:FAQ458714 EQR458707:EQU458714 EGV458707:EGY458714 DWZ458707:DXC458714 DND458707:DNG458714 DDH458707:DDK458714 CTL458707:CTO458714 CJP458707:CJS458714 BZT458707:BZW458714 BPX458707:BQA458714 BGB458707:BGE458714 AWF458707:AWI458714 AMJ458707:AMM458714 ACN458707:ACQ458714 SR458707:SU458714 IV458707:IY458714 H458707:K458714 WVH393171:WVK393178 WLL393171:WLO393178 WBP393171:WBS393178 VRT393171:VRW393178 VHX393171:VIA393178 UYB393171:UYE393178 UOF393171:UOI393178 UEJ393171:UEM393178 TUN393171:TUQ393178 TKR393171:TKU393178 TAV393171:TAY393178 SQZ393171:SRC393178 SHD393171:SHG393178 RXH393171:RXK393178 RNL393171:RNO393178 RDP393171:RDS393178 QTT393171:QTW393178 QJX393171:QKA393178 QAB393171:QAE393178 PQF393171:PQI393178 PGJ393171:PGM393178 OWN393171:OWQ393178 OMR393171:OMU393178 OCV393171:OCY393178 NSZ393171:NTC393178 NJD393171:NJG393178 MZH393171:MZK393178 MPL393171:MPO393178 MFP393171:MFS393178 LVT393171:LVW393178 LLX393171:LMA393178 LCB393171:LCE393178 KSF393171:KSI393178 KIJ393171:KIM393178 JYN393171:JYQ393178 JOR393171:JOU393178 JEV393171:JEY393178 IUZ393171:IVC393178 ILD393171:ILG393178 IBH393171:IBK393178 HRL393171:HRO393178 HHP393171:HHS393178 GXT393171:GXW393178 GNX393171:GOA393178 GEB393171:GEE393178 FUF393171:FUI393178 FKJ393171:FKM393178 FAN393171:FAQ393178 EQR393171:EQU393178 EGV393171:EGY393178 DWZ393171:DXC393178 DND393171:DNG393178 DDH393171:DDK393178 CTL393171:CTO393178 CJP393171:CJS393178 BZT393171:BZW393178 BPX393171:BQA393178 BGB393171:BGE393178 AWF393171:AWI393178 AMJ393171:AMM393178 ACN393171:ACQ393178 SR393171:SU393178 IV393171:IY393178 H393171:K393178 WVH327635:WVK327642 WLL327635:WLO327642 WBP327635:WBS327642 VRT327635:VRW327642 VHX327635:VIA327642 UYB327635:UYE327642 UOF327635:UOI327642 UEJ327635:UEM327642 TUN327635:TUQ327642 TKR327635:TKU327642 TAV327635:TAY327642 SQZ327635:SRC327642 SHD327635:SHG327642 RXH327635:RXK327642 RNL327635:RNO327642 RDP327635:RDS327642 QTT327635:QTW327642 QJX327635:QKA327642 QAB327635:QAE327642 PQF327635:PQI327642 PGJ327635:PGM327642 OWN327635:OWQ327642 OMR327635:OMU327642 OCV327635:OCY327642 NSZ327635:NTC327642 NJD327635:NJG327642 MZH327635:MZK327642 MPL327635:MPO327642 MFP327635:MFS327642 LVT327635:LVW327642 LLX327635:LMA327642 LCB327635:LCE327642 KSF327635:KSI327642 KIJ327635:KIM327642 JYN327635:JYQ327642 JOR327635:JOU327642 JEV327635:JEY327642 IUZ327635:IVC327642 ILD327635:ILG327642 IBH327635:IBK327642 HRL327635:HRO327642 HHP327635:HHS327642 GXT327635:GXW327642 GNX327635:GOA327642 GEB327635:GEE327642 FUF327635:FUI327642 FKJ327635:FKM327642 FAN327635:FAQ327642 EQR327635:EQU327642 EGV327635:EGY327642 DWZ327635:DXC327642 DND327635:DNG327642 DDH327635:DDK327642 CTL327635:CTO327642 CJP327635:CJS327642 BZT327635:BZW327642 BPX327635:BQA327642 BGB327635:BGE327642 AWF327635:AWI327642 AMJ327635:AMM327642 ACN327635:ACQ327642 SR327635:SU327642 IV327635:IY327642 H327635:K327642 WVH262099:WVK262106 WLL262099:WLO262106 WBP262099:WBS262106 VRT262099:VRW262106 VHX262099:VIA262106 UYB262099:UYE262106 UOF262099:UOI262106 UEJ262099:UEM262106 TUN262099:TUQ262106 TKR262099:TKU262106 TAV262099:TAY262106 SQZ262099:SRC262106 SHD262099:SHG262106 RXH262099:RXK262106 RNL262099:RNO262106 RDP262099:RDS262106 QTT262099:QTW262106 QJX262099:QKA262106 QAB262099:QAE262106 PQF262099:PQI262106 PGJ262099:PGM262106 OWN262099:OWQ262106 OMR262099:OMU262106 OCV262099:OCY262106 NSZ262099:NTC262106 NJD262099:NJG262106 MZH262099:MZK262106 MPL262099:MPO262106 MFP262099:MFS262106 LVT262099:LVW262106 LLX262099:LMA262106 LCB262099:LCE262106 KSF262099:KSI262106 KIJ262099:KIM262106 JYN262099:JYQ262106 JOR262099:JOU262106 JEV262099:JEY262106 IUZ262099:IVC262106 ILD262099:ILG262106 IBH262099:IBK262106 HRL262099:HRO262106 HHP262099:HHS262106 GXT262099:GXW262106 GNX262099:GOA262106 GEB262099:GEE262106 FUF262099:FUI262106 FKJ262099:FKM262106 FAN262099:FAQ262106 EQR262099:EQU262106 EGV262099:EGY262106 DWZ262099:DXC262106 DND262099:DNG262106 DDH262099:DDK262106 CTL262099:CTO262106 CJP262099:CJS262106 BZT262099:BZW262106 BPX262099:BQA262106 BGB262099:BGE262106 AWF262099:AWI262106 AMJ262099:AMM262106 ACN262099:ACQ262106 SR262099:SU262106 IV262099:IY262106 H262099:K262106 WVH196563:WVK196570 WLL196563:WLO196570 WBP196563:WBS196570 VRT196563:VRW196570 VHX196563:VIA196570 UYB196563:UYE196570 UOF196563:UOI196570 UEJ196563:UEM196570 TUN196563:TUQ196570 TKR196563:TKU196570 TAV196563:TAY196570 SQZ196563:SRC196570 SHD196563:SHG196570 RXH196563:RXK196570 RNL196563:RNO196570 RDP196563:RDS196570 QTT196563:QTW196570 QJX196563:QKA196570 QAB196563:QAE196570 PQF196563:PQI196570 PGJ196563:PGM196570 OWN196563:OWQ196570 OMR196563:OMU196570 OCV196563:OCY196570 NSZ196563:NTC196570 NJD196563:NJG196570 MZH196563:MZK196570 MPL196563:MPO196570 MFP196563:MFS196570 LVT196563:LVW196570 LLX196563:LMA196570 LCB196563:LCE196570 KSF196563:KSI196570 KIJ196563:KIM196570 JYN196563:JYQ196570 JOR196563:JOU196570 JEV196563:JEY196570 IUZ196563:IVC196570 ILD196563:ILG196570 IBH196563:IBK196570 HRL196563:HRO196570 HHP196563:HHS196570 GXT196563:GXW196570 GNX196563:GOA196570 GEB196563:GEE196570 FUF196563:FUI196570 FKJ196563:FKM196570 FAN196563:FAQ196570 EQR196563:EQU196570 EGV196563:EGY196570 DWZ196563:DXC196570 DND196563:DNG196570 DDH196563:DDK196570 CTL196563:CTO196570 CJP196563:CJS196570 BZT196563:BZW196570 BPX196563:BQA196570 BGB196563:BGE196570 AWF196563:AWI196570 AMJ196563:AMM196570 ACN196563:ACQ196570 SR196563:SU196570 IV196563:IY196570 H196563:K196570 WVH131027:WVK131034 WLL131027:WLO131034 WBP131027:WBS131034 VRT131027:VRW131034 VHX131027:VIA131034 UYB131027:UYE131034 UOF131027:UOI131034 UEJ131027:UEM131034 TUN131027:TUQ131034 TKR131027:TKU131034 TAV131027:TAY131034 SQZ131027:SRC131034 SHD131027:SHG131034 RXH131027:RXK131034 RNL131027:RNO131034 RDP131027:RDS131034 QTT131027:QTW131034 QJX131027:QKA131034 QAB131027:QAE131034 PQF131027:PQI131034 PGJ131027:PGM131034 OWN131027:OWQ131034 OMR131027:OMU131034 OCV131027:OCY131034 NSZ131027:NTC131034 NJD131027:NJG131034 MZH131027:MZK131034 MPL131027:MPO131034 MFP131027:MFS131034 LVT131027:LVW131034 LLX131027:LMA131034 LCB131027:LCE131034 KSF131027:KSI131034 KIJ131027:KIM131034 JYN131027:JYQ131034 JOR131027:JOU131034 JEV131027:JEY131034 IUZ131027:IVC131034 ILD131027:ILG131034 IBH131027:IBK131034 HRL131027:HRO131034 HHP131027:HHS131034 GXT131027:GXW131034 GNX131027:GOA131034 GEB131027:GEE131034 FUF131027:FUI131034 FKJ131027:FKM131034 FAN131027:FAQ131034 EQR131027:EQU131034 EGV131027:EGY131034 DWZ131027:DXC131034 DND131027:DNG131034 DDH131027:DDK131034 CTL131027:CTO131034 CJP131027:CJS131034 BZT131027:BZW131034 BPX131027:BQA131034 BGB131027:BGE131034 AWF131027:AWI131034 AMJ131027:AMM131034 ACN131027:ACQ131034 SR131027:SU131034 IV131027:IY131034 H131027:K131034 WVH65491:WVK65498 WLL65491:WLO65498 WBP65491:WBS65498 VRT65491:VRW65498 VHX65491:VIA65498 UYB65491:UYE65498 UOF65491:UOI65498 UEJ65491:UEM65498 TUN65491:TUQ65498 TKR65491:TKU65498 TAV65491:TAY65498 SQZ65491:SRC65498 SHD65491:SHG65498 RXH65491:RXK65498 RNL65491:RNO65498 RDP65491:RDS65498 QTT65491:QTW65498 QJX65491:QKA65498 QAB65491:QAE65498 PQF65491:PQI65498 PGJ65491:PGM65498 OWN65491:OWQ65498 OMR65491:OMU65498 OCV65491:OCY65498 NSZ65491:NTC65498 NJD65491:NJG65498 MZH65491:MZK65498 MPL65491:MPO65498 MFP65491:MFS65498 LVT65491:LVW65498 LLX65491:LMA65498 LCB65491:LCE65498 KSF65491:KSI65498 KIJ65491:KIM65498 JYN65491:JYQ65498 JOR65491:JOU65498 JEV65491:JEY65498 IUZ65491:IVC65498 ILD65491:ILG65498 IBH65491:IBK65498 HRL65491:HRO65498 HHP65491:HHS65498 GXT65491:GXW65498 GNX65491:GOA65498 GEB65491:GEE65498 FUF65491:FUI65498 FKJ65491:FKM65498 FAN65491:FAQ65498 EQR65491:EQU65498 EGV65491:EGY65498 DWZ65491:DXC65498 DND65491:DNG65498 DDH65491:DDK65498 CTL65491:CTO65498 CJP65491:CJS65498 BZT65491:BZW65498 BPX65491:BQA65498 BGB65491:BGE65498 AWF65491:AWI65498 AMJ65491:AMM65498 ACN65491:ACQ65498 SR65491:SU65498 IV65491:IY65498 H65491:K65498 WVH982987:WVK982992 WLL982987:WLO982992 WBP982987:WBS982992 VRT982987:VRW982992 VHX982987:VIA982992 UYB982987:UYE982992 UOF982987:UOI982992 UEJ982987:UEM982992 TUN982987:TUQ982992 TKR982987:TKU982992 TAV982987:TAY982992 SQZ982987:SRC982992 SHD982987:SHG982992 RXH982987:RXK982992 RNL982987:RNO982992 RDP982987:RDS982992 QTT982987:QTW982992 QJX982987:QKA982992 QAB982987:QAE982992 PQF982987:PQI982992 PGJ982987:PGM982992 OWN982987:OWQ982992 OMR982987:OMU982992 OCV982987:OCY982992 NSZ982987:NTC982992 NJD982987:NJG982992 MZH982987:MZK982992 MPL982987:MPO982992 MFP982987:MFS982992 LVT982987:LVW982992 LLX982987:LMA982992 LCB982987:LCE982992 KSF982987:KSI982992 KIJ982987:KIM982992 JYN982987:JYQ982992 JOR982987:JOU982992 JEV982987:JEY982992 IUZ982987:IVC982992 ILD982987:ILG982992 IBH982987:IBK982992 HRL982987:HRO982992 HHP982987:HHS982992 GXT982987:GXW982992 GNX982987:GOA982992 GEB982987:GEE982992 FUF982987:FUI982992 FKJ982987:FKM982992 FAN982987:FAQ982992 EQR982987:EQU982992 EGV982987:EGY982992 DWZ982987:DXC982992 DND982987:DNG982992 DDH982987:DDK982992 CTL982987:CTO982992 CJP982987:CJS982992 BZT982987:BZW982992 BPX982987:BQA982992 BGB982987:BGE982992 AWF982987:AWI982992 AMJ982987:AMM982992 ACN982987:ACQ982992 SR982987:SU982992 IV982987:IY982992 H982987:K982992 WVH917451:WVK917456 WLL917451:WLO917456 WBP917451:WBS917456 VRT917451:VRW917456 VHX917451:VIA917456 UYB917451:UYE917456 UOF917451:UOI917456 UEJ917451:UEM917456 TUN917451:TUQ917456 TKR917451:TKU917456 TAV917451:TAY917456 SQZ917451:SRC917456 SHD917451:SHG917456 RXH917451:RXK917456 RNL917451:RNO917456 RDP917451:RDS917456 QTT917451:QTW917456 QJX917451:QKA917456 QAB917451:QAE917456 PQF917451:PQI917456 PGJ917451:PGM917456 OWN917451:OWQ917456 OMR917451:OMU917456 OCV917451:OCY917456 NSZ917451:NTC917456 NJD917451:NJG917456 MZH917451:MZK917456 MPL917451:MPO917456 MFP917451:MFS917456 LVT917451:LVW917456 LLX917451:LMA917456 LCB917451:LCE917456 KSF917451:KSI917456 KIJ917451:KIM917456 JYN917451:JYQ917456 JOR917451:JOU917456 JEV917451:JEY917456 IUZ917451:IVC917456 ILD917451:ILG917456 IBH917451:IBK917456 HRL917451:HRO917456 HHP917451:HHS917456 GXT917451:GXW917456 GNX917451:GOA917456 GEB917451:GEE917456 FUF917451:FUI917456 FKJ917451:FKM917456 FAN917451:FAQ917456 EQR917451:EQU917456 EGV917451:EGY917456 DWZ917451:DXC917456 DND917451:DNG917456 DDH917451:DDK917456 CTL917451:CTO917456 CJP917451:CJS917456 BZT917451:BZW917456 BPX917451:BQA917456 BGB917451:BGE917456 AWF917451:AWI917456 AMJ917451:AMM917456 ACN917451:ACQ917456 SR917451:SU917456 IV917451:IY917456 H917451:K917456 WVH851915:WVK851920 WLL851915:WLO851920 WBP851915:WBS851920 VRT851915:VRW851920 VHX851915:VIA851920 UYB851915:UYE851920 UOF851915:UOI851920 UEJ851915:UEM851920 TUN851915:TUQ851920 TKR851915:TKU851920 TAV851915:TAY851920 SQZ851915:SRC851920 SHD851915:SHG851920 RXH851915:RXK851920 RNL851915:RNO851920 RDP851915:RDS851920 QTT851915:QTW851920 QJX851915:QKA851920 QAB851915:QAE851920 PQF851915:PQI851920 PGJ851915:PGM851920 OWN851915:OWQ851920 OMR851915:OMU851920 OCV851915:OCY851920 NSZ851915:NTC851920 NJD851915:NJG851920 MZH851915:MZK851920 MPL851915:MPO851920 MFP851915:MFS851920 LVT851915:LVW851920 LLX851915:LMA851920 LCB851915:LCE851920 KSF851915:KSI851920 KIJ851915:KIM851920 JYN851915:JYQ851920 JOR851915:JOU851920 JEV851915:JEY851920 IUZ851915:IVC851920 ILD851915:ILG851920 IBH851915:IBK851920 HRL851915:HRO851920 HHP851915:HHS851920 GXT851915:GXW851920 GNX851915:GOA851920 GEB851915:GEE851920 FUF851915:FUI851920 FKJ851915:FKM851920 FAN851915:FAQ851920 EQR851915:EQU851920 EGV851915:EGY851920 DWZ851915:DXC851920 DND851915:DNG851920 DDH851915:DDK851920 CTL851915:CTO851920 CJP851915:CJS851920 BZT851915:BZW851920 BPX851915:BQA851920 BGB851915:BGE851920 AWF851915:AWI851920 AMJ851915:AMM851920 ACN851915:ACQ851920 SR851915:SU851920 IV851915:IY851920 H851915:K851920 WVH786379:WVK786384 WLL786379:WLO786384 WBP786379:WBS786384 VRT786379:VRW786384 VHX786379:VIA786384 UYB786379:UYE786384 UOF786379:UOI786384 UEJ786379:UEM786384 TUN786379:TUQ786384 TKR786379:TKU786384 TAV786379:TAY786384 SQZ786379:SRC786384 SHD786379:SHG786384 RXH786379:RXK786384 RNL786379:RNO786384 RDP786379:RDS786384 QTT786379:QTW786384 QJX786379:QKA786384 QAB786379:QAE786384 PQF786379:PQI786384 PGJ786379:PGM786384 OWN786379:OWQ786384 OMR786379:OMU786384 OCV786379:OCY786384 NSZ786379:NTC786384 NJD786379:NJG786384 MZH786379:MZK786384 MPL786379:MPO786384 MFP786379:MFS786384 LVT786379:LVW786384 LLX786379:LMA786384 LCB786379:LCE786384 KSF786379:KSI786384 KIJ786379:KIM786384 JYN786379:JYQ786384 JOR786379:JOU786384 JEV786379:JEY786384 IUZ786379:IVC786384 ILD786379:ILG786384 IBH786379:IBK786384 HRL786379:HRO786384 HHP786379:HHS786384 GXT786379:GXW786384 GNX786379:GOA786384 GEB786379:GEE786384 FUF786379:FUI786384 FKJ786379:FKM786384 FAN786379:FAQ786384 EQR786379:EQU786384 EGV786379:EGY786384 DWZ786379:DXC786384 DND786379:DNG786384 DDH786379:DDK786384 CTL786379:CTO786384 CJP786379:CJS786384 BZT786379:BZW786384 BPX786379:BQA786384 BGB786379:BGE786384 AWF786379:AWI786384 AMJ786379:AMM786384 ACN786379:ACQ786384 SR786379:SU786384 IV786379:IY786384 H786379:K786384 WVH720843:WVK720848 WLL720843:WLO720848 WBP720843:WBS720848 VRT720843:VRW720848 VHX720843:VIA720848 UYB720843:UYE720848 UOF720843:UOI720848 UEJ720843:UEM720848 TUN720843:TUQ720848 TKR720843:TKU720848 TAV720843:TAY720848 SQZ720843:SRC720848 SHD720843:SHG720848 RXH720843:RXK720848 RNL720843:RNO720848 RDP720843:RDS720848 QTT720843:QTW720848 QJX720843:QKA720848 QAB720843:QAE720848 PQF720843:PQI720848 PGJ720843:PGM720848 OWN720843:OWQ720848 OMR720843:OMU720848 OCV720843:OCY720848 NSZ720843:NTC720848 NJD720843:NJG720848 MZH720843:MZK720848 MPL720843:MPO720848 MFP720843:MFS720848 LVT720843:LVW720848 LLX720843:LMA720848 LCB720843:LCE720848 KSF720843:KSI720848 KIJ720843:KIM720848 JYN720843:JYQ720848 JOR720843:JOU720848 JEV720843:JEY720848 IUZ720843:IVC720848 ILD720843:ILG720848 IBH720843:IBK720848 HRL720843:HRO720848 HHP720843:HHS720848 GXT720843:GXW720848 GNX720843:GOA720848 GEB720843:GEE720848 FUF720843:FUI720848 FKJ720843:FKM720848 FAN720843:FAQ720848 EQR720843:EQU720848 EGV720843:EGY720848 DWZ720843:DXC720848 DND720843:DNG720848 DDH720843:DDK720848 CTL720843:CTO720848 CJP720843:CJS720848 BZT720843:BZW720848 BPX720843:BQA720848 BGB720843:BGE720848 AWF720843:AWI720848 AMJ720843:AMM720848 ACN720843:ACQ720848 SR720843:SU720848 IV720843:IY720848 H720843:K720848 WVH655307:WVK655312 WLL655307:WLO655312 WBP655307:WBS655312 VRT655307:VRW655312 VHX655307:VIA655312 UYB655307:UYE655312 UOF655307:UOI655312 UEJ655307:UEM655312 TUN655307:TUQ655312 TKR655307:TKU655312 TAV655307:TAY655312 SQZ655307:SRC655312 SHD655307:SHG655312 RXH655307:RXK655312 RNL655307:RNO655312 RDP655307:RDS655312 QTT655307:QTW655312 QJX655307:QKA655312 QAB655307:QAE655312 PQF655307:PQI655312 PGJ655307:PGM655312 OWN655307:OWQ655312 OMR655307:OMU655312 OCV655307:OCY655312 NSZ655307:NTC655312 NJD655307:NJG655312 MZH655307:MZK655312 MPL655307:MPO655312 MFP655307:MFS655312 LVT655307:LVW655312 LLX655307:LMA655312 LCB655307:LCE655312 KSF655307:KSI655312 KIJ655307:KIM655312 JYN655307:JYQ655312 JOR655307:JOU655312 JEV655307:JEY655312 IUZ655307:IVC655312 ILD655307:ILG655312 IBH655307:IBK655312 HRL655307:HRO655312 HHP655307:HHS655312 GXT655307:GXW655312 GNX655307:GOA655312 GEB655307:GEE655312 FUF655307:FUI655312 FKJ655307:FKM655312 FAN655307:FAQ655312 EQR655307:EQU655312 EGV655307:EGY655312 DWZ655307:DXC655312 DND655307:DNG655312 DDH655307:DDK655312 CTL655307:CTO655312 CJP655307:CJS655312 BZT655307:BZW655312 BPX655307:BQA655312 BGB655307:BGE655312 AWF655307:AWI655312 AMJ655307:AMM655312 ACN655307:ACQ655312 SR655307:SU655312 IV655307:IY655312 H655307:K655312 WVH589771:WVK589776 WLL589771:WLO589776 WBP589771:WBS589776 VRT589771:VRW589776 VHX589771:VIA589776 UYB589771:UYE589776 UOF589771:UOI589776 UEJ589771:UEM589776 TUN589771:TUQ589776 TKR589771:TKU589776 TAV589771:TAY589776 SQZ589771:SRC589776 SHD589771:SHG589776 RXH589771:RXK589776 RNL589771:RNO589776 RDP589771:RDS589776 QTT589771:QTW589776 QJX589771:QKA589776 QAB589771:QAE589776 PQF589771:PQI589776 PGJ589771:PGM589776 OWN589771:OWQ589776 OMR589771:OMU589776 OCV589771:OCY589776 NSZ589771:NTC589776 NJD589771:NJG589776 MZH589771:MZK589776 MPL589771:MPO589776 MFP589771:MFS589776 LVT589771:LVW589776 LLX589771:LMA589776 LCB589771:LCE589776 KSF589771:KSI589776 KIJ589771:KIM589776 JYN589771:JYQ589776 JOR589771:JOU589776 JEV589771:JEY589776 IUZ589771:IVC589776 ILD589771:ILG589776 IBH589771:IBK589776 HRL589771:HRO589776 HHP589771:HHS589776 GXT589771:GXW589776 GNX589771:GOA589776 GEB589771:GEE589776 FUF589771:FUI589776 FKJ589771:FKM589776 FAN589771:FAQ589776 EQR589771:EQU589776 EGV589771:EGY589776 DWZ589771:DXC589776 DND589771:DNG589776 DDH589771:DDK589776 CTL589771:CTO589776 CJP589771:CJS589776 BZT589771:BZW589776 BPX589771:BQA589776 BGB589771:BGE589776 AWF589771:AWI589776 AMJ589771:AMM589776 ACN589771:ACQ589776 SR589771:SU589776 IV589771:IY589776 H589771:K589776 WVH524235:WVK524240 WLL524235:WLO524240 WBP524235:WBS524240 VRT524235:VRW524240 VHX524235:VIA524240 UYB524235:UYE524240 UOF524235:UOI524240 UEJ524235:UEM524240 TUN524235:TUQ524240 TKR524235:TKU524240 TAV524235:TAY524240 SQZ524235:SRC524240 SHD524235:SHG524240 RXH524235:RXK524240 RNL524235:RNO524240 RDP524235:RDS524240 QTT524235:QTW524240 QJX524235:QKA524240 QAB524235:QAE524240 PQF524235:PQI524240 PGJ524235:PGM524240 OWN524235:OWQ524240 OMR524235:OMU524240 OCV524235:OCY524240 NSZ524235:NTC524240 NJD524235:NJG524240 MZH524235:MZK524240 MPL524235:MPO524240 MFP524235:MFS524240 LVT524235:LVW524240 LLX524235:LMA524240 LCB524235:LCE524240 KSF524235:KSI524240 KIJ524235:KIM524240 JYN524235:JYQ524240 JOR524235:JOU524240 JEV524235:JEY524240 IUZ524235:IVC524240 ILD524235:ILG524240 IBH524235:IBK524240 HRL524235:HRO524240 HHP524235:HHS524240 GXT524235:GXW524240 GNX524235:GOA524240 GEB524235:GEE524240 FUF524235:FUI524240 FKJ524235:FKM524240 FAN524235:FAQ524240 EQR524235:EQU524240 EGV524235:EGY524240 DWZ524235:DXC524240 DND524235:DNG524240 DDH524235:DDK524240 CTL524235:CTO524240 CJP524235:CJS524240 BZT524235:BZW524240 BPX524235:BQA524240 BGB524235:BGE524240 AWF524235:AWI524240 AMJ524235:AMM524240 ACN524235:ACQ524240 SR524235:SU524240 IV524235:IY524240 H524235:K524240 WVH458699:WVK458704 WLL458699:WLO458704 WBP458699:WBS458704 VRT458699:VRW458704 VHX458699:VIA458704 UYB458699:UYE458704 UOF458699:UOI458704 UEJ458699:UEM458704 TUN458699:TUQ458704 TKR458699:TKU458704 TAV458699:TAY458704 SQZ458699:SRC458704 SHD458699:SHG458704 RXH458699:RXK458704 RNL458699:RNO458704 RDP458699:RDS458704 QTT458699:QTW458704 QJX458699:QKA458704 QAB458699:QAE458704 PQF458699:PQI458704 PGJ458699:PGM458704 OWN458699:OWQ458704 OMR458699:OMU458704 OCV458699:OCY458704 NSZ458699:NTC458704 NJD458699:NJG458704 MZH458699:MZK458704 MPL458699:MPO458704 MFP458699:MFS458704 LVT458699:LVW458704 LLX458699:LMA458704 LCB458699:LCE458704 KSF458699:KSI458704 KIJ458699:KIM458704 JYN458699:JYQ458704 JOR458699:JOU458704 JEV458699:JEY458704 IUZ458699:IVC458704 ILD458699:ILG458704 IBH458699:IBK458704 HRL458699:HRO458704 HHP458699:HHS458704 GXT458699:GXW458704 GNX458699:GOA458704 GEB458699:GEE458704 FUF458699:FUI458704 FKJ458699:FKM458704 FAN458699:FAQ458704 EQR458699:EQU458704 EGV458699:EGY458704 DWZ458699:DXC458704 DND458699:DNG458704 DDH458699:DDK458704 CTL458699:CTO458704 CJP458699:CJS458704 BZT458699:BZW458704 BPX458699:BQA458704 BGB458699:BGE458704 AWF458699:AWI458704 AMJ458699:AMM458704 ACN458699:ACQ458704 SR458699:SU458704 IV458699:IY458704 H458699:K458704 WVH393163:WVK393168 WLL393163:WLO393168 WBP393163:WBS393168 VRT393163:VRW393168 VHX393163:VIA393168 UYB393163:UYE393168 UOF393163:UOI393168 UEJ393163:UEM393168 TUN393163:TUQ393168 TKR393163:TKU393168 TAV393163:TAY393168 SQZ393163:SRC393168 SHD393163:SHG393168 RXH393163:RXK393168 RNL393163:RNO393168 RDP393163:RDS393168 QTT393163:QTW393168 QJX393163:QKA393168 QAB393163:QAE393168 PQF393163:PQI393168 PGJ393163:PGM393168 OWN393163:OWQ393168 OMR393163:OMU393168 OCV393163:OCY393168 NSZ393163:NTC393168 NJD393163:NJG393168 MZH393163:MZK393168 MPL393163:MPO393168 MFP393163:MFS393168 LVT393163:LVW393168 LLX393163:LMA393168 LCB393163:LCE393168 KSF393163:KSI393168 KIJ393163:KIM393168 JYN393163:JYQ393168 JOR393163:JOU393168 JEV393163:JEY393168 IUZ393163:IVC393168 ILD393163:ILG393168 IBH393163:IBK393168 HRL393163:HRO393168 HHP393163:HHS393168 GXT393163:GXW393168 GNX393163:GOA393168 GEB393163:GEE393168 FUF393163:FUI393168 FKJ393163:FKM393168 FAN393163:FAQ393168 EQR393163:EQU393168 EGV393163:EGY393168 DWZ393163:DXC393168 DND393163:DNG393168 DDH393163:DDK393168 CTL393163:CTO393168 CJP393163:CJS393168 BZT393163:BZW393168 BPX393163:BQA393168 BGB393163:BGE393168 AWF393163:AWI393168 AMJ393163:AMM393168 ACN393163:ACQ393168 SR393163:SU393168 IV393163:IY393168 H393163:K393168 WVH327627:WVK327632 WLL327627:WLO327632 WBP327627:WBS327632 VRT327627:VRW327632 VHX327627:VIA327632 UYB327627:UYE327632 UOF327627:UOI327632 UEJ327627:UEM327632 TUN327627:TUQ327632 TKR327627:TKU327632 TAV327627:TAY327632 SQZ327627:SRC327632 SHD327627:SHG327632 RXH327627:RXK327632 RNL327627:RNO327632 RDP327627:RDS327632 QTT327627:QTW327632 QJX327627:QKA327632 QAB327627:QAE327632 PQF327627:PQI327632 PGJ327627:PGM327632 OWN327627:OWQ327632 OMR327627:OMU327632 OCV327627:OCY327632 NSZ327627:NTC327632 NJD327627:NJG327632 MZH327627:MZK327632 MPL327627:MPO327632 MFP327627:MFS327632 LVT327627:LVW327632 LLX327627:LMA327632 LCB327627:LCE327632 KSF327627:KSI327632 KIJ327627:KIM327632 JYN327627:JYQ327632 JOR327627:JOU327632 JEV327627:JEY327632 IUZ327627:IVC327632 ILD327627:ILG327632 IBH327627:IBK327632 HRL327627:HRO327632 HHP327627:HHS327632 GXT327627:GXW327632 GNX327627:GOA327632 GEB327627:GEE327632 FUF327627:FUI327632 FKJ327627:FKM327632 FAN327627:FAQ327632 EQR327627:EQU327632 EGV327627:EGY327632 DWZ327627:DXC327632 DND327627:DNG327632 DDH327627:DDK327632 CTL327627:CTO327632 CJP327627:CJS327632 BZT327627:BZW327632 BPX327627:BQA327632 BGB327627:BGE327632 AWF327627:AWI327632 AMJ327627:AMM327632 ACN327627:ACQ327632 SR327627:SU327632 IV327627:IY327632 H327627:K327632 WVH262091:WVK262096 WLL262091:WLO262096 WBP262091:WBS262096 VRT262091:VRW262096 VHX262091:VIA262096 UYB262091:UYE262096 UOF262091:UOI262096 UEJ262091:UEM262096 TUN262091:TUQ262096 TKR262091:TKU262096 TAV262091:TAY262096 SQZ262091:SRC262096 SHD262091:SHG262096 RXH262091:RXK262096 RNL262091:RNO262096 RDP262091:RDS262096 QTT262091:QTW262096 QJX262091:QKA262096 QAB262091:QAE262096 PQF262091:PQI262096 PGJ262091:PGM262096 OWN262091:OWQ262096 OMR262091:OMU262096 OCV262091:OCY262096 NSZ262091:NTC262096 NJD262091:NJG262096 MZH262091:MZK262096 MPL262091:MPO262096 MFP262091:MFS262096 LVT262091:LVW262096 LLX262091:LMA262096 LCB262091:LCE262096 KSF262091:KSI262096 KIJ262091:KIM262096 JYN262091:JYQ262096 JOR262091:JOU262096 JEV262091:JEY262096 IUZ262091:IVC262096 ILD262091:ILG262096 IBH262091:IBK262096 HRL262091:HRO262096 HHP262091:HHS262096 GXT262091:GXW262096 GNX262091:GOA262096 GEB262091:GEE262096 FUF262091:FUI262096 FKJ262091:FKM262096 FAN262091:FAQ262096 EQR262091:EQU262096 EGV262091:EGY262096 DWZ262091:DXC262096 DND262091:DNG262096 DDH262091:DDK262096 CTL262091:CTO262096 CJP262091:CJS262096 BZT262091:BZW262096 BPX262091:BQA262096 BGB262091:BGE262096 AWF262091:AWI262096 AMJ262091:AMM262096 ACN262091:ACQ262096 SR262091:SU262096 IV262091:IY262096 H262091:K262096 WVH196555:WVK196560 WLL196555:WLO196560 WBP196555:WBS196560 VRT196555:VRW196560 VHX196555:VIA196560 UYB196555:UYE196560 UOF196555:UOI196560 UEJ196555:UEM196560 TUN196555:TUQ196560 TKR196555:TKU196560 TAV196555:TAY196560 SQZ196555:SRC196560 SHD196555:SHG196560 RXH196555:RXK196560 RNL196555:RNO196560 RDP196555:RDS196560 QTT196555:QTW196560 QJX196555:QKA196560 QAB196555:QAE196560 PQF196555:PQI196560 PGJ196555:PGM196560 OWN196555:OWQ196560 OMR196555:OMU196560 OCV196555:OCY196560 NSZ196555:NTC196560 NJD196555:NJG196560 MZH196555:MZK196560 MPL196555:MPO196560 MFP196555:MFS196560 LVT196555:LVW196560 LLX196555:LMA196560 LCB196555:LCE196560 KSF196555:KSI196560 KIJ196555:KIM196560 JYN196555:JYQ196560 JOR196555:JOU196560 JEV196555:JEY196560 IUZ196555:IVC196560 ILD196555:ILG196560 IBH196555:IBK196560 HRL196555:HRO196560 HHP196555:HHS196560 GXT196555:GXW196560 GNX196555:GOA196560 GEB196555:GEE196560 FUF196555:FUI196560 FKJ196555:FKM196560 FAN196555:FAQ196560 EQR196555:EQU196560 EGV196555:EGY196560 DWZ196555:DXC196560 DND196555:DNG196560 DDH196555:DDK196560 CTL196555:CTO196560 CJP196555:CJS196560 BZT196555:BZW196560 BPX196555:BQA196560 BGB196555:BGE196560 AWF196555:AWI196560 AMJ196555:AMM196560 ACN196555:ACQ196560 SR196555:SU196560 IV196555:IY196560 H196555:K196560 WVH131019:WVK131024 WLL131019:WLO131024 WBP131019:WBS131024 VRT131019:VRW131024 VHX131019:VIA131024 UYB131019:UYE131024 UOF131019:UOI131024 UEJ131019:UEM131024 TUN131019:TUQ131024 TKR131019:TKU131024 TAV131019:TAY131024 SQZ131019:SRC131024 SHD131019:SHG131024 RXH131019:RXK131024 RNL131019:RNO131024 RDP131019:RDS131024 QTT131019:QTW131024 QJX131019:QKA131024 QAB131019:QAE131024 PQF131019:PQI131024 PGJ131019:PGM131024 OWN131019:OWQ131024 OMR131019:OMU131024 OCV131019:OCY131024 NSZ131019:NTC131024 NJD131019:NJG131024 MZH131019:MZK131024 MPL131019:MPO131024 MFP131019:MFS131024 LVT131019:LVW131024 LLX131019:LMA131024 LCB131019:LCE131024 KSF131019:KSI131024 KIJ131019:KIM131024 JYN131019:JYQ131024 JOR131019:JOU131024 JEV131019:JEY131024 IUZ131019:IVC131024 ILD131019:ILG131024 IBH131019:IBK131024 HRL131019:HRO131024 HHP131019:HHS131024 GXT131019:GXW131024 GNX131019:GOA131024 GEB131019:GEE131024 FUF131019:FUI131024 FKJ131019:FKM131024 FAN131019:FAQ131024 EQR131019:EQU131024 EGV131019:EGY131024 DWZ131019:DXC131024 DND131019:DNG131024 DDH131019:DDK131024 CTL131019:CTO131024 CJP131019:CJS131024 BZT131019:BZW131024 BPX131019:BQA131024 BGB131019:BGE131024 AWF131019:AWI131024 AMJ131019:AMM131024 ACN131019:ACQ131024 SR131019:SU131024 IV131019:IY131024 H131019:K131024 WVH65483:WVK65488 WLL65483:WLO65488 WBP65483:WBS65488 VRT65483:VRW65488 VHX65483:VIA65488 UYB65483:UYE65488 UOF65483:UOI65488 UEJ65483:UEM65488 TUN65483:TUQ65488 TKR65483:TKU65488 TAV65483:TAY65488 SQZ65483:SRC65488 SHD65483:SHG65488 RXH65483:RXK65488 RNL65483:RNO65488 RDP65483:RDS65488 QTT65483:QTW65488 QJX65483:QKA65488 QAB65483:QAE65488 PQF65483:PQI65488 PGJ65483:PGM65488 OWN65483:OWQ65488 OMR65483:OMU65488 OCV65483:OCY65488 NSZ65483:NTC65488 NJD65483:NJG65488 MZH65483:MZK65488 MPL65483:MPO65488 MFP65483:MFS65488 LVT65483:LVW65488 LLX65483:LMA65488 LCB65483:LCE65488 KSF65483:KSI65488 KIJ65483:KIM65488 JYN65483:JYQ65488 JOR65483:JOU65488 JEV65483:JEY65488 IUZ65483:IVC65488 ILD65483:ILG65488 IBH65483:IBK65488 HRL65483:HRO65488 HHP65483:HHS65488 GXT65483:GXW65488 GNX65483:GOA65488 GEB65483:GEE65488 FUF65483:FUI65488 FKJ65483:FKM65488 FAN65483:FAQ65488 EQR65483:EQU65488 EGV65483:EGY65488 DWZ65483:DXC65488 DND65483:DNG65488 DDH65483:DDK65488 CTL65483:CTO65488 CJP65483:CJS65488 BZT65483:BZW65488 BPX65483:BQA65488 BGB65483:BGE65488 AWF65483:AWI65488 AMJ65483:AMM65488 ACN65483:ACQ65488</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0">
    <tabColor rgb="FF002060"/>
  </sheetPr>
  <dimension ref="A1:K43"/>
  <sheetViews>
    <sheetView zoomScale="110" zoomScaleNormal="110" workbookViewId="0">
      <selection activeCell="E10" sqref="E10:H10"/>
    </sheetView>
  </sheetViews>
  <sheetFormatPr baseColWidth="10" defaultColWidth="11.42578125" defaultRowHeight="12.75" x14ac:dyDescent="0.2"/>
  <cols>
    <col min="1" max="1" width="2" style="1" customWidth="1"/>
    <col min="2" max="2" width="5.85546875" style="1" customWidth="1"/>
    <col min="3" max="3" width="3" style="1" customWidth="1"/>
    <col min="4" max="4" width="11.5703125" style="1" customWidth="1"/>
    <col min="5" max="5" width="14.28515625" style="1" customWidth="1"/>
    <col min="6" max="6" width="3.140625" style="1" customWidth="1"/>
    <col min="7" max="7" width="12.5703125" style="1" customWidth="1"/>
    <col min="8" max="8" width="12" style="1" customWidth="1"/>
    <col min="9" max="9" width="11.28515625" style="1" customWidth="1"/>
    <col min="10" max="10" width="25.85546875" style="1" customWidth="1"/>
    <col min="11" max="11" width="8.140625" style="1" customWidth="1"/>
    <col min="12" max="16384" width="11.42578125" style="1"/>
  </cols>
  <sheetData>
    <row r="1" spans="1:11" ht="15" x14ac:dyDescent="0.25">
      <c r="A1" s="68"/>
      <c r="B1" s="68"/>
      <c r="C1" s="68"/>
      <c r="D1" s="68"/>
      <c r="E1" s="68"/>
      <c r="F1" s="68"/>
      <c r="G1" s="68"/>
      <c r="H1" s="68"/>
      <c r="I1" s="68"/>
      <c r="J1" s="68"/>
      <c r="K1" s="68"/>
    </row>
    <row r="2" spans="1:11" ht="15" x14ac:dyDescent="0.25">
      <c r="A2" s="68"/>
      <c r="B2" s="69"/>
      <c r="C2" s="70"/>
      <c r="D2" s="70"/>
      <c r="E2" s="70"/>
      <c r="F2" s="70"/>
      <c r="G2" s="70"/>
      <c r="H2" s="70"/>
      <c r="I2" s="70"/>
      <c r="J2" s="70"/>
      <c r="K2" s="71"/>
    </row>
    <row r="3" spans="1:11" ht="19.5" customHeight="1" x14ac:dyDescent="0.25">
      <c r="A3" s="68"/>
      <c r="B3" s="72"/>
      <c r="C3" s="68"/>
      <c r="D3" s="1017" t="s">
        <v>229</v>
      </c>
      <c r="E3" s="1017"/>
      <c r="F3" s="1017"/>
      <c r="G3" s="1017"/>
      <c r="H3" s="1017"/>
      <c r="I3" s="1017"/>
      <c r="J3" s="1017"/>
      <c r="K3" s="73"/>
    </row>
    <row r="4" spans="1:11" ht="19.5" customHeight="1" x14ac:dyDescent="0.25">
      <c r="A4" s="68"/>
      <c r="B4" s="72"/>
      <c r="C4" s="68"/>
      <c r="D4" s="1016" t="s">
        <v>210</v>
      </c>
      <c r="E4" s="1016"/>
      <c r="F4" s="1016"/>
      <c r="G4" s="1016"/>
      <c r="H4" s="1016"/>
      <c r="I4" s="1016"/>
      <c r="J4" s="1016"/>
      <c r="K4" s="73"/>
    </row>
    <row r="5" spans="1:11" ht="12.75" customHeight="1" x14ac:dyDescent="0.25">
      <c r="A5" s="68"/>
      <c r="B5" s="72"/>
      <c r="C5" s="68"/>
      <c r="D5" s="68"/>
      <c r="E5" s="68"/>
      <c r="F5" s="68"/>
      <c r="G5" s="68"/>
      <c r="H5" s="68"/>
      <c r="I5" s="68"/>
      <c r="J5" s="68"/>
      <c r="K5" s="73"/>
    </row>
    <row r="6" spans="1:11" ht="67.5" customHeight="1" x14ac:dyDescent="0.25">
      <c r="A6" s="68"/>
      <c r="B6" s="72"/>
      <c r="C6" s="68"/>
      <c r="D6" s="1018" t="s">
        <v>211</v>
      </c>
      <c r="E6" s="1018"/>
      <c r="F6" s="1018"/>
      <c r="G6" s="1018"/>
      <c r="H6" s="1018"/>
      <c r="I6" s="1018"/>
      <c r="J6" s="1018"/>
      <c r="K6" s="73"/>
    </row>
    <row r="7" spans="1:11" ht="12.75" customHeight="1" x14ac:dyDescent="0.25">
      <c r="A7" s="68"/>
      <c r="B7" s="72"/>
      <c r="C7" s="68"/>
      <c r="D7" s="68"/>
      <c r="E7" s="68"/>
      <c r="F7" s="68"/>
      <c r="G7" s="68"/>
      <c r="H7" s="68"/>
      <c r="I7" s="68"/>
      <c r="J7" s="68"/>
      <c r="K7" s="73"/>
    </row>
    <row r="8" spans="1:11" ht="12.75" customHeight="1" x14ac:dyDescent="0.25">
      <c r="A8" s="68"/>
      <c r="B8" s="72"/>
      <c r="C8" s="68"/>
      <c r="D8" s="1019"/>
      <c r="E8" s="1019"/>
      <c r="F8" s="1019"/>
      <c r="G8" s="1019"/>
      <c r="H8" s="1019"/>
      <c r="I8" s="1019"/>
      <c r="J8" s="1019"/>
      <c r="K8" s="73"/>
    </row>
    <row r="9" spans="1:11" ht="7.5" customHeight="1" x14ac:dyDescent="0.25">
      <c r="A9" s="68"/>
      <c r="B9" s="72"/>
      <c r="C9" s="68"/>
      <c r="D9" s="68"/>
      <c r="E9" s="68"/>
      <c r="F9" s="68"/>
      <c r="G9" s="68"/>
      <c r="H9" s="68"/>
      <c r="I9" s="68"/>
      <c r="J9" s="68"/>
      <c r="K9" s="73"/>
    </row>
    <row r="10" spans="1:11" ht="20.100000000000001" customHeight="1" x14ac:dyDescent="0.25">
      <c r="A10" s="68"/>
      <c r="B10" s="72"/>
      <c r="C10" s="68"/>
      <c r="D10" s="74" t="s">
        <v>88</v>
      </c>
      <c r="E10" s="1015"/>
      <c r="F10" s="1015"/>
      <c r="G10" s="1015"/>
      <c r="H10" s="1015"/>
      <c r="I10" s="75" t="s">
        <v>89</v>
      </c>
      <c r="J10" s="168" t="str">
        <f>IF('Anexo I.A. Solicitud'!L5&lt;&gt;"",'Anexo I.A. Solicitud'!L5,"")</f>
        <v/>
      </c>
      <c r="K10" s="73"/>
    </row>
    <row r="11" spans="1:11" ht="20.100000000000001" customHeight="1" x14ac:dyDescent="0.25">
      <c r="A11" s="68"/>
      <c r="B11" s="72"/>
      <c r="C11" s="68"/>
      <c r="D11" s="1014" t="s">
        <v>90</v>
      </c>
      <c r="E11" s="1014"/>
      <c r="F11" s="1015" t="str">
        <f>IF('Anexo I.A. Solicitud'!E6&lt;&gt;"",'Anexo I.A. Solicitud'!E6,"")</f>
        <v/>
      </c>
      <c r="G11" s="1015"/>
      <c r="H11" s="1015"/>
      <c r="I11" s="1015"/>
      <c r="J11" s="1015"/>
      <c r="K11" s="73"/>
    </row>
    <row r="12" spans="1:11" ht="20.100000000000001" customHeight="1" x14ac:dyDescent="0.25">
      <c r="A12" s="68"/>
      <c r="B12" s="72"/>
      <c r="C12" s="68"/>
      <c r="D12" s="74" t="s">
        <v>91</v>
      </c>
      <c r="E12" s="1015" t="str">
        <f>IF('Anexo I.A. Solicitud'!I6&lt;&gt;"",'Anexo I.A. Solicitud'!I6,"")</f>
        <v/>
      </c>
      <c r="F12" s="1015"/>
      <c r="G12" s="1015"/>
      <c r="H12" s="1015"/>
      <c r="I12" s="75" t="s">
        <v>92</v>
      </c>
      <c r="J12" s="168" t="str">
        <f>IF('Anexo I.A. Solicitud'!C7&lt;&gt;"",'Anexo I.A. Solicitud'!C7,"")</f>
        <v/>
      </c>
      <c r="K12" s="73"/>
    </row>
    <row r="13" spans="1:11" ht="20.100000000000001" customHeight="1" x14ac:dyDescent="0.25">
      <c r="A13" s="68"/>
      <c r="B13" s="72"/>
      <c r="C13" s="68"/>
      <c r="D13" s="74"/>
      <c r="E13" s="76"/>
      <c r="F13" s="76"/>
      <c r="G13" s="76"/>
      <c r="H13" s="76"/>
      <c r="I13" s="75"/>
      <c r="J13" s="68"/>
      <c r="K13" s="73"/>
    </row>
    <row r="14" spans="1:11" ht="20.100000000000001" customHeight="1" x14ac:dyDescent="0.25">
      <c r="A14" s="68"/>
      <c r="B14" s="72"/>
      <c r="C14" s="68"/>
      <c r="D14" s="77" t="s">
        <v>212</v>
      </c>
      <c r="E14" s="77"/>
      <c r="F14" s="419"/>
      <c r="G14" s="77" t="s">
        <v>93</v>
      </c>
      <c r="H14" s="77"/>
      <c r="I14" s="77"/>
      <c r="J14" s="77"/>
      <c r="K14" s="73"/>
    </row>
    <row r="15" spans="1:11" ht="20.100000000000001" customHeight="1" x14ac:dyDescent="0.25">
      <c r="A15" s="68"/>
      <c r="B15" s="72"/>
      <c r="C15" s="68"/>
      <c r="D15" s="1015" t="str">
        <f>IF('Anexo I.A. Solicitud'!B10&lt;&gt;"",'Anexo I.A. Solicitud'!B10,"")</f>
        <v/>
      </c>
      <c r="E15" s="1015">
        <v>0</v>
      </c>
      <c r="F15" s="1015">
        <v>0</v>
      </c>
      <c r="G15" s="1015">
        <v>0</v>
      </c>
      <c r="H15" s="1015">
        <v>0</v>
      </c>
      <c r="I15" s="1015">
        <v>0</v>
      </c>
      <c r="J15" s="1015">
        <v>0</v>
      </c>
      <c r="K15" s="73"/>
    </row>
    <row r="16" spans="1:11" ht="20.100000000000001" customHeight="1" x14ac:dyDescent="0.25">
      <c r="A16" s="68"/>
      <c r="B16" s="72"/>
      <c r="C16" s="68"/>
      <c r="D16" s="1014" t="s">
        <v>90</v>
      </c>
      <c r="E16" s="1014"/>
      <c r="F16" s="1015" t="str">
        <f>IF('Anexo I.A. Solicitud'!E11&lt;&gt;"",'Anexo I.A. Solicitud'!E11,"")</f>
        <v/>
      </c>
      <c r="G16" s="1015">
        <v>0</v>
      </c>
      <c r="H16" s="1015">
        <v>0</v>
      </c>
      <c r="I16" s="1015" t="s">
        <v>41</v>
      </c>
      <c r="J16" s="1015">
        <v>0</v>
      </c>
      <c r="K16" s="73"/>
    </row>
    <row r="17" spans="1:11" ht="20.100000000000001" customHeight="1" x14ac:dyDescent="0.25">
      <c r="A17" s="68"/>
      <c r="B17" s="72"/>
      <c r="C17" s="68"/>
      <c r="D17" s="74" t="s">
        <v>91</v>
      </c>
      <c r="E17" s="1015" t="str">
        <f>IF('Anexo I.A. Solicitud'!I11&lt;&gt;"",'Anexo I.A. Solicitud'!I11,"")</f>
        <v/>
      </c>
      <c r="F17" s="1015"/>
      <c r="G17" s="1015"/>
      <c r="H17" s="1015"/>
      <c r="I17" s="75" t="s">
        <v>92</v>
      </c>
      <c r="J17" s="168" t="str">
        <f>IF('Anexo I.A. Solicitud'!C12&lt;&gt;"",'Anexo I.A. Solicitud'!C12,"")</f>
        <v/>
      </c>
      <c r="K17" s="73"/>
    </row>
    <row r="18" spans="1:11" ht="15" x14ac:dyDescent="0.25">
      <c r="A18" s="68"/>
      <c r="B18" s="72"/>
      <c r="C18" s="68"/>
      <c r="D18" s="68"/>
      <c r="E18" s="68"/>
      <c r="F18" s="68"/>
      <c r="G18" s="68"/>
      <c r="H18" s="68"/>
      <c r="I18" s="68"/>
      <c r="J18" s="68"/>
      <c r="K18" s="73"/>
    </row>
    <row r="19" spans="1:11" ht="15" x14ac:dyDescent="0.25">
      <c r="A19" s="68"/>
      <c r="B19" s="72"/>
      <c r="C19" s="68"/>
      <c r="D19" s="68"/>
      <c r="E19" s="68"/>
      <c r="F19" s="68"/>
      <c r="G19" s="68"/>
      <c r="H19" s="68"/>
      <c r="I19" s="68"/>
      <c r="J19" s="68"/>
      <c r="K19" s="73"/>
    </row>
    <row r="20" spans="1:11" ht="6.75" customHeight="1" x14ac:dyDescent="0.25">
      <c r="A20" s="68"/>
      <c r="B20" s="72"/>
      <c r="C20" s="68"/>
      <c r="D20" s="68"/>
      <c r="E20" s="68"/>
      <c r="F20" s="68"/>
      <c r="G20" s="68"/>
      <c r="H20" s="68"/>
      <c r="I20" s="68"/>
      <c r="J20" s="68"/>
      <c r="K20" s="73"/>
    </row>
    <row r="21" spans="1:11" ht="15" x14ac:dyDescent="0.25">
      <c r="A21" s="68"/>
      <c r="B21" s="72"/>
      <c r="C21" s="68"/>
      <c r="D21" s="1023" t="s">
        <v>94</v>
      </c>
      <c r="E21" s="1023"/>
      <c r="F21" s="68"/>
      <c r="G21" s="68"/>
      <c r="H21" s="68"/>
      <c r="I21" s="68"/>
      <c r="J21" s="68"/>
      <c r="K21" s="73"/>
    </row>
    <row r="22" spans="1:11" ht="15" x14ac:dyDescent="0.25">
      <c r="A22" s="68"/>
      <c r="B22" s="72"/>
      <c r="C22" s="68"/>
      <c r="D22" s="68"/>
      <c r="E22" s="68"/>
      <c r="F22" s="68"/>
      <c r="G22" s="68"/>
      <c r="H22" s="68"/>
      <c r="I22" s="68"/>
      <c r="J22" s="68"/>
      <c r="K22" s="73"/>
    </row>
    <row r="23" spans="1:11" ht="39.75" customHeight="1" thickBot="1" x14ac:dyDescent="0.3">
      <c r="A23" s="68"/>
      <c r="B23" s="72"/>
      <c r="C23" s="68"/>
      <c r="D23" s="1028" t="s">
        <v>560</v>
      </c>
      <c r="E23" s="1028"/>
      <c r="F23" s="1028"/>
      <c r="G23" s="1028"/>
      <c r="H23" s="1028"/>
      <c r="I23" s="1028"/>
      <c r="J23" s="1028"/>
      <c r="K23" s="73"/>
    </row>
    <row r="24" spans="1:11" ht="18" thickBot="1" x14ac:dyDescent="0.3">
      <c r="A24" s="68"/>
      <c r="B24" s="72"/>
      <c r="C24" s="68"/>
      <c r="D24" s="633" t="str">
        <f>IF('Anexo I.A. Solicitud'!L15&lt;&gt;"",'Anexo I.A. Solicitud'!L15,"")</f>
        <v/>
      </c>
      <c r="E24" s="632" t="s">
        <v>561</v>
      </c>
      <c r="F24" s="634"/>
      <c r="G24" s="635" t="str">
        <f>IF('PTO ACEPTADO FIC. O DOC.'!H32&lt;&gt;"",'PTO ACEPTADO FIC. O DOC.'!H32,"")</f>
        <v/>
      </c>
      <c r="H24" s="636" t="s">
        <v>517</v>
      </c>
      <c r="I24" s="634"/>
      <c r="J24" s="634"/>
      <c r="K24" s="73"/>
    </row>
    <row r="25" spans="1:11" ht="15" x14ac:dyDescent="0.25">
      <c r="A25" s="68"/>
      <c r="B25" s="72"/>
      <c r="C25" s="68"/>
      <c r="D25" s="68"/>
      <c r="E25" s="68"/>
      <c r="F25" s="68"/>
      <c r="G25" s="68"/>
      <c r="H25" s="68"/>
      <c r="I25" s="68"/>
      <c r="J25" s="68"/>
      <c r="K25" s="73"/>
    </row>
    <row r="26" spans="1:11" ht="15" x14ac:dyDescent="0.25">
      <c r="A26" s="68"/>
      <c r="B26" s="72"/>
      <c r="C26" s="68"/>
      <c r="D26" s="68"/>
      <c r="E26" s="68"/>
      <c r="F26" s="68"/>
      <c r="G26" s="68"/>
      <c r="H26" s="68"/>
      <c r="I26" s="68"/>
      <c r="J26" s="68"/>
      <c r="K26" s="73"/>
    </row>
    <row r="27" spans="1:11" ht="15" x14ac:dyDescent="0.25">
      <c r="A27" s="68"/>
      <c r="B27" s="72"/>
      <c r="C27" s="169" t="s">
        <v>62</v>
      </c>
      <c r="D27" s="1026"/>
      <c r="E27" s="1026"/>
      <c r="F27" s="68" t="s">
        <v>63</v>
      </c>
      <c r="G27" s="1027"/>
      <c r="H27" s="1027"/>
      <c r="I27" s="1027"/>
      <c r="J27" s="1027"/>
      <c r="K27" s="73"/>
    </row>
    <row r="28" spans="1:11" ht="15" x14ac:dyDescent="0.25">
      <c r="A28" s="68"/>
      <c r="B28" s="72"/>
      <c r="C28" s="68"/>
      <c r="D28" s="1021" t="s">
        <v>305</v>
      </c>
      <c r="E28" s="1021"/>
      <c r="F28" s="1021"/>
      <c r="G28" s="1021"/>
      <c r="H28" s="1021"/>
      <c r="I28" s="1021"/>
      <c r="J28" s="1021"/>
      <c r="K28" s="73"/>
    </row>
    <row r="29" spans="1:11" ht="15" x14ac:dyDescent="0.25">
      <c r="A29" s="68"/>
      <c r="B29" s="72"/>
      <c r="C29" s="68"/>
      <c r="D29" s="1021"/>
      <c r="E29" s="1022"/>
      <c r="F29" s="1022"/>
      <c r="G29" s="1022"/>
      <c r="H29" s="1022"/>
      <c r="I29" s="1022"/>
      <c r="J29" s="1022"/>
      <c r="K29" s="73"/>
    </row>
    <row r="30" spans="1:11" ht="15" x14ac:dyDescent="0.25">
      <c r="A30" s="68"/>
      <c r="B30" s="72"/>
      <c r="C30" s="68"/>
      <c r="D30" s="68"/>
      <c r="E30" s="68"/>
      <c r="F30" s="68"/>
      <c r="G30" s="68"/>
      <c r="H30" s="68"/>
      <c r="I30" s="68"/>
      <c r="J30" s="68"/>
      <c r="K30" s="73"/>
    </row>
    <row r="31" spans="1:11" ht="15" x14ac:dyDescent="0.25">
      <c r="A31" s="68"/>
      <c r="B31" s="72"/>
      <c r="C31" s="68"/>
      <c r="D31" s="68"/>
      <c r="E31" s="68"/>
      <c r="F31" s="68"/>
      <c r="G31" s="68"/>
      <c r="H31" s="68"/>
      <c r="I31" s="68"/>
      <c r="J31" s="68"/>
      <c r="K31" s="73"/>
    </row>
    <row r="32" spans="1:11" ht="15" x14ac:dyDescent="0.25">
      <c r="A32" s="68"/>
      <c r="B32" s="72"/>
      <c r="C32" s="68"/>
      <c r="D32" s="68"/>
      <c r="E32" s="68"/>
      <c r="F32" s="68"/>
      <c r="G32" s="68"/>
      <c r="H32" s="68"/>
      <c r="I32" s="68"/>
      <c r="J32" s="68"/>
      <c r="K32" s="73"/>
    </row>
    <row r="33" spans="1:11" ht="15" x14ac:dyDescent="0.25">
      <c r="A33" s="68"/>
      <c r="B33" s="72"/>
      <c r="C33" s="68"/>
      <c r="D33" s="68"/>
      <c r="E33" s="68"/>
      <c r="F33" s="68"/>
      <c r="G33" s="68"/>
      <c r="H33" s="68"/>
      <c r="I33" s="68"/>
      <c r="J33" s="68"/>
      <c r="K33" s="73"/>
    </row>
    <row r="34" spans="1:11" ht="15" x14ac:dyDescent="0.25">
      <c r="A34" s="68"/>
      <c r="B34" s="72"/>
      <c r="C34" s="68"/>
      <c r="D34" s="68"/>
      <c r="E34" s="68"/>
      <c r="F34" s="68"/>
      <c r="H34" s="68"/>
      <c r="I34" s="68"/>
      <c r="J34" s="68"/>
      <c r="K34" s="73"/>
    </row>
    <row r="35" spans="1:11" ht="15" x14ac:dyDescent="0.25">
      <c r="A35" s="68"/>
      <c r="B35" s="72"/>
      <c r="C35" s="68"/>
      <c r="D35" s="68"/>
      <c r="E35" s="1029" t="s">
        <v>64</v>
      </c>
      <c r="F35" s="1029"/>
      <c r="G35" s="1029"/>
      <c r="H35" s="1030" t="str">
        <f>IF('Anexo I.A. Solicitud'!D5&lt;&gt;"",'Anexo I.A. Solicitud'!D5,"")</f>
        <v/>
      </c>
      <c r="I35" s="1030"/>
      <c r="J35" s="1030"/>
      <c r="K35" s="73"/>
    </row>
    <row r="36" spans="1:11" ht="15" x14ac:dyDescent="0.25">
      <c r="A36" s="68"/>
      <c r="B36" s="72"/>
      <c r="C36" s="68"/>
      <c r="D36" s="68"/>
      <c r="E36" s="68"/>
      <c r="F36" s="68"/>
      <c r="K36" s="73"/>
    </row>
    <row r="37" spans="1:11" ht="46.5" customHeight="1" x14ac:dyDescent="0.25">
      <c r="A37" s="68"/>
      <c r="B37" s="72"/>
      <c r="C37" s="68"/>
      <c r="D37" s="1024" t="s">
        <v>519</v>
      </c>
      <c r="E37" s="1025"/>
      <c r="F37" s="1025"/>
      <c r="G37" s="1025"/>
      <c r="H37" s="1025"/>
      <c r="I37" s="1025"/>
      <c r="J37" s="1025"/>
      <c r="K37" s="73"/>
    </row>
    <row r="38" spans="1:11" ht="6" customHeight="1" x14ac:dyDescent="0.25">
      <c r="A38" s="68"/>
      <c r="B38" s="72"/>
      <c r="C38" s="68"/>
      <c r="D38" s="68"/>
      <c r="E38" s="68"/>
      <c r="F38" s="68"/>
      <c r="G38" s="68"/>
      <c r="H38" s="68"/>
      <c r="I38" s="68"/>
      <c r="J38" s="68"/>
      <c r="K38" s="73"/>
    </row>
    <row r="39" spans="1:11" ht="35.25" customHeight="1" x14ac:dyDescent="0.25">
      <c r="A39" s="68"/>
      <c r="B39" s="72"/>
      <c r="C39" s="68"/>
      <c r="D39" s="1024" t="s">
        <v>518</v>
      </c>
      <c r="E39" s="1025"/>
      <c r="F39" s="1025"/>
      <c r="G39" s="1025"/>
      <c r="H39" s="1025"/>
      <c r="I39" s="1025"/>
      <c r="J39" s="1025"/>
      <c r="K39" s="73"/>
    </row>
    <row r="40" spans="1:11" ht="15" x14ac:dyDescent="0.25">
      <c r="A40" s="68"/>
      <c r="B40" s="72"/>
      <c r="C40" s="68"/>
      <c r="D40" s="68"/>
      <c r="E40" s="68"/>
      <c r="F40" s="68"/>
      <c r="G40" s="68"/>
      <c r="H40" s="68"/>
      <c r="I40" s="68"/>
      <c r="J40" s="68"/>
      <c r="K40" s="73"/>
    </row>
    <row r="41" spans="1:11" ht="8.25" customHeight="1" x14ac:dyDescent="0.25">
      <c r="A41" s="68"/>
      <c r="B41" s="72"/>
      <c r="C41" s="832"/>
      <c r="D41" s="832"/>
      <c r="E41" s="832"/>
      <c r="F41" s="832"/>
      <c r="G41" s="832"/>
      <c r="H41" s="832"/>
      <c r="I41" s="832"/>
      <c r="J41" s="832"/>
      <c r="K41" s="73"/>
    </row>
    <row r="42" spans="1:11" ht="15" x14ac:dyDescent="0.25">
      <c r="A42" s="68"/>
      <c r="B42" s="72"/>
      <c r="C42" s="68"/>
      <c r="D42" s="1020"/>
      <c r="E42" s="1020"/>
      <c r="F42" s="1020"/>
      <c r="G42" s="1020"/>
      <c r="H42" s="1020"/>
      <c r="I42" s="1020"/>
      <c r="J42" s="1020"/>
      <c r="K42" s="73"/>
    </row>
    <row r="43" spans="1:11" ht="15" x14ac:dyDescent="0.25">
      <c r="A43" s="68"/>
      <c r="B43" s="79"/>
      <c r="C43" s="78"/>
      <c r="D43" s="78"/>
      <c r="E43" s="78"/>
      <c r="F43" s="78"/>
      <c r="G43" s="78"/>
      <c r="H43" s="78"/>
      <c r="I43" s="78"/>
      <c r="J43" s="78"/>
      <c r="K43" s="80"/>
    </row>
  </sheetData>
  <sheetProtection password="CD7A" sheet="1" objects="1" scenarios="1"/>
  <mergeCells count="24">
    <mergeCell ref="D42:J42"/>
    <mergeCell ref="D29:J29"/>
    <mergeCell ref="D21:E21"/>
    <mergeCell ref="E17:H17"/>
    <mergeCell ref="D37:J37"/>
    <mergeCell ref="D28:J28"/>
    <mergeCell ref="C41:J41"/>
    <mergeCell ref="D27:E27"/>
    <mergeCell ref="G27:J27"/>
    <mergeCell ref="D39:J39"/>
    <mergeCell ref="D23:J23"/>
    <mergeCell ref="E35:G35"/>
    <mergeCell ref="H35:J35"/>
    <mergeCell ref="D3:J3"/>
    <mergeCell ref="D6:J6"/>
    <mergeCell ref="D8:J8"/>
    <mergeCell ref="E10:H10"/>
    <mergeCell ref="D11:E11"/>
    <mergeCell ref="D16:E16"/>
    <mergeCell ref="F16:J16"/>
    <mergeCell ref="E12:H12"/>
    <mergeCell ref="D4:J4"/>
    <mergeCell ref="F11:J11"/>
    <mergeCell ref="D15:J15"/>
  </mergeCells>
  <pageMargins left="0.74803149606299213" right="0.19685039370078741" top="0.74803149606299213" bottom="0.55118110236220474" header="0.31496062992125984" footer="0.47244094488188981"/>
  <pageSetup paperSize="9" scale="90" orientation="portrait" r:id="rId1"/>
  <headerFooter alignWithMargins="0">
    <oddFooter>&amp;R&amp;"Verdana,Cursiva"&amp;8&amp;K00-034Dirección General de Cultura-Institución Príncipe de Viana</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2</xdr:col>
                    <xdr:colOff>28575</xdr:colOff>
                    <xdr:row>13</xdr:row>
                    <xdr:rowOff>19050</xdr:rowOff>
                  </from>
                  <to>
                    <xdr:col>3</xdr:col>
                    <xdr:colOff>66675</xdr:colOff>
                    <xdr:row>14</xdr:row>
                    <xdr:rowOff>47625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4</xdr:col>
                    <xdr:colOff>933450</xdr:colOff>
                    <xdr:row>13</xdr:row>
                    <xdr:rowOff>9525</xdr:rowOff>
                  </from>
                  <to>
                    <xdr:col>6</xdr:col>
                    <xdr:colOff>9525</xdr:colOff>
                    <xdr:row>14</xdr:row>
                    <xdr:rowOff>38100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tint="-0.499984740745262"/>
  </sheetPr>
  <dimension ref="A1:AO121"/>
  <sheetViews>
    <sheetView showGridLines="0" zoomScaleNormal="100" zoomScaleSheetLayoutView="90" workbookViewId="0">
      <selection activeCell="B4" sqref="B4:D4"/>
    </sheetView>
  </sheetViews>
  <sheetFormatPr baseColWidth="10" defaultColWidth="11.42578125" defaultRowHeight="12.75" x14ac:dyDescent="0.2"/>
  <cols>
    <col min="1" max="1" width="3.28515625" style="52" customWidth="1"/>
    <col min="2" max="2" width="4.85546875" style="52" customWidth="1"/>
    <col min="3" max="3" width="18.140625" style="52" customWidth="1"/>
    <col min="4" max="4" width="20" style="52" customWidth="1"/>
    <col min="5" max="5" width="18.85546875" style="52" customWidth="1"/>
    <col min="6" max="6" width="11.42578125" style="52"/>
    <col min="7" max="7" width="12.42578125" style="52" customWidth="1"/>
    <col min="8" max="8" width="14.140625" style="52" customWidth="1"/>
    <col min="9" max="9" width="11.42578125" style="52"/>
    <col min="10" max="10" width="15.5703125" style="52" customWidth="1"/>
    <col min="11" max="11" width="12.5703125" style="52" customWidth="1"/>
    <col min="12" max="12" width="11.7109375" style="52" customWidth="1"/>
    <col min="13" max="13" width="9.140625" style="52" customWidth="1"/>
    <col min="14" max="14" width="11.42578125" style="52" customWidth="1"/>
    <col min="15" max="15" width="11.42578125" style="161" customWidth="1"/>
    <col min="16" max="16" width="4.85546875" style="160" customWidth="1"/>
    <col min="17" max="18" width="11.42578125" style="160" customWidth="1"/>
    <col min="19" max="19" width="5" style="160" customWidth="1"/>
    <col min="20" max="20" width="13.28515625" style="160" customWidth="1"/>
    <col min="21" max="21" width="12.28515625" style="160" customWidth="1"/>
    <col min="22" max="22" width="11.42578125" style="160"/>
    <col min="23" max="23" width="6.5703125" style="160" customWidth="1"/>
    <col min="24" max="24" width="47.140625" style="160" customWidth="1"/>
    <col min="25" max="25" width="35.140625" style="160" customWidth="1"/>
    <col min="26" max="26" width="20" style="160" customWidth="1"/>
    <col min="27" max="28" width="11.42578125" style="160"/>
    <col min="29" max="29" width="7" style="160" customWidth="1"/>
    <col min="30" max="30" width="12.5703125" style="52" customWidth="1"/>
    <col min="31" max="31" width="14.42578125" style="52" customWidth="1"/>
    <col min="32" max="32" width="5" style="52" customWidth="1"/>
    <col min="33" max="33" width="22.28515625" style="52" customWidth="1"/>
    <col min="34" max="41" width="11.42578125" style="51"/>
    <col min="42" max="16384" width="11.42578125" style="52"/>
  </cols>
  <sheetData>
    <row r="1" spans="1:33" ht="18.75" customHeight="1" x14ac:dyDescent="0.2">
      <c r="B1" s="1074" t="s">
        <v>251</v>
      </c>
      <c r="C1" s="1074"/>
      <c r="D1" s="1074"/>
      <c r="E1" s="1074"/>
      <c r="F1" s="1074"/>
      <c r="G1" s="1074"/>
      <c r="H1" s="1074"/>
      <c r="I1" s="1074"/>
      <c r="J1" s="1074"/>
      <c r="K1" s="51"/>
      <c r="L1" s="85"/>
      <c r="M1" s="86" t="s">
        <v>255</v>
      </c>
      <c r="N1" s="86"/>
      <c r="O1" s="86" t="s">
        <v>190</v>
      </c>
      <c r="P1" s="232">
        <f>'PRESUPUESTO TOTAL'!E13</f>
        <v>0</v>
      </c>
      <c r="Q1" s="86"/>
      <c r="R1" s="86" t="s">
        <v>191</v>
      </c>
      <c r="S1" s="233">
        <f>'PRESUPUESTO TOTAL'!H13</f>
        <v>0</v>
      </c>
      <c r="T1" s="86"/>
      <c r="U1" s="86" t="s">
        <v>434</v>
      </c>
      <c r="V1" s="86"/>
      <c r="W1" s="508">
        <f>'Anexo I.A. Solicitud'!H16</f>
        <v>0</v>
      </c>
      <c r="X1" s="87" t="str">
        <f>IF(W1="a","Ficción o Documental","Animación")</f>
        <v>Animación</v>
      </c>
      <c r="AD1" s="51"/>
      <c r="AE1" s="51"/>
      <c r="AF1" s="51"/>
      <c r="AG1" s="51"/>
    </row>
    <row r="2" spans="1:33" ht="15.75" x14ac:dyDescent="0.2">
      <c r="A2" s="51"/>
      <c r="B2" s="234"/>
      <c r="C2" s="1"/>
      <c r="D2" s="1"/>
      <c r="E2" s="1"/>
      <c r="F2" s="1"/>
      <c r="G2" s="1"/>
      <c r="H2" s="1"/>
      <c r="I2" s="1"/>
      <c r="J2" s="1"/>
      <c r="K2" s="51"/>
      <c r="L2" s="124"/>
      <c r="M2" s="17"/>
      <c r="N2" s="17"/>
      <c r="O2" s="17"/>
      <c r="P2" s="17"/>
      <c r="Q2" s="17"/>
      <c r="R2" s="17"/>
      <c r="S2" s="17"/>
      <c r="T2" s="17"/>
      <c r="U2" s="17"/>
      <c r="V2" s="17"/>
      <c r="W2" s="106"/>
      <c r="X2" s="134"/>
      <c r="AD2" s="51"/>
      <c r="AE2" s="51"/>
      <c r="AF2" s="51"/>
      <c r="AG2" s="51"/>
    </row>
    <row r="3" spans="1:33" ht="15.75" customHeight="1" x14ac:dyDescent="0.2">
      <c r="A3" s="51"/>
      <c r="B3" s="1059" t="s">
        <v>252</v>
      </c>
      <c r="C3" s="1060"/>
      <c r="D3" s="1061"/>
      <c r="E3" s="235" t="s">
        <v>256</v>
      </c>
      <c r="F3" s="1068" t="s">
        <v>257</v>
      </c>
      <c r="G3" s="1069"/>
      <c r="H3" s="1069"/>
      <c r="I3" s="1069"/>
      <c r="J3" s="1069"/>
      <c r="K3" s="51"/>
      <c r="L3" s="124"/>
      <c r="M3" s="746" t="s">
        <v>31</v>
      </c>
      <c r="N3" s="1065"/>
      <c r="O3" s="1065"/>
      <c r="P3" s="1065"/>
      <c r="Q3" s="1066"/>
      <c r="R3" s="1075" t="s">
        <v>11</v>
      </c>
      <c r="S3" s="1075"/>
      <c r="T3" s="237" t="s">
        <v>13</v>
      </c>
      <c r="U3" s="1078" t="s">
        <v>14</v>
      </c>
      <c r="V3" s="1078"/>
      <c r="W3" s="1078"/>
      <c r="X3" s="134"/>
      <c r="AD3" s="51"/>
      <c r="AE3" s="51"/>
      <c r="AF3" s="51"/>
      <c r="AG3" s="51"/>
    </row>
    <row r="4" spans="1:33" ht="15.75" x14ac:dyDescent="0.2">
      <c r="A4" s="51"/>
      <c r="B4" s="1062">
        <f>'Anexo I.A. Solicitud'!D5</f>
        <v>0</v>
      </c>
      <c r="C4" s="1063"/>
      <c r="D4" s="1064"/>
      <c r="E4" s="236">
        <f>'Anexo I.A. Solicitud'!F7</f>
        <v>0</v>
      </c>
      <c r="F4" s="1070">
        <f>'Anexo I.A. Solicitud'!K7</f>
        <v>0</v>
      </c>
      <c r="G4" s="1071"/>
      <c r="H4" s="1071"/>
      <c r="I4" s="1071"/>
      <c r="J4" s="1072"/>
      <c r="K4" s="51"/>
      <c r="L4" s="88"/>
      <c r="M4" s="1058">
        <f>'PRESUPUESTO TOTAL'!C16</f>
        <v>0</v>
      </c>
      <c r="N4" s="1058"/>
      <c r="O4" s="1058"/>
      <c r="P4" s="1058"/>
      <c r="Q4" s="1058"/>
      <c r="R4" s="1076">
        <f>'PRESUPUESTO TOTAL'!I16</f>
        <v>0</v>
      </c>
      <c r="S4" s="1077"/>
      <c r="T4" s="239">
        <f>'PRESUPUESTO TOTAL'!J16</f>
        <v>0</v>
      </c>
      <c r="U4" s="1055">
        <f>'PRESUPUESTO TOTAL'!K16</f>
        <v>0</v>
      </c>
      <c r="V4" s="1055"/>
      <c r="W4" s="1055"/>
      <c r="X4" s="134"/>
      <c r="AD4" s="51"/>
      <c r="AE4" s="51"/>
      <c r="AF4" s="51"/>
      <c r="AG4" s="51"/>
    </row>
    <row r="5" spans="1:33" ht="15.75" x14ac:dyDescent="0.2">
      <c r="A5" s="51"/>
      <c r="B5" s="240"/>
      <c r="C5" s="241"/>
      <c r="D5" s="241"/>
      <c r="E5" s="1"/>
      <c r="F5" s="1"/>
      <c r="G5" s="1"/>
      <c r="H5" s="242"/>
      <c r="I5" s="242"/>
      <c r="J5" s="242"/>
      <c r="K5" s="51"/>
      <c r="L5" s="88"/>
      <c r="M5" s="746" t="s">
        <v>192</v>
      </c>
      <c r="N5" s="1065"/>
      <c r="O5" s="1065"/>
      <c r="P5" s="1065"/>
      <c r="Q5" s="1066"/>
      <c r="R5" s="1075" t="s">
        <v>11</v>
      </c>
      <c r="S5" s="1075"/>
      <c r="T5" s="237" t="s">
        <v>13</v>
      </c>
      <c r="U5" s="1078" t="s">
        <v>14</v>
      </c>
      <c r="V5" s="1078"/>
      <c r="W5" s="1078"/>
      <c r="X5" s="134"/>
      <c r="AD5" s="51"/>
      <c r="AE5" s="51"/>
      <c r="AF5" s="51"/>
      <c r="AG5" s="51"/>
    </row>
    <row r="6" spans="1:33" ht="15.75" x14ac:dyDescent="0.2">
      <c r="A6" s="51"/>
      <c r="B6" s="1059" t="s">
        <v>258</v>
      </c>
      <c r="C6" s="1060"/>
      <c r="D6" s="1061"/>
      <c r="E6" s="235" t="s">
        <v>256</v>
      </c>
      <c r="F6" s="1068" t="s">
        <v>257</v>
      </c>
      <c r="G6" s="1068"/>
      <c r="H6" s="1068"/>
      <c r="I6" s="1068"/>
      <c r="J6" s="1068"/>
      <c r="K6" s="51"/>
      <c r="L6" s="88"/>
      <c r="M6" s="1058">
        <f>'PRESUPUESTO TOTAL'!C18</f>
        <v>0</v>
      </c>
      <c r="N6" s="1058"/>
      <c r="O6" s="1058"/>
      <c r="P6" s="1058"/>
      <c r="Q6" s="1058"/>
      <c r="R6" s="1076">
        <f>'PRESUPUESTO TOTAL'!I18</f>
        <v>0</v>
      </c>
      <c r="S6" s="1077"/>
      <c r="T6" s="238">
        <f>'PRESUPUESTO TOTAL'!J18</f>
        <v>0</v>
      </c>
      <c r="U6" s="1055">
        <f>'PRESUPUESTO TOTAL'!K18</f>
        <v>0</v>
      </c>
      <c r="V6" s="1055"/>
      <c r="W6" s="1055"/>
      <c r="X6" s="134"/>
      <c r="AD6" s="51"/>
      <c r="AE6" s="51"/>
      <c r="AF6" s="51"/>
      <c r="AG6" s="51"/>
    </row>
    <row r="7" spans="1:33" ht="15.75" x14ac:dyDescent="0.2">
      <c r="A7" s="51"/>
      <c r="B7" s="1062">
        <f>'Anexo I.A. Solicitud'!B10</f>
        <v>0</v>
      </c>
      <c r="C7" s="1063"/>
      <c r="D7" s="1064"/>
      <c r="E7" s="236">
        <f>'Anexo I.A. Solicitud'!F12</f>
        <v>0</v>
      </c>
      <c r="F7" s="1067">
        <f>'Anexo I.A. Solicitud'!K12</f>
        <v>0</v>
      </c>
      <c r="G7" s="1067"/>
      <c r="H7" s="1067"/>
      <c r="I7" s="1067"/>
      <c r="J7" s="1067"/>
      <c r="K7" s="51"/>
      <c r="L7" s="88"/>
      <c r="M7" s="1058">
        <f>'PRESUPUESTO TOTAL'!C19</f>
        <v>0</v>
      </c>
      <c r="N7" s="1058"/>
      <c r="O7" s="1058"/>
      <c r="P7" s="1058"/>
      <c r="Q7" s="1058"/>
      <c r="R7" s="1076">
        <f>'PRESUPUESTO TOTAL'!I19</f>
        <v>0</v>
      </c>
      <c r="S7" s="1077"/>
      <c r="T7" s="238">
        <f>'PRESUPUESTO TOTAL'!J19</f>
        <v>0</v>
      </c>
      <c r="U7" s="1055">
        <f>'PRESUPUESTO TOTAL'!K19</f>
        <v>0</v>
      </c>
      <c r="V7" s="1055"/>
      <c r="W7" s="1055"/>
      <c r="X7" s="134"/>
      <c r="AD7" s="51"/>
      <c r="AE7" s="51"/>
      <c r="AF7" s="51"/>
      <c r="AG7" s="51"/>
    </row>
    <row r="8" spans="1:33" ht="15.75" x14ac:dyDescent="0.2">
      <c r="A8" s="51"/>
      <c r="B8" s="51"/>
      <c r="C8" s="51"/>
      <c r="D8" s="51"/>
      <c r="E8" s="51"/>
      <c r="F8" s="51"/>
      <c r="G8" s="51"/>
      <c r="H8" s="51"/>
      <c r="I8" s="51"/>
      <c r="J8" s="51"/>
      <c r="K8" s="51"/>
      <c r="L8" s="88"/>
      <c r="M8" s="1058">
        <f>'PRESUPUESTO TOTAL'!C20</f>
        <v>0</v>
      </c>
      <c r="N8" s="1058"/>
      <c r="O8" s="1058"/>
      <c r="P8" s="1058"/>
      <c r="Q8" s="1058"/>
      <c r="R8" s="1076">
        <f>'PRESUPUESTO TOTAL'!I20</f>
        <v>0</v>
      </c>
      <c r="S8" s="1077"/>
      <c r="T8" s="487">
        <f>'PRESUPUESTO TOTAL'!J20</f>
        <v>0</v>
      </c>
      <c r="U8" s="1055">
        <f>'PRESUPUESTO TOTAL'!K20</f>
        <v>0</v>
      </c>
      <c r="V8" s="1055"/>
      <c r="W8" s="1055"/>
      <c r="X8" s="134"/>
      <c r="AD8" s="51"/>
      <c r="AE8" s="51"/>
      <c r="AF8" s="51"/>
      <c r="AG8" s="51"/>
    </row>
    <row r="9" spans="1:33" ht="15.75" x14ac:dyDescent="0.2">
      <c r="A9" s="51"/>
      <c r="B9" s="1059" t="s">
        <v>259</v>
      </c>
      <c r="C9" s="1060"/>
      <c r="D9" s="1061"/>
      <c r="E9" s="1079" t="str">
        <f>'Anexo I.A. Solicitud'!B23</f>
        <v/>
      </c>
      <c r="F9" s="1080"/>
      <c r="G9" s="1080"/>
      <c r="H9" s="1080"/>
      <c r="I9" s="1080"/>
      <c r="J9" s="1081"/>
      <c r="K9" s="51"/>
      <c r="L9" s="127"/>
      <c r="M9" s="112"/>
      <c r="N9" s="112"/>
      <c r="O9" s="112"/>
      <c r="P9" s="112"/>
      <c r="Q9" s="112"/>
      <c r="R9" s="112"/>
      <c r="S9" s="112"/>
      <c r="T9" s="179">
        <f>SUM(T4,T6:T8)</f>
        <v>0</v>
      </c>
      <c r="U9" s="112"/>
      <c r="V9" s="1056">
        <f>SUM(U4,U6:W8)</f>
        <v>0</v>
      </c>
      <c r="W9" s="1056"/>
      <c r="X9" s="134"/>
      <c r="AD9" s="51"/>
      <c r="AE9" s="51"/>
      <c r="AF9" s="51"/>
      <c r="AG9" s="51"/>
    </row>
    <row r="10" spans="1:33" ht="15.75" x14ac:dyDescent="0.2">
      <c r="A10" s="51"/>
      <c r="B10" s="51"/>
      <c r="C10" s="51"/>
      <c r="D10" s="51"/>
      <c r="E10" s="51"/>
      <c r="F10" s="51"/>
      <c r="G10" s="51"/>
      <c r="H10" s="51"/>
      <c r="I10" s="51"/>
      <c r="J10" s="51"/>
      <c r="K10" s="51"/>
      <c r="L10" s="127"/>
      <c r="M10" s="243" t="s">
        <v>242</v>
      </c>
      <c r="N10" s="244"/>
      <c r="O10" s="244"/>
      <c r="P10" s="244"/>
      <c r="Q10" s="244"/>
      <c r="R10" s="17"/>
      <c r="S10" s="17"/>
      <c r="T10" s="180">
        <f>'PRESUPUESTO TOTAL'!J23</f>
        <v>0</v>
      </c>
      <c r="U10" s="112"/>
      <c r="V10" s="112"/>
      <c r="W10" s="112"/>
      <c r="X10" s="134"/>
      <c r="AD10" s="51"/>
      <c r="AE10" s="51"/>
      <c r="AF10" s="51"/>
      <c r="AG10" s="51"/>
    </row>
    <row r="11" spans="1:33" ht="15.75" x14ac:dyDescent="0.2">
      <c r="A11" s="51"/>
      <c r="B11" s="334" t="s">
        <v>280</v>
      </c>
      <c r="C11" s="332"/>
      <c r="D11" s="333"/>
      <c r="E11" s="514"/>
      <c r="F11" s="1053" t="s">
        <v>297</v>
      </c>
      <c r="G11" s="1053"/>
      <c r="H11" s="514"/>
      <c r="I11" s="415" t="s">
        <v>299</v>
      </c>
      <c r="J11" s="514"/>
      <c r="K11" s="51"/>
      <c r="L11" s="127"/>
      <c r="M11" s="243" t="s">
        <v>240</v>
      </c>
      <c r="N11" s="244"/>
      <c r="O11" s="244"/>
      <c r="P11" s="244"/>
      <c r="Q11" s="244"/>
      <c r="R11" s="17"/>
      <c r="S11" s="17"/>
      <c r="T11" s="180">
        <f>'PRESUPUESTO TOTAL'!J24</f>
        <v>0</v>
      </c>
      <c r="U11" s="112"/>
      <c r="V11" s="112"/>
      <c r="W11" s="112"/>
      <c r="X11" s="134"/>
      <c r="AC11" s="51"/>
      <c r="AD11" s="51"/>
      <c r="AE11" s="51"/>
      <c r="AF11" s="51"/>
      <c r="AG11" s="51"/>
    </row>
    <row r="12" spans="1:33" ht="15.75" x14ac:dyDescent="0.2">
      <c r="A12" s="51"/>
      <c r="B12" s="334" t="s">
        <v>281</v>
      </c>
      <c r="C12" s="332"/>
      <c r="D12" s="333"/>
      <c r="E12" s="514"/>
      <c r="F12" s="1053" t="s">
        <v>298</v>
      </c>
      <c r="G12" s="1053"/>
      <c r="H12" s="514"/>
      <c r="I12" s="415" t="s">
        <v>300</v>
      </c>
      <c r="J12" s="514"/>
      <c r="K12" s="51"/>
      <c r="L12" s="127"/>
      <c r="M12" s="112"/>
      <c r="N12" s="112"/>
      <c r="O12" s="112"/>
      <c r="P12" s="112"/>
      <c r="Q12" s="112"/>
      <c r="R12" s="112"/>
      <c r="S12" s="112"/>
      <c r="T12" s="112"/>
      <c r="U12" s="112"/>
      <c r="V12" s="112"/>
      <c r="W12" s="112"/>
      <c r="X12" s="134"/>
      <c r="AC12" s="51"/>
      <c r="AD12" s="51"/>
      <c r="AE12" s="51"/>
      <c r="AF12" s="51"/>
      <c r="AG12" s="51"/>
    </row>
    <row r="13" spans="1:33" ht="15.75" x14ac:dyDescent="0.2">
      <c r="A13" s="51"/>
      <c r="B13" s="51"/>
      <c r="C13" s="51"/>
      <c r="D13" s="51"/>
      <c r="E13" s="51"/>
      <c r="F13" s="51"/>
      <c r="G13" s="51"/>
      <c r="H13" s="51"/>
      <c r="I13" s="51"/>
      <c r="J13" s="51"/>
      <c r="K13" s="51"/>
      <c r="L13" s="91"/>
      <c r="M13" s="92"/>
      <c r="N13" s="92"/>
      <c r="O13" s="92"/>
      <c r="P13" s="92"/>
      <c r="Q13" s="92"/>
      <c r="R13" s="92"/>
      <c r="S13" s="92"/>
      <c r="T13" s="92"/>
      <c r="U13" s="92"/>
      <c r="V13" s="92"/>
      <c r="W13" s="92"/>
      <c r="X13" s="245"/>
      <c r="AC13" s="52"/>
      <c r="AD13" s="51"/>
      <c r="AE13" s="51"/>
      <c r="AF13" s="51"/>
      <c r="AG13" s="51"/>
    </row>
    <row r="14" spans="1:33" x14ac:dyDescent="0.2">
      <c r="A14" s="51"/>
      <c r="B14" s="51"/>
      <c r="C14" s="51"/>
      <c r="D14" s="51"/>
      <c r="E14" s="51"/>
      <c r="F14" s="51"/>
      <c r="G14" s="51"/>
      <c r="H14" s="51"/>
      <c r="I14" s="51"/>
      <c r="J14" s="51"/>
      <c r="N14" s="161"/>
      <c r="O14" s="160"/>
      <c r="AD14" s="51"/>
      <c r="AE14" s="51"/>
      <c r="AF14" s="51"/>
      <c r="AG14" s="51"/>
    </row>
    <row r="15" spans="1:33" ht="26.25" x14ac:dyDescent="0.2">
      <c r="A15" s="51"/>
      <c r="B15" s="1045" t="s">
        <v>253</v>
      </c>
      <c r="C15" s="1045"/>
      <c r="D15" s="1045"/>
      <c r="E15" s="1045"/>
      <c r="F15" s="1045"/>
      <c r="G15" s="1045"/>
      <c r="H15" s="1045"/>
      <c r="I15" s="1054"/>
      <c r="J15" s="1054"/>
      <c r="K15" s="1054"/>
      <c r="L15" s="647"/>
      <c r="M15" s="246"/>
      <c r="N15" s="1057" t="s">
        <v>563</v>
      </c>
      <c r="O15" s="1057"/>
      <c r="P15" s="1057"/>
      <c r="Q15" s="1057"/>
      <c r="R15" s="1057"/>
      <c r="S15" s="1057"/>
      <c r="T15" s="1057"/>
      <c r="U15" s="1057"/>
      <c r="V15" s="1057"/>
      <c r="W15" s="1045" t="s">
        <v>254</v>
      </c>
      <c r="X15" s="1045"/>
      <c r="Y15" s="1045"/>
      <c r="Z15" s="1045"/>
      <c r="AA15" s="1045"/>
      <c r="AB15" s="1045"/>
      <c r="AC15" s="1045"/>
      <c r="AD15" s="1045"/>
      <c r="AE15" s="1045"/>
      <c r="AF15" s="1046"/>
      <c r="AG15" s="51"/>
    </row>
    <row r="16" spans="1:33" ht="21" x14ac:dyDescent="0.2">
      <c r="A16" s="51"/>
      <c r="B16" s="247" t="s">
        <v>5</v>
      </c>
      <c r="C16" s="51"/>
      <c r="D16" s="51"/>
      <c r="E16" s="51"/>
      <c r="F16" s="51"/>
      <c r="G16" s="51"/>
      <c r="H16" s="51"/>
      <c r="I16" s="99"/>
      <c r="J16" s="99"/>
      <c r="K16" s="99"/>
      <c r="L16" s="99"/>
      <c r="M16" s="99"/>
      <c r="N16" s="247" t="s">
        <v>5</v>
      </c>
      <c r="O16" s="160"/>
      <c r="Q16" s="140"/>
      <c r="R16" s="140"/>
      <c r="S16" s="140"/>
      <c r="T16" s="140"/>
      <c r="U16" s="140"/>
      <c r="W16" s="247" t="s">
        <v>1</v>
      </c>
      <c r="Y16" s="510" t="s">
        <v>436</v>
      </c>
      <c r="Z16" s="645">
        <f>'PTO. PERIODO SUBVENCIONABLE'!M190</f>
        <v>0</v>
      </c>
      <c r="AA16" s="646" t="e">
        <f>Z16/AD69</f>
        <v>#DIV/0!</v>
      </c>
      <c r="AD16" s="51"/>
      <c r="AE16" s="51"/>
      <c r="AF16" s="51"/>
      <c r="AG16" s="51"/>
    </row>
    <row r="17" spans="1:33" ht="26.25" customHeight="1" x14ac:dyDescent="0.2">
      <c r="A17" s="51"/>
      <c r="B17" s="4"/>
      <c r="C17" s="4"/>
      <c r="D17" s="4"/>
      <c r="E17" s="4"/>
      <c r="F17" s="4"/>
      <c r="G17" s="4"/>
      <c r="H17" s="4"/>
      <c r="I17" s="4"/>
      <c r="J17" s="4"/>
      <c r="K17" s="4"/>
      <c r="L17" s="4"/>
      <c r="M17" s="4"/>
      <c r="N17" s="161"/>
      <c r="O17" s="160"/>
      <c r="Q17" s="140"/>
      <c r="R17" s="140"/>
      <c r="S17" s="140"/>
      <c r="T17" s="140"/>
      <c r="U17" s="140"/>
      <c r="Y17" s="510" t="s">
        <v>435</v>
      </c>
      <c r="Z17" s="511" t="str">
        <f>'Anexo I.A. Solicitud'!L32</f>
        <v/>
      </c>
      <c r="AD17" s="51"/>
      <c r="AE17" s="51"/>
      <c r="AF17" s="51"/>
      <c r="AG17" s="51"/>
    </row>
    <row r="18" spans="1:33" ht="17.25" x14ac:dyDescent="0.2">
      <c r="A18" s="51"/>
      <c r="B18" s="85"/>
      <c r="C18" s="86"/>
      <c r="D18" s="86"/>
      <c r="E18" s="86"/>
      <c r="F18" s="86"/>
      <c r="G18" s="86"/>
      <c r="H18" s="86"/>
      <c r="I18" s="86"/>
      <c r="J18" s="86"/>
      <c r="K18" s="86"/>
      <c r="L18" s="87"/>
      <c r="M18" s="161"/>
      <c r="N18" s="85"/>
      <c r="O18" s="86"/>
      <c r="P18" s="87"/>
      <c r="Q18" s="4"/>
      <c r="R18" s="4"/>
      <c r="S18" s="4"/>
      <c r="T18" s="7"/>
      <c r="U18" s="7"/>
      <c r="W18" s="212"/>
      <c r="X18" s="86" t="s">
        <v>24</v>
      </c>
      <c r="Y18" s="213"/>
      <c r="Z18" s="213"/>
      <c r="AA18" s="213"/>
      <c r="AB18" s="213"/>
      <c r="AC18" s="213"/>
      <c r="AD18" s="214"/>
      <c r="AE18" s="214"/>
      <c r="AF18" s="215"/>
      <c r="AG18" s="51"/>
    </row>
    <row r="19" spans="1:33" ht="17.25" x14ac:dyDescent="0.2">
      <c r="A19" s="51"/>
      <c r="B19" s="248"/>
      <c r="C19" s="16"/>
      <c r="D19" s="16"/>
      <c r="E19" s="16"/>
      <c r="F19" s="16"/>
      <c r="G19" s="16"/>
      <c r="H19" s="16"/>
      <c r="I19" s="16"/>
      <c r="J19" s="747" t="s">
        <v>203</v>
      </c>
      <c r="K19" s="742" t="s">
        <v>239</v>
      </c>
      <c r="L19" s="743" t="s">
        <v>188</v>
      </c>
      <c r="M19" s="161"/>
      <c r="N19" s="420" t="s">
        <v>23</v>
      </c>
      <c r="O19" s="249">
        <f>'PTO. PERIODO SUBVENCIONABLE'!G16</f>
        <v>0</v>
      </c>
      <c r="P19" s="444"/>
      <c r="Q19" s="203"/>
      <c r="R19" s="1073"/>
      <c r="S19" s="1073"/>
      <c r="T19" s="1051"/>
      <c r="U19" s="1051"/>
      <c r="W19" s="124"/>
      <c r="X19" s="1040" t="s">
        <v>10</v>
      </c>
      <c r="Y19" s="1041"/>
      <c r="Z19" s="1041"/>
      <c r="AA19" s="1041"/>
      <c r="AB19" s="1042"/>
      <c r="AC19" s="106"/>
      <c r="AD19" s="104"/>
      <c r="AE19" s="115">
        <f>'PTO. PERIODO SUBVENCIONABLE'!J148</f>
        <v>0</v>
      </c>
      <c r="AF19" s="125"/>
      <c r="AG19" s="51"/>
    </row>
    <row r="20" spans="1:33" ht="44.25" customHeight="1" x14ac:dyDescent="0.2">
      <c r="A20" s="51"/>
      <c r="B20" s="250" t="s">
        <v>15</v>
      </c>
      <c r="C20" s="34"/>
      <c r="D20" s="34"/>
      <c r="E20" s="34"/>
      <c r="F20" s="34"/>
      <c r="G20" s="34"/>
      <c r="H20" s="34"/>
      <c r="I20" s="34"/>
      <c r="J20" s="748"/>
      <c r="K20" s="743"/>
      <c r="L20" s="1052"/>
      <c r="M20" s="161"/>
      <c r="N20" s="420" t="s">
        <v>21</v>
      </c>
      <c r="O20" s="637" t="s">
        <v>22</v>
      </c>
      <c r="P20" s="444"/>
      <c r="Q20" s="203"/>
      <c r="R20" s="1073"/>
      <c r="S20" s="1073"/>
      <c r="T20" s="203"/>
      <c r="U20" s="203"/>
      <c r="W20" s="88"/>
      <c r="X20" s="17" t="s">
        <v>29</v>
      </c>
      <c r="Y20" s="106"/>
      <c r="Z20" s="106"/>
      <c r="AA20" s="106"/>
      <c r="AB20" s="106"/>
      <c r="AC20" s="106"/>
      <c r="AD20" s="196"/>
      <c r="AE20" s="106"/>
      <c r="AF20" s="89"/>
      <c r="AG20" s="51"/>
    </row>
    <row r="21" spans="1:33" ht="17.25" x14ac:dyDescent="0.2">
      <c r="A21" s="51"/>
      <c r="B21" s="1047" t="s">
        <v>12</v>
      </c>
      <c r="C21" s="1048"/>
      <c r="D21" s="1048"/>
      <c r="E21" s="1048"/>
      <c r="F21" s="1048"/>
      <c r="G21" s="1048"/>
      <c r="H21" s="1048"/>
      <c r="I21" s="1049"/>
      <c r="J21" s="619">
        <f>'PRESUPUESTO TOTAL'!K32</f>
        <v>0</v>
      </c>
      <c r="K21" s="251">
        <f>'PRESUPUESTO TOTAL'!L32</f>
        <v>0</v>
      </c>
      <c r="L21" s="251">
        <f>'PRESUPUESTO TOTAL'!M32</f>
        <v>0</v>
      </c>
      <c r="M21" s="161"/>
      <c r="N21" s="223">
        <f>'PTO. PERIODO SUBVENCIONABLE'!F18</f>
        <v>0</v>
      </c>
      <c r="O21" s="624">
        <f>'PTO. PERIODO SUBVENCIONABLE'!G18</f>
        <v>0</v>
      </c>
      <c r="P21" s="444"/>
      <c r="Q21" s="425"/>
      <c r="R21" s="425"/>
      <c r="S21" s="189"/>
      <c r="T21" s="425"/>
      <c r="U21" s="425"/>
      <c r="W21" s="88"/>
      <c r="X21" s="1040" t="s">
        <v>10</v>
      </c>
      <c r="Y21" s="1041"/>
      <c r="Z21" s="1041"/>
      <c r="AA21" s="1041"/>
      <c r="AB21" s="1042"/>
      <c r="AC21" s="106"/>
      <c r="AD21" s="196"/>
      <c r="AE21" s="115">
        <f>'PTO. PERIODO SUBVENCIONABLE'!J154</f>
        <v>0</v>
      </c>
      <c r="AF21" s="89"/>
      <c r="AG21" s="51"/>
    </row>
    <row r="22" spans="1:33" ht="17.25" x14ac:dyDescent="0.2">
      <c r="A22" s="51"/>
      <c r="B22" s="88"/>
      <c r="C22" s="112"/>
      <c r="D22" s="112"/>
      <c r="E22" s="112"/>
      <c r="F22" s="112"/>
      <c r="G22" s="112"/>
      <c r="H22" s="112"/>
      <c r="I22" s="112"/>
      <c r="J22" s="112"/>
      <c r="K22" s="112"/>
      <c r="L22" s="89"/>
      <c r="M22" s="161"/>
      <c r="N22" s="224"/>
      <c r="O22" s="183"/>
      <c r="P22" s="444"/>
      <c r="Q22" s="189"/>
      <c r="R22" s="189"/>
      <c r="S22" s="189"/>
      <c r="T22" s="422"/>
      <c r="U22" s="422"/>
      <c r="W22" s="88"/>
      <c r="X22" s="17" t="s">
        <v>25</v>
      </c>
      <c r="Y22" s="106"/>
      <c r="Z22" s="106"/>
      <c r="AA22" s="106"/>
      <c r="AB22" s="106"/>
      <c r="AC22" s="106"/>
      <c r="AD22" s="197" t="s">
        <v>245</v>
      </c>
      <c r="AE22" s="197" t="s">
        <v>244</v>
      </c>
      <c r="AF22" s="89"/>
      <c r="AG22" s="51"/>
    </row>
    <row r="23" spans="1:33" ht="17.25" x14ac:dyDescent="0.2">
      <c r="A23" s="51"/>
      <c r="B23" s="131" t="s">
        <v>16</v>
      </c>
      <c r="C23" s="17"/>
      <c r="D23" s="17"/>
      <c r="E23" s="17"/>
      <c r="F23" s="17"/>
      <c r="G23" s="106"/>
      <c r="H23" s="106"/>
      <c r="I23" s="106"/>
      <c r="J23" s="106"/>
      <c r="K23" s="106"/>
      <c r="L23" s="125"/>
      <c r="M23" s="161"/>
      <c r="N23" s="225"/>
      <c r="O23" s="184"/>
      <c r="P23" s="444"/>
      <c r="Q23" s="194"/>
      <c r="R23" s="194"/>
      <c r="S23" s="189"/>
      <c r="T23" s="422"/>
      <c r="U23" s="422"/>
      <c r="W23" s="88"/>
      <c r="X23" s="108" t="s">
        <v>6</v>
      </c>
      <c r="Y23" s="108" t="s">
        <v>28</v>
      </c>
      <c r="Z23" s="126"/>
      <c r="AA23" s="126"/>
      <c r="AB23" s="116"/>
      <c r="AC23" s="106"/>
      <c r="AD23" s="115">
        <f>'PTO. PERIODO SUBVENCIONABLE'!I160</f>
        <v>0</v>
      </c>
      <c r="AE23" s="115">
        <f>'PTO. PERIODO SUBVENCIONABLE'!J160</f>
        <v>0</v>
      </c>
      <c r="AF23" s="89"/>
      <c r="AG23" s="51"/>
    </row>
    <row r="24" spans="1:33" ht="17.25" x14ac:dyDescent="0.2">
      <c r="A24" s="51"/>
      <c r="B24" s="1047" t="s">
        <v>12</v>
      </c>
      <c r="C24" s="1048"/>
      <c r="D24" s="1048"/>
      <c r="E24" s="1048"/>
      <c r="F24" s="1048"/>
      <c r="G24" s="1048"/>
      <c r="H24" s="1048"/>
      <c r="I24" s="1049"/>
      <c r="J24" s="620">
        <f>'PRESUPUESTO TOTAL'!K43</f>
        <v>0</v>
      </c>
      <c r="K24" s="109">
        <f>'PRESUPUESTO TOTAL'!L43</f>
        <v>0</v>
      </c>
      <c r="L24" s="109">
        <f>'PRESUPUESTO TOTAL'!M43</f>
        <v>0</v>
      </c>
      <c r="M24" s="161"/>
      <c r="N24" s="226">
        <f>'PTO. PERIODO SUBVENCIONABLE'!F29</f>
        <v>0</v>
      </c>
      <c r="O24" s="625">
        <f>'PTO. PERIODO SUBVENCIONABLE'!G29</f>
        <v>0</v>
      </c>
      <c r="P24" s="444"/>
      <c r="Q24" s="425"/>
      <c r="R24" s="425"/>
      <c r="S24" s="189"/>
      <c r="T24" s="425"/>
      <c r="U24" s="425"/>
      <c r="W24" s="88"/>
      <c r="X24" s="111">
        <f>'PTO. PERIODO SUBVENCIONABLE'!C161</f>
        <v>0</v>
      </c>
      <c r="Y24" s="1031">
        <f>'PTO. PERIODO SUBVENCIONABLE'!D161</f>
        <v>0</v>
      </c>
      <c r="Z24" s="1032"/>
      <c r="AA24" s="1032"/>
      <c r="AB24" s="1033"/>
      <c r="AC24" s="106"/>
      <c r="AD24" s="115">
        <f>'PTO. PERIODO SUBVENCIONABLE'!I161</f>
        <v>0</v>
      </c>
      <c r="AE24" s="115">
        <f>'PTO. PERIODO SUBVENCIONABLE'!J161</f>
        <v>0</v>
      </c>
      <c r="AF24" s="89"/>
      <c r="AG24" s="51"/>
    </row>
    <row r="25" spans="1:33" ht="17.25" x14ac:dyDescent="0.2">
      <c r="A25" s="51"/>
      <c r="B25" s="88"/>
      <c r="C25" s="112"/>
      <c r="D25" s="112"/>
      <c r="E25" s="112"/>
      <c r="F25" s="112"/>
      <c r="G25" s="112"/>
      <c r="H25" s="112"/>
      <c r="I25" s="112"/>
      <c r="J25" s="112"/>
      <c r="K25" s="112"/>
      <c r="L25" s="89"/>
      <c r="M25" s="161"/>
      <c r="N25" s="224"/>
      <c r="O25" s="183"/>
      <c r="P25" s="444"/>
      <c r="Q25" s="189"/>
      <c r="R25" s="189"/>
      <c r="S25" s="189"/>
      <c r="T25" s="422"/>
      <c r="U25" s="422"/>
      <c r="W25" s="88"/>
      <c r="X25" s="111">
        <f>'PTO. PERIODO SUBVENCIONABLE'!C162</f>
        <v>0</v>
      </c>
      <c r="Y25" s="1031">
        <f>'PTO. PERIODO SUBVENCIONABLE'!D162</f>
        <v>0</v>
      </c>
      <c r="Z25" s="1032"/>
      <c r="AA25" s="1032"/>
      <c r="AB25" s="1033"/>
      <c r="AC25" s="106"/>
      <c r="AD25" s="115">
        <f>'PTO. PERIODO SUBVENCIONABLE'!I162</f>
        <v>0</v>
      </c>
      <c r="AE25" s="115">
        <f>'PTO. PERIODO SUBVENCIONABLE'!J162</f>
        <v>0</v>
      </c>
      <c r="AF25" s="89"/>
      <c r="AG25" s="51"/>
    </row>
    <row r="26" spans="1:33" ht="17.25" x14ac:dyDescent="0.2">
      <c r="A26" s="51"/>
      <c r="B26" s="250" t="s">
        <v>17</v>
      </c>
      <c r="C26" s="34"/>
      <c r="D26" s="34"/>
      <c r="E26" s="34"/>
      <c r="F26" s="34"/>
      <c r="G26" s="34"/>
      <c r="H26" s="34"/>
      <c r="I26" s="34"/>
      <c r="J26" s="34"/>
      <c r="K26" s="34"/>
      <c r="L26" s="252"/>
      <c r="M26" s="161"/>
      <c r="N26" s="227"/>
      <c r="O26" s="133"/>
      <c r="P26" s="444"/>
      <c r="Q26" s="194"/>
      <c r="R26" s="194"/>
      <c r="S26" s="189"/>
      <c r="T26" s="422"/>
      <c r="U26" s="422"/>
      <c r="W26" s="88"/>
      <c r="X26" s="111">
        <f>'PTO. PERIODO SUBVENCIONABLE'!C163</f>
        <v>0</v>
      </c>
      <c r="Y26" s="1031">
        <f>'PTO. PERIODO SUBVENCIONABLE'!D163</f>
        <v>0</v>
      </c>
      <c r="Z26" s="1032"/>
      <c r="AA26" s="1032"/>
      <c r="AB26" s="1033"/>
      <c r="AC26" s="106"/>
      <c r="AD26" s="115">
        <f>'PTO. PERIODO SUBVENCIONABLE'!I163</f>
        <v>0</v>
      </c>
      <c r="AE26" s="115">
        <f>'PTO. PERIODO SUBVENCIONABLE'!J163</f>
        <v>0</v>
      </c>
      <c r="AF26" s="89"/>
      <c r="AG26" s="51"/>
    </row>
    <row r="27" spans="1:33" ht="17.25" x14ac:dyDescent="0.2">
      <c r="A27" s="51"/>
      <c r="B27" s="1047" t="s">
        <v>12</v>
      </c>
      <c r="C27" s="1048"/>
      <c r="D27" s="1048"/>
      <c r="E27" s="1048"/>
      <c r="F27" s="1048"/>
      <c r="G27" s="1048"/>
      <c r="H27" s="1048"/>
      <c r="I27" s="1049"/>
      <c r="J27" s="620">
        <f>'PRESUPUESTO TOTAL'!K54</f>
        <v>0</v>
      </c>
      <c r="K27" s="109">
        <f>'PRESUPUESTO TOTAL'!L54</f>
        <v>0</v>
      </c>
      <c r="L27" s="109">
        <f>'PRESUPUESTO TOTAL'!M54</f>
        <v>0</v>
      </c>
      <c r="M27" s="161"/>
      <c r="N27" s="226">
        <f>'PTO. PERIODO SUBVENCIONABLE'!F40</f>
        <v>0</v>
      </c>
      <c r="O27" s="625">
        <f>'PTO. PERIODO SUBVENCIONABLE'!G40</f>
        <v>0</v>
      </c>
      <c r="P27" s="444"/>
      <c r="Q27" s="425"/>
      <c r="R27" s="425"/>
      <c r="S27" s="189"/>
      <c r="T27" s="425"/>
      <c r="U27" s="425"/>
      <c r="W27" s="88"/>
      <c r="X27" s="111">
        <f>'PTO. PERIODO SUBVENCIONABLE'!C164</f>
        <v>0</v>
      </c>
      <c r="Y27" s="1031">
        <f>'PTO. PERIODO SUBVENCIONABLE'!D164</f>
        <v>0</v>
      </c>
      <c r="Z27" s="1032"/>
      <c r="AA27" s="1032"/>
      <c r="AB27" s="1033"/>
      <c r="AC27" s="106"/>
      <c r="AD27" s="115">
        <f>'PTO. PERIODO SUBVENCIONABLE'!I164</f>
        <v>0</v>
      </c>
      <c r="AE27" s="115">
        <f>'PTO. PERIODO SUBVENCIONABLE'!J164</f>
        <v>0</v>
      </c>
      <c r="AF27" s="89"/>
      <c r="AG27" s="51"/>
    </row>
    <row r="28" spans="1:33" ht="17.25" x14ac:dyDescent="0.2">
      <c r="A28" s="51"/>
      <c r="B28" s="88"/>
      <c r="C28" s="112"/>
      <c r="D28" s="112"/>
      <c r="E28" s="112"/>
      <c r="F28" s="112"/>
      <c r="G28" s="112"/>
      <c r="H28" s="112"/>
      <c r="I28" s="112"/>
      <c r="J28" s="112"/>
      <c r="K28" s="112"/>
      <c r="L28" s="89"/>
      <c r="M28" s="161"/>
      <c r="N28" s="224"/>
      <c r="O28" s="183"/>
      <c r="P28" s="444"/>
      <c r="Q28" s="189"/>
      <c r="R28" s="189"/>
      <c r="S28" s="189"/>
      <c r="T28" s="422"/>
      <c r="U28" s="422"/>
      <c r="W28" s="88"/>
      <c r="X28" s="111">
        <f>'PTO. PERIODO SUBVENCIONABLE'!C165</f>
        <v>0</v>
      </c>
      <c r="Y28" s="1031">
        <f>'PTO. PERIODO SUBVENCIONABLE'!D165</f>
        <v>0</v>
      </c>
      <c r="Z28" s="1032"/>
      <c r="AA28" s="1032"/>
      <c r="AB28" s="1033"/>
      <c r="AC28" s="106"/>
      <c r="AD28" s="115">
        <f>'PTO. PERIODO SUBVENCIONABLE'!I165</f>
        <v>0</v>
      </c>
      <c r="AE28" s="115">
        <f>'PTO. PERIODO SUBVENCIONABLE'!J165</f>
        <v>0</v>
      </c>
      <c r="AF28" s="89"/>
      <c r="AG28" s="51"/>
    </row>
    <row r="29" spans="1:33" ht="17.25" x14ac:dyDescent="0.2">
      <c r="A29" s="51"/>
      <c r="B29" s="392" t="s">
        <v>284</v>
      </c>
      <c r="C29" s="392"/>
      <c r="D29" s="392"/>
      <c r="E29" s="392"/>
      <c r="F29" s="392"/>
      <c r="G29" s="106"/>
      <c r="H29" s="106"/>
      <c r="I29" s="106"/>
      <c r="J29" s="106"/>
      <c r="K29" s="106"/>
      <c r="L29" s="125"/>
      <c r="M29" s="161"/>
      <c r="N29" s="225"/>
      <c r="O29" s="184"/>
      <c r="P29" s="444"/>
      <c r="Q29" s="194"/>
      <c r="R29" s="194"/>
      <c r="S29" s="189"/>
      <c r="T29" s="422"/>
      <c r="U29" s="422"/>
      <c r="W29" s="88"/>
      <c r="X29" s="111">
        <f>'PTO. PERIODO SUBVENCIONABLE'!C166</f>
        <v>0</v>
      </c>
      <c r="Y29" s="1031">
        <f>'PTO. PERIODO SUBVENCIONABLE'!D166</f>
        <v>0</v>
      </c>
      <c r="Z29" s="1032"/>
      <c r="AA29" s="1032"/>
      <c r="AB29" s="1033"/>
      <c r="AC29" s="106"/>
      <c r="AD29" s="115">
        <f>'PTO. PERIODO SUBVENCIONABLE'!I166</f>
        <v>0</v>
      </c>
      <c r="AE29" s="115">
        <f>'PTO. PERIODO SUBVENCIONABLE'!J166</f>
        <v>0</v>
      </c>
      <c r="AF29" s="89"/>
      <c r="AG29" s="51"/>
    </row>
    <row r="30" spans="1:33" ht="17.25" x14ac:dyDescent="0.2">
      <c r="A30" s="51"/>
      <c r="B30" s="1047" t="s">
        <v>12</v>
      </c>
      <c r="C30" s="1048"/>
      <c r="D30" s="1048"/>
      <c r="E30" s="1048"/>
      <c r="F30" s="1048"/>
      <c r="G30" s="1048"/>
      <c r="H30" s="1048"/>
      <c r="I30" s="1049"/>
      <c r="J30" s="620">
        <f>'PRESUPUESTO TOTAL'!K65</f>
        <v>0</v>
      </c>
      <c r="K30" s="109">
        <f>'PRESUPUESTO TOTAL'!L65</f>
        <v>0</v>
      </c>
      <c r="L30" s="109">
        <f>'PRESUPUESTO TOTAL'!M65</f>
        <v>0</v>
      </c>
      <c r="M30" s="161"/>
      <c r="N30" s="226">
        <f>'PTO. PERIODO SUBVENCIONABLE'!F51</f>
        <v>0</v>
      </c>
      <c r="O30" s="625">
        <f>'PTO. PERIODO SUBVENCIONABLE'!G51</f>
        <v>0</v>
      </c>
      <c r="P30" s="444"/>
      <c r="Q30" s="425"/>
      <c r="R30" s="425"/>
      <c r="S30" s="189"/>
      <c r="T30" s="425"/>
      <c r="U30" s="425"/>
      <c r="W30" s="88"/>
      <c r="X30" s="111">
        <f>'PTO. PERIODO SUBVENCIONABLE'!C167</f>
        <v>0</v>
      </c>
      <c r="Y30" s="1031">
        <f>'PTO. PERIODO SUBVENCIONABLE'!D167</f>
        <v>0</v>
      </c>
      <c r="Z30" s="1032"/>
      <c r="AA30" s="1032"/>
      <c r="AB30" s="1033"/>
      <c r="AC30" s="106"/>
      <c r="AD30" s="115">
        <f>'PTO. PERIODO SUBVENCIONABLE'!I167</f>
        <v>0</v>
      </c>
      <c r="AE30" s="115">
        <f>'PTO. PERIODO SUBVENCIONABLE'!J167</f>
        <v>0</v>
      </c>
      <c r="AF30" s="89"/>
      <c r="AG30" s="51"/>
    </row>
    <row r="31" spans="1:33" ht="17.25" x14ac:dyDescent="0.2">
      <c r="A31" s="51"/>
      <c r="B31" s="88"/>
      <c r="C31" s="112"/>
      <c r="D31" s="112"/>
      <c r="E31" s="112"/>
      <c r="F31" s="112"/>
      <c r="G31" s="112"/>
      <c r="H31" s="112"/>
      <c r="I31" s="112"/>
      <c r="J31" s="112"/>
      <c r="K31" s="112"/>
      <c r="L31" s="89"/>
      <c r="M31" s="161"/>
      <c r="N31" s="224"/>
      <c r="O31" s="183"/>
      <c r="P31" s="444"/>
      <c r="Q31" s="189"/>
      <c r="R31" s="189"/>
      <c r="S31" s="189"/>
      <c r="T31" s="422"/>
      <c r="U31" s="422"/>
      <c r="W31" s="124"/>
      <c r="X31" s="17" t="s">
        <v>26</v>
      </c>
      <c r="Y31" s="106"/>
      <c r="Z31" s="106"/>
      <c r="AA31" s="106"/>
      <c r="AB31" s="106"/>
      <c r="AC31" s="106"/>
      <c r="AD31" s="197" t="s">
        <v>245</v>
      </c>
      <c r="AE31" s="197" t="s">
        <v>244</v>
      </c>
      <c r="AF31" s="125"/>
      <c r="AG31" s="51"/>
    </row>
    <row r="32" spans="1:33" ht="17.25" x14ac:dyDescent="0.2">
      <c r="A32" s="51"/>
      <c r="B32" s="131" t="s">
        <v>432</v>
      </c>
      <c r="C32" s="17"/>
      <c r="D32" s="17"/>
      <c r="E32" s="17"/>
      <c r="F32" s="17"/>
      <c r="G32" s="106"/>
      <c r="H32" s="106"/>
      <c r="I32" s="106"/>
      <c r="J32" s="106"/>
      <c r="K32" s="106"/>
      <c r="L32" s="125"/>
      <c r="M32" s="161"/>
      <c r="N32" s="225"/>
      <c r="O32" s="184"/>
      <c r="P32" s="444"/>
      <c r="Q32" s="194"/>
      <c r="R32" s="194"/>
      <c r="S32" s="189"/>
      <c r="T32" s="422"/>
      <c r="U32" s="422"/>
      <c r="W32" s="88"/>
      <c r="X32" s="108" t="s">
        <v>6</v>
      </c>
      <c r="Y32" s="108" t="s">
        <v>28</v>
      </c>
      <c r="Z32" s="126"/>
      <c r="AA32" s="126"/>
      <c r="AB32" s="116"/>
      <c r="AC32" s="106"/>
      <c r="AD32" s="115">
        <f>'PTO. PERIODO SUBVENCIONABLE'!I170</f>
        <v>0</v>
      </c>
      <c r="AE32" s="115">
        <f>'PTO. PERIODO SUBVENCIONABLE'!J170</f>
        <v>0</v>
      </c>
      <c r="AF32" s="89"/>
      <c r="AG32" s="51"/>
    </row>
    <row r="33" spans="1:34" ht="17.25" x14ac:dyDescent="0.2">
      <c r="A33" s="51"/>
      <c r="B33" s="1047" t="s">
        <v>12</v>
      </c>
      <c r="C33" s="1048"/>
      <c r="D33" s="1048"/>
      <c r="E33" s="1048"/>
      <c r="F33" s="1048"/>
      <c r="G33" s="1048"/>
      <c r="H33" s="1048"/>
      <c r="I33" s="1049"/>
      <c r="J33" s="620">
        <f>'PRESUPUESTO TOTAL'!K72</f>
        <v>0</v>
      </c>
      <c r="K33" s="109">
        <f>'PRESUPUESTO TOTAL'!L72</f>
        <v>0</v>
      </c>
      <c r="L33" s="109">
        <f>'PRESUPUESTO TOTAL'!M72</f>
        <v>0</v>
      </c>
      <c r="M33" s="161"/>
      <c r="N33" s="226">
        <f>'PTO. PERIODO SUBVENCIONABLE'!F58</f>
        <v>0</v>
      </c>
      <c r="O33" s="625">
        <f>'PTO. PERIODO SUBVENCIONABLE'!G58</f>
        <v>0</v>
      </c>
      <c r="P33" s="444"/>
      <c r="Q33" s="425"/>
      <c r="R33" s="425"/>
      <c r="S33" s="189"/>
      <c r="T33" s="425"/>
      <c r="U33" s="425"/>
      <c r="W33" s="88"/>
      <c r="X33" s="198" t="s">
        <v>246</v>
      </c>
      <c r="Y33" s="200" t="s">
        <v>247</v>
      </c>
      <c r="Z33" s="201"/>
      <c r="AA33" s="201"/>
      <c r="AB33" s="202"/>
      <c r="AC33" s="106"/>
      <c r="AD33" s="115">
        <f>'PTO. PERIODO SUBVENCIONABLE'!I171</f>
        <v>0</v>
      </c>
      <c r="AE33" s="115">
        <f>'PTO. PERIODO SUBVENCIONABLE'!J171</f>
        <v>0</v>
      </c>
      <c r="AF33" s="89"/>
      <c r="AG33" s="51"/>
    </row>
    <row r="34" spans="1:34" ht="17.25" x14ac:dyDescent="0.2">
      <c r="A34" s="51"/>
      <c r="B34" s="88"/>
      <c r="C34" s="112"/>
      <c r="D34" s="112"/>
      <c r="E34" s="112"/>
      <c r="F34" s="112"/>
      <c r="G34" s="112"/>
      <c r="H34" s="112"/>
      <c r="I34" s="112"/>
      <c r="J34" s="112"/>
      <c r="K34" s="112"/>
      <c r="L34" s="89"/>
      <c r="M34" s="161"/>
      <c r="N34" s="224"/>
      <c r="O34" s="183"/>
      <c r="P34" s="444"/>
      <c r="Q34" s="189"/>
      <c r="R34" s="189"/>
      <c r="S34" s="189"/>
      <c r="T34" s="422"/>
      <c r="U34" s="422"/>
      <c r="W34" s="88"/>
      <c r="X34" s="111">
        <f>'PTO. PERIODO SUBVENCIONABLE'!C172</f>
        <v>0</v>
      </c>
      <c r="Y34" s="1031">
        <f>'PTO. PERIODO SUBVENCIONABLE'!D172</f>
        <v>0</v>
      </c>
      <c r="Z34" s="1032"/>
      <c r="AA34" s="1032"/>
      <c r="AB34" s="1033"/>
      <c r="AC34" s="106"/>
      <c r="AD34" s="115">
        <f>'PTO. PERIODO SUBVENCIONABLE'!I172</f>
        <v>0</v>
      </c>
      <c r="AE34" s="115">
        <f>'PTO. PERIODO SUBVENCIONABLE'!J172</f>
        <v>0</v>
      </c>
      <c r="AF34" s="89"/>
      <c r="AG34" s="51"/>
    </row>
    <row r="35" spans="1:34" ht="17.25" x14ac:dyDescent="0.2">
      <c r="A35" s="51"/>
      <c r="B35" s="131" t="s">
        <v>18</v>
      </c>
      <c r="C35" s="17"/>
      <c r="D35" s="17"/>
      <c r="E35" s="17"/>
      <c r="F35" s="17"/>
      <c r="G35" s="106"/>
      <c r="H35" s="106"/>
      <c r="I35" s="106"/>
      <c r="J35" s="106"/>
      <c r="K35" s="106"/>
      <c r="L35" s="125"/>
      <c r="M35" s="161"/>
      <c r="N35" s="225"/>
      <c r="O35" s="184"/>
      <c r="P35" s="444"/>
      <c r="Q35" s="194"/>
      <c r="R35" s="194"/>
      <c r="S35" s="189"/>
      <c r="T35" s="422"/>
      <c r="U35" s="422"/>
      <c r="W35" s="88"/>
      <c r="X35" s="111">
        <f>'PTO. PERIODO SUBVENCIONABLE'!C173</f>
        <v>0</v>
      </c>
      <c r="Y35" s="1031">
        <f>'PTO. PERIODO SUBVENCIONABLE'!D173</f>
        <v>0</v>
      </c>
      <c r="Z35" s="1032"/>
      <c r="AA35" s="1032"/>
      <c r="AB35" s="1033"/>
      <c r="AC35" s="106"/>
      <c r="AD35" s="115">
        <f>'PTO. PERIODO SUBVENCIONABLE'!I173</f>
        <v>0</v>
      </c>
      <c r="AE35" s="115">
        <f>'PTO. PERIODO SUBVENCIONABLE'!J173</f>
        <v>0</v>
      </c>
      <c r="AF35" s="89"/>
      <c r="AG35" s="51"/>
    </row>
    <row r="36" spans="1:34" ht="17.25" x14ac:dyDescent="0.2">
      <c r="A36" s="51"/>
      <c r="B36" s="1047" t="s">
        <v>12</v>
      </c>
      <c r="C36" s="1048"/>
      <c r="D36" s="1048"/>
      <c r="E36" s="1048"/>
      <c r="F36" s="1048"/>
      <c r="G36" s="1048"/>
      <c r="H36" s="1048"/>
      <c r="I36" s="1049"/>
      <c r="J36" s="620">
        <f>'PRESUPUESTO TOTAL'!K83</f>
        <v>0</v>
      </c>
      <c r="K36" s="109">
        <f>'PRESUPUESTO TOTAL'!L83</f>
        <v>0</v>
      </c>
      <c r="L36" s="109">
        <f>'PRESUPUESTO TOTAL'!M83</f>
        <v>0</v>
      </c>
      <c r="M36" s="161"/>
      <c r="N36" s="226">
        <f>'PTO. PERIODO SUBVENCIONABLE'!F69</f>
        <v>0</v>
      </c>
      <c r="O36" s="625">
        <f>'PTO. PERIODO SUBVENCIONABLE'!G69</f>
        <v>0</v>
      </c>
      <c r="P36" s="444"/>
      <c r="Q36" s="425"/>
      <c r="R36" s="425"/>
      <c r="S36" s="189"/>
      <c r="T36" s="425"/>
      <c r="U36" s="425"/>
      <c r="W36" s="88"/>
      <c r="X36" s="111">
        <f>'PTO. PERIODO SUBVENCIONABLE'!C174</f>
        <v>0</v>
      </c>
      <c r="Y36" s="1031">
        <f>'PTO. PERIODO SUBVENCIONABLE'!D174</f>
        <v>0</v>
      </c>
      <c r="Z36" s="1032"/>
      <c r="AA36" s="1032"/>
      <c r="AB36" s="1033"/>
      <c r="AC36" s="106"/>
      <c r="AD36" s="115">
        <f>'PTO. PERIODO SUBVENCIONABLE'!I174</f>
        <v>0</v>
      </c>
      <c r="AE36" s="115">
        <f>'PTO. PERIODO SUBVENCIONABLE'!J174</f>
        <v>0</v>
      </c>
      <c r="AF36" s="89"/>
      <c r="AG36" s="51"/>
    </row>
    <row r="37" spans="1:34" ht="17.25" x14ac:dyDescent="0.2">
      <c r="A37" s="51"/>
      <c r="B37" s="88"/>
      <c r="C37" s="112"/>
      <c r="D37" s="112"/>
      <c r="E37" s="112"/>
      <c r="F37" s="112"/>
      <c r="G37" s="112"/>
      <c r="H37" s="112"/>
      <c r="I37" s="112"/>
      <c r="J37" s="112"/>
      <c r="K37" s="112"/>
      <c r="L37" s="89"/>
      <c r="M37" s="161"/>
      <c r="N37" s="224"/>
      <c r="O37" s="183"/>
      <c r="P37" s="444"/>
      <c r="Q37" s="189"/>
      <c r="R37" s="189"/>
      <c r="S37" s="189"/>
      <c r="T37" s="422"/>
      <c r="U37" s="422"/>
      <c r="W37" s="88"/>
      <c r="X37" s="111">
        <f>'PTO. PERIODO SUBVENCIONABLE'!C175</f>
        <v>0</v>
      </c>
      <c r="Y37" s="1031">
        <f>'PTO. PERIODO SUBVENCIONABLE'!D175</f>
        <v>0</v>
      </c>
      <c r="Z37" s="1032"/>
      <c r="AA37" s="1032"/>
      <c r="AB37" s="1033"/>
      <c r="AC37" s="106"/>
      <c r="AD37" s="115">
        <f>'PTO. PERIODO SUBVENCIONABLE'!I175</f>
        <v>0</v>
      </c>
      <c r="AE37" s="115">
        <f>'PTO. PERIODO SUBVENCIONABLE'!J175</f>
        <v>0</v>
      </c>
      <c r="AF37" s="89"/>
      <c r="AG37" s="51"/>
    </row>
    <row r="38" spans="1:34" ht="17.25" x14ac:dyDescent="0.2">
      <c r="A38" s="51"/>
      <c r="B38" s="250" t="s">
        <v>19</v>
      </c>
      <c r="C38" s="34"/>
      <c r="D38" s="34"/>
      <c r="E38" s="34"/>
      <c r="F38" s="34"/>
      <c r="G38" s="34"/>
      <c r="H38" s="34"/>
      <c r="I38" s="34"/>
      <c r="J38" s="34"/>
      <c r="K38" s="34"/>
      <c r="L38" s="252"/>
      <c r="M38" s="161"/>
      <c r="N38" s="227"/>
      <c r="O38" s="133"/>
      <c r="P38" s="444"/>
      <c r="Q38" s="194"/>
      <c r="R38" s="194"/>
      <c r="S38" s="189"/>
      <c r="T38" s="422"/>
      <c r="U38" s="422"/>
      <c r="W38" s="88"/>
      <c r="X38" s="111">
        <f>'PTO. PERIODO SUBVENCIONABLE'!C176</f>
        <v>0</v>
      </c>
      <c r="Y38" s="1031">
        <f>'PTO. PERIODO SUBVENCIONABLE'!D176</f>
        <v>0</v>
      </c>
      <c r="Z38" s="1032"/>
      <c r="AA38" s="1032"/>
      <c r="AB38" s="1033"/>
      <c r="AC38" s="106"/>
      <c r="AD38" s="115">
        <f>'PTO. PERIODO SUBVENCIONABLE'!I176</f>
        <v>0</v>
      </c>
      <c r="AE38" s="115">
        <f>'PTO. PERIODO SUBVENCIONABLE'!J176</f>
        <v>0</v>
      </c>
      <c r="AF38" s="89"/>
      <c r="AG38" s="51"/>
    </row>
    <row r="39" spans="1:34" ht="17.25" x14ac:dyDescent="0.2">
      <c r="A39" s="51"/>
      <c r="B39" s="1047" t="s">
        <v>12</v>
      </c>
      <c r="C39" s="1048"/>
      <c r="D39" s="1048"/>
      <c r="E39" s="1048"/>
      <c r="F39" s="1048"/>
      <c r="G39" s="1048"/>
      <c r="H39" s="1048"/>
      <c r="I39" s="1049"/>
      <c r="J39" s="620">
        <f>'PRESUPUESTO TOTAL'!K94</f>
        <v>0</v>
      </c>
      <c r="K39" s="109">
        <f>'PRESUPUESTO TOTAL'!L94</f>
        <v>0</v>
      </c>
      <c r="L39" s="109">
        <f>'PRESUPUESTO TOTAL'!M94</f>
        <v>0</v>
      </c>
      <c r="M39" s="161"/>
      <c r="N39" s="226">
        <f>'PTO. PERIODO SUBVENCIONABLE'!F80</f>
        <v>0</v>
      </c>
      <c r="O39" s="625">
        <f>'PTO. PERIODO SUBVENCIONABLE'!G80</f>
        <v>0</v>
      </c>
      <c r="P39" s="444"/>
      <c r="Q39" s="425"/>
      <c r="R39" s="425"/>
      <c r="S39" s="189"/>
      <c r="T39" s="425"/>
      <c r="U39" s="425"/>
      <c r="W39" s="127"/>
      <c r="X39" s="111">
        <f>'PTO. PERIODO SUBVENCIONABLE'!C177</f>
        <v>0</v>
      </c>
      <c r="Y39" s="1031">
        <f>'PTO. PERIODO SUBVENCIONABLE'!D177</f>
        <v>0</v>
      </c>
      <c r="Z39" s="1032"/>
      <c r="AA39" s="1032"/>
      <c r="AB39" s="1033"/>
      <c r="AC39" s="106"/>
      <c r="AD39" s="115">
        <f>'PTO. PERIODO SUBVENCIONABLE'!I177</f>
        <v>0</v>
      </c>
      <c r="AE39" s="115">
        <f>'PTO. PERIODO SUBVENCIONABLE'!J177</f>
        <v>0</v>
      </c>
      <c r="AF39" s="128"/>
      <c r="AG39" s="51"/>
    </row>
    <row r="40" spans="1:34" ht="17.25" x14ac:dyDescent="0.2">
      <c r="A40" s="51"/>
      <c r="B40" s="88"/>
      <c r="C40" s="112"/>
      <c r="D40" s="112"/>
      <c r="E40" s="112"/>
      <c r="F40" s="112"/>
      <c r="G40" s="112"/>
      <c r="H40" s="112"/>
      <c r="I40" s="112"/>
      <c r="J40" s="112"/>
      <c r="K40" s="112"/>
      <c r="L40" s="89"/>
      <c r="M40" s="161"/>
      <c r="N40" s="88"/>
      <c r="O40" s="112"/>
      <c r="P40" s="444"/>
      <c r="Q40" s="53"/>
      <c r="R40" s="53"/>
      <c r="S40" s="189"/>
      <c r="T40" s="423"/>
      <c r="U40" s="423"/>
      <c r="W40" s="1034"/>
      <c r="X40" s="1035"/>
      <c r="Y40" s="1035"/>
      <c r="Z40" s="1035"/>
      <c r="AA40" s="1035"/>
      <c r="AB40" s="1035"/>
      <c r="AC40" s="1035"/>
      <c r="AD40" s="1035"/>
      <c r="AE40" s="1035"/>
      <c r="AF40" s="1036"/>
      <c r="AG40" s="51"/>
    </row>
    <row r="41" spans="1:34" ht="18" x14ac:dyDescent="0.2">
      <c r="A41" s="51"/>
      <c r="B41" s="131" t="s">
        <v>189</v>
      </c>
      <c r="C41" s="17"/>
      <c r="D41" s="17"/>
      <c r="E41" s="17"/>
      <c r="F41" s="17"/>
      <c r="G41" s="112"/>
      <c r="H41" s="112"/>
      <c r="I41" s="112"/>
      <c r="J41" s="112"/>
      <c r="K41" s="112"/>
      <c r="L41" s="89"/>
      <c r="M41" s="161"/>
      <c r="N41" s="88"/>
      <c r="O41" s="112"/>
      <c r="P41" s="444"/>
      <c r="Q41" s="53"/>
      <c r="R41" s="53"/>
      <c r="S41" s="189"/>
      <c r="T41" s="423"/>
      <c r="U41" s="423"/>
      <c r="W41" s="88"/>
      <c r="X41" s="17" t="s">
        <v>27</v>
      </c>
      <c r="Y41" s="106"/>
      <c r="Z41" s="106"/>
      <c r="AA41" s="106"/>
      <c r="AB41" s="106"/>
      <c r="AC41" s="106"/>
      <c r="AD41" s="106"/>
      <c r="AE41" s="106"/>
      <c r="AF41" s="89"/>
      <c r="AG41" s="51"/>
    </row>
    <row r="42" spans="1:34" ht="18" x14ac:dyDescent="0.2">
      <c r="A42" s="51"/>
      <c r="B42" s="131" t="s">
        <v>185</v>
      </c>
      <c r="C42" s="17"/>
      <c r="D42" s="17"/>
      <c r="E42" s="17"/>
      <c r="F42" s="17"/>
      <c r="G42" s="106"/>
      <c r="H42" s="106"/>
      <c r="I42" s="106"/>
      <c r="J42" s="106"/>
      <c r="K42" s="106"/>
      <c r="L42" s="125"/>
      <c r="M42" s="161"/>
      <c r="N42" s="124"/>
      <c r="O42" s="106"/>
      <c r="P42" s="444"/>
      <c r="Q42" s="53"/>
      <c r="R42" s="60"/>
      <c r="S42" s="189"/>
      <c r="T42" s="423"/>
      <c r="U42" s="423"/>
      <c r="W42" s="88"/>
      <c r="X42" s="1040" t="s">
        <v>10</v>
      </c>
      <c r="Y42" s="1041"/>
      <c r="Z42" s="1041"/>
      <c r="AA42" s="1041"/>
      <c r="AB42" s="1042"/>
      <c r="AC42" s="106"/>
      <c r="AD42" s="196"/>
      <c r="AE42" s="115">
        <f>'PTO. PERIODO SUBVENCIONABLE'!J180</f>
        <v>0</v>
      </c>
      <c r="AF42" s="89"/>
      <c r="AG42" s="51"/>
    </row>
    <row r="43" spans="1:34" ht="17.25" x14ac:dyDescent="0.2">
      <c r="A43" s="51"/>
      <c r="B43" s="1047" t="s">
        <v>12</v>
      </c>
      <c r="C43" s="1048"/>
      <c r="D43" s="1048"/>
      <c r="E43" s="1048"/>
      <c r="F43" s="1048"/>
      <c r="G43" s="1048"/>
      <c r="H43" s="1048"/>
      <c r="I43" s="1049"/>
      <c r="J43" s="620">
        <f>'PRESUPUESTO TOTAL'!K106</f>
        <v>0</v>
      </c>
      <c r="K43" s="109">
        <f>'PRESUPUESTO TOTAL'!L106</f>
        <v>0</v>
      </c>
      <c r="L43" s="109">
        <f>'PRESUPUESTO TOTAL'!M106</f>
        <v>0</v>
      </c>
      <c r="M43" s="161"/>
      <c r="N43" s="228">
        <f>'PTO. PERIODO SUBVENCIONABLE'!F92</f>
        <v>0</v>
      </c>
      <c r="O43" s="626">
        <f>'PTO. PERIODO SUBVENCIONABLE'!G92</f>
        <v>0</v>
      </c>
      <c r="P43" s="444"/>
      <c r="Q43" s="206"/>
      <c r="R43" s="206"/>
      <c r="S43" s="189"/>
      <c r="T43" s="206"/>
      <c r="U43" s="206"/>
      <c r="W43" s="1037" t="s">
        <v>260</v>
      </c>
      <c r="X43" s="1038"/>
      <c r="Y43" s="1038"/>
      <c r="Z43" s="1038"/>
      <c r="AA43" s="1038"/>
      <c r="AB43" s="1038"/>
      <c r="AC43" s="1039"/>
      <c r="AD43" s="216">
        <f>SUM(AD32,AD23)</f>
        <v>0</v>
      </c>
      <c r="AE43" s="216">
        <f>SUM(AE19,AE32,AE42,AE23,AE21)</f>
        <v>0</v>
      </c>
      <c r="AF43" s="93"/>
      <c r="AG43" s="51"/>
    </row>
    <row r="44" spans="1:34" ht="17.25" x14ac:dyDescent="0.2">
      <c r="A44" s="51"/>
      <c r="B44" s="88"/>
      <c r="C44" s="112"/>
      <c r="D44" s="112"/>
      <c r="E44" s="112"/>
      <c r="F44" s="112"/>
      <c r="G44" s="112"/>
      <c r="H44" s="112"/>
      <c r="I44" s="112"/>
      <c r="J44" s="112"/>
      <c r="K44" s="112"/>
      <c r="L44" s="89"/>
      <c r="N44" s="88"/>
      <c r="O44" s="112"/>
      <c r="P44" s="444"/>
      <c r="Q44" s="53"/>
      <c r="R44" s="53"/>
      <c r="S44" s="189"/>
      <c r="T44" s="423"/>
      <c r="U44" s="423"/>
      <c r="AF44" s="51"/>
      <c r="AG44" s="51"/>
    </row>
    <row r="45" spans="1:34" ht="26.25" x14ac:dyDescent="0.2">
      <c r="A45" s="51"/>
      <c r="B45" s="131" t="s">
        <v>20</v>
      </c>
      <c r="C45" s="17"/>
      <c r="D45" s="17"/>
      <c r="E45" s="17"/>
      <c r="F45" s="17"/>
      <c r="G45" s="106"/>
      <c r="H45" s="106"/>
      <c r="I45" s="106"/>
      <c r="J45" s="106"/>
      <c r="K45" s="106"/>
      <c r="L45" s="125"/>
      <c r="M45" s="161"/>
      <c r="N45" s="124"/>
      <c r="O45" s="106"/>
      <c r="P45" s="444"/>
      <c r="Q45" s="60"/>
      <c r="R45" s="60"/>
      <c r="S45" s="189"/>
      <c r="T45" s="423"/>
      <c r="U45" s="423"/>
      <c r="W45" s="644" t="s">
        <v>32</v>
      </c>
      <c r="X45" s="644"/>
      <c r="Y45" s="644"/>
      <c r="Z45" s="644"/>
      <c r="AA45" s="644"/>
      <c r="AB45" s="644" t="s">
        <v>434</v>
      </c>
      <c r="AC45" s="253"/>
      <c r="AD45" s="253"/>
      <c r="AE45" s="253">
        <f>W1</f>
        <v>0</v>
      </c>
      <c r="AF45" s="51"/>
      <c r="AG45" s="556"/>
      <c r="AH45" s="556"/>
    </row>
    <row r="46" spans="1:34" ht="17.25" x14ac:dyDescent="0.2">
      <c r="A46" s="51"/>
      <c r="B46" s="1047" t="s">
        <v>12</v>
      </c>
      <c r="C46" s="1048"/>
      <c r="D46" s="1048"/>
      <c r="E46" s="1048"/>
      <c r="F46" s="1048"/>
      <c r="G46" s="1048"/>
      <c r="H46" s="1048"/>
      <c r="I46" s="1049"/>
      <c r="J46" s="620">
        <f>'PRESUPUESTO TOTAL'!K119</f>
        <v>0</v>
      </c>
      <c r="K46" s="109">
        <f>'PRESUPUESTO TOTAL'!L119</f>
        <v>0</v>
      </c>
      <c r="L46" s="109">
        <f>'PRESUPUESTO TOTAL'!M119</f>
        <v>0</v>
      </c>
      <c r="M46" s="161"/>
      <c r="N46" s="226">
        <f>'PTO. PERIODO SUBVENCIONABLE'!F95</f>
        <v>0</v>
      </c>
      <c r="O46" s="625">
        <f>'PTO. PERIODO SUBVENCIONABLE'!G95</f>
        <v>0</v>
      </c>
      <c r="P46" s="444"/>
      <c r="Q46" s="425"/>
      <c r="R46" s="425"/>
      <c r="S46" s="189"/>
      <c r="T46" s="425"/>
      <c r="U46" s="425"/>
      <c r="AC46" s="52"/>
      <c r="AF46" s="51"/>
      <c r="AG46" s="53"/>
      <c r="AH46" s="53"/>
    </row>
    <row r="47" spans="1:34" ht="17.25" x14ac:dyDescent="0.2">
      <c r="A47" s="51"/>
      <c r="B47" s="88"/>
      <c r="C47" s="112"/>
      <c r="D47" s="112"/>
      <c r="E47" s="112"/>
      <c r="F47" s="112"/>
      <c r="G47" s="112"/>
      <c r="H47" s="112"/>
      <c r="I47" s="112"/>
      <c r="J47" s="112"/>
      <c r="K47" s="112"/>
      <c r="L47" s="89"/>
      <c r="M47" s="161"/>
      <c r="N47" s="224"/>
      <c r="O47" s="183"/>
      <c r="P47" s="444"/>
      <c r="Q47" s="189"/>
      <c r="R47" s="189"/>
      <c r="S47" s="189"/>
      <c r="T47" s="422"/>
      <c r="U47" s="422"/>
      <c r="W47" s="85"/>
      <c r="X47" s="217"/>
      <c r="Y47" s="217"/>
      <c r="Z47" s="86"/>
      <c r="AA47" s="86"/>
      <c r="AB47" s="217"/>
      <c r="AC47" s="217"/>
      <c r="AD47" s="1043" t="s">
        <v>10</v>
      </c>
      <c r="AE47" s="1044"/>
      <c r="AF47" s="51"/>
      <c r="AG47" s="784"/>
      <c r="AH47" s="784"/>
    </row>
    <row r="48" spans="1:34" ht="17.25" x14ac:dyDescent="0.2">
      <c r="A48" s="51"/>
      <c r="B48" s="1050" t="s">
        <v>417</v>
      </c>
      <c r="C48" s="771"/>
      <c r="D48" s="771"/>
      <c r="E48" s="771"/>
      <c r="F48" s="771"/>
      <c r="G48" s="771"/>
      <c r="H48" s="34"/>
      <c r="I48" s="34"/>
      <c r="J48" s="34"/>
      <c r="K48" s="34"/>
      <c r="L48" s="252"/>
      <c r="M48" s="161"/>
      <c r="N48" s="227"/>
      <c r="O48" s="133"/>
      <c r="P48" s="444"/>
      <c r="Q48" s="194"/>
      <c r="R48" s="194"/>
      <c r="S48" s="189"/>
      <c r="T48" s="422"/>
      <c r="U48" s="422"/>
      <c r="W48" s="131"/>
      <c r="X48" s="16"/>
      <c r="Y48" s="16"/>
      <c r="Z48" s="17"/>
      <c r="AA48" s="17"/>
      <c r="AB48" s="16"/>
      <c r="AC48" s="16"/>
      <c r="AD48" s="19" t="s">
        <v>21</v>
      </c>
      <c r="AE48" s="639" t="s">
        <v>22</v>
      </c>
      <c r="AF48" s="51"/>
      <c r="AG48" s="547"/>
      <c r="AH48" s="547"/>
    </row>
    <row r="49" spans="1:34" ht="17.25" x14ac:dyDescent="0.2">
      <c r="A49" s="51"/>
      <c r="B49" s="1047" t="s">
        <v>12</v>
      </c>
      <c r="C49" s="1048"/>
      <c r="D49" s="1048"/>
      <c r="E49" s="1048"/>
      <c r="F49" s="1048"/>
      <c r="G49" s="1048"/>
      <c r="H49" s="1048"/>
      <c r="I49" s="1049"/>
      <c r="J49" s="620">
        <f>'PRESUPUESTO TOTAL'!K126</f>
        <v>0</v>
      </c>
      <c r="K49" s="109">
        <f>'PRESUPUESTO TOTAL'!L126</f>
        <v>0</v>
      </c>
      <c r="L49" s="109">
        <f>'PRESUPUESTO TOTAL'!M126</f>
        <v>0</v>
      </c>
      <c r="M49" s="161"/>
      <c r="N49" s="226">
        <f>'PTO. PERIODO SUBVENCIONABLE'!F102</f>
        <v>0</v>
      </c>
      <c r="O49" s="625">
        <f>'PTO. PERIODO SUBVENCIONABLE'!G102</f>
        <v>0</v>
      </c>
      <c r="P49" s="444"/>
      <c r="Q49" s="425"/>
      <c r="R49" s="425"/>
      <c r="S49" s="189"/>
      <c r="T49" s="425"/>
      <c r="U49" s="425"/>
      <c r="W49" s="124"/>
      <c r="X49" s="812" t="s">
        <v>15</v>
      </c>
      <c r="Y49" s="812"/>
      <c r="Z49" s="812"/>
      <c r="AA49" s="812"/>
      <c r="AB49" s="812"/>
      <c r="AC49" s="16"/>
      <c r="AD49" s="22">
        <f>IF($W$1="A",'PTO ACEPTADO FIC. O DOC.'!H9,'PTO ACEPTADO ANIMACIÓN'!H9)</f>
        <v>0</v>
      </c>
      <c r="AE49" s="608">
        <f>IF($W$1="A",'PTO ACEPTADO FIC. O DOC.'!I9,'PTO ACEPTADO ANIMACIÓN'!I9)</f>
        <v>0</v>
      </c>
      <c r="AF49" s="51"/>
      <c r="AG49" s="557"/>
      <c r="AH49" s="557"/>
    </row>
    <row r="50" spans="1:34" ht="17.25" x14ac:dyDescent="0.2">
      <c r="A50" s="51"/>
      <c r="B50" s="88"/>
      <c r="C50" s="112"/>
      <c r="D50" s="112"/>
      <c r="E50" s="112"/>
      <c r="F50" s="112"/>
      <c r="G50" s="112"/>
      <c r="H50" s="112"/>
      <c r="I50" s="112"/>
      <c r="J50" s="112"/>
      <c r="K50" s="112"/>
      <c r="L50" s="89"/>
      <c r="M50" s="161"/>
      <c r="N50" s="224"/>
      <c r="O50" s="183"/>
      <c r="P50" s="444"/>
      <c r="Q50" s="189"/>
      <c r="R50" s="189"/>
      <c r="S50" s="189"/>
      <c r="T50" s="422"/>
      <c r="U50" s="422"/>
      <c r="W50" s="124"/>
      <c r="X50" s="812" t="s">
        <v>16</v>
      </c>
      <c r="Y50" s="812"/>
      <c r="Z50" s="812"/>
      <c r="AA50" s="812"/>
      <c r="AB50" s="812"/>
      <c r="AC50" s="16"/>
      <c r="AD50" s="22">
        <f>IF($W$1="A",'PTO ACEPTADO FIC. O DOC.'!H10,'PTO ACEPTADO ANIMACIÓN'!H10)</f>
        <v>0</v>
      </c>
      <c r="AE50" s="608">
        <f>IF($W$1="A",'PTO ACEPTADO FIC. O DOC.'!I10,'PTO ACEPTADO ANIMACIÓN'!I10)</f>
        <v>0</v>
      </c>
      <c r="AF50" s="51"/>
      <c r="AG50" s="557"/>
      <c r="AH50" s="557"/>
    </row>
    <row r="51" spans="1:34" ht="17.25" x14ac:dyDescent="0.2">
      <c r="A51" s="51"/>
      <c r="B51" s="131" t="s">
        <v>433</v>
      </c>
      <c r="C51" s="17"/>
      <c r="D51" s="17"/>
      <c r="E51" s="17"/>
      <c r="F51" s="17"/>
      <c r="G51" s="106"/>
      <c r="H51" s="106"/>
      <c r="I51" s="106"/>
      <c r="J51" s="106"/>
      <c r="K51" s="106"/>
      <c r="L51" s="125"/>
      <c r="M51" s="161"/>
      <c r="N51" s="225"/>
      <c r="O51" s="184"/>
      <c r="P51" s="444"/>
      <c r="Q51" s="194"/>
      <c r="R51" s="194"/>
      <c r="S51" s="189"/>
      <c r="T51" s="422"/>
      <c r="U51" s="422"/>
      <c r="W51" s="124"/>
      <c r="X51" s="812" t="s">
        <v>17</v>
      </c>
      <c r="Y51" s="812"/>
      <c r="Z51" s="812"/>
      <c r="AA51" s="812"/>
      <c r="AB51" s="812"/>
      <c r="AC51" s="16"/>
      <c r="AD51" s="22">
        <f>IF($W$1="A",'PTO ACEPTADO FIC. O DOC.'!H11,'PTO ACEPTADO ANIMACIÓN'!H11)</f>
        <v>0</v>
      </c>
      <c r="AE51" s="608">
        <f>IF($W$1="A",'PTO ACEPTADO FIC. O DOC.'!I11,'PTO ACEPTADO ANIMACIÓN'!I11)</f>
        <v>0</v>
      </c>
      <c r="AF51" s="51"/>
      <c r="AG51" s="557"/>
      <c r="AH51" s="557"/>
    </row>
    <row r="52" spans="1:34" ht="17.25" x14ac:dyDescent="0.2">
      <c r="A52" s="51"/>
      <c r="B52" s="1047" t="s">
        <v>12</v>
      </c>
      <c r="C52" s="1048"/>
      <c r="D52" s="1048"/>
      <c r="E52" s="1048"/>
      <c r="F52" s="1048"/>
      <c r="G52" s="1048"/>
      <c r="H52" s="1048"/>
      <c r="I52" s="1049"/>
      <c r="J52" s="620">
        <f>'PRESUPUESTO TOTAL'!K133</f>
        <v>0</v>
      </c>
      <c r="K52" s="109">
        <f>'PRESUPUESTO TOTAL'!L133</f>
        <v>0</v>
      </c>
      <c r="L52" s="109">
        <f>'PRESUPUESTO TOTAL'!M133</f>
        <v>0</v>
      </c>
      <c r="M52" s="161"/>
      <c r="N52" s="226">
        <f>'PTO. PERIODO SUBVENCIONABLE'!F109</f>
        <v>0</v>
      </c>
      <c r="O52" s="625">
        <f>'PTO. PERIODO SUBVENCIONABLE'!G109</f>
        <v>0</v>
      </c>
      <c r="P52" s="444"/>
      <c r="Q52" s="425"/>
      <c r="R52" s="425"/>
      <c r="S52" s="189"/>
      <c r="T52" s="425"/>
      <c r="U52" s="425"/>
      <c r="W52" s="124"/>
      <c r="X52" s="812" t="s">
        <v>284</v>
      </c>
      <c r="Y52" s="812"/>
      <c r="Z52" s="812"/>
      <c r="AA52" s="812"/>
      <c r="AB52" s="812"/>
      <c r="AC52" s="16"/>
      <c r="AD52" s="22">
        <f>IF($W$1="A",'PTO ACEPTADO FIC. O DOC.'!H12,'PTO ACEPTADO ANIMACIÓN'!H12)</f>
        <v>0</v>
      </c>
      <c r="AE52" s="608">
        <f>IF($W$1="A",'PTO ACEPTADO FIC. O DOC.'!I12,'PTO ACEPTADO ANIMACIÓN'!I12)</f>
        <v>0</v>
      </c>
      <c r="AF52" s="51"/>
      <c r="AG52" s="557"/>
      <c r="AH52" s="557"/>
    </row>
    <row r="53" spans="1:34" ht="17.25" x14ac:dyDescent="0.2">
      <c r="A53" s="51"/>
      <c r="B53" s="85"/>
      <c r="C53" s="86"/>
      <c r="D53" s="86"/>
      <c r="E53" s="86"/>
      <c r="F53" s="86"/>
      <c r="G53" s="86"/>
      <c r="H53" s="86"/>
      <c r="I53" s="86"/>
      <c r="J53" s="86"/>
      <c r="K53" s="86"/>
      <c r="L53" s="87"/>
      <c r="M53" s="161"/>
      <c r="N53" s="229"/>
      <c r="O53" s="186"/>
      <c r="P53" s="444"/>
      <c r="Q53" s="189"/>
      <c r="R53" s="189"/>
      <c r="S53" s="189"/>
      <c r="T53" s="422"/>
      <c r="U53" s="422"/>
      <c r="W53" s="124"/>
      <c r="X53" s="812" t="s">
        <v>416</v>
      </c>
      <c r="Y53" s="812"/>
      <c r="Z53" s="812"/>
      <c r="AA53" s="812"/>
      <c r="AB53" s="812"/>
      <c r="AC53" s="16"/>
      <c r="AD53" s="22">
        <f>IF($W$1="A",'PTO ACEPTADO FIC. O DOC.'!H13,'PTO ACEPTADO ANIMACIÓN'!H13)</f>
        <v>0</v>
      </c>
      <c r="AE53" s="608">
        <f>IF($W$1="A",'PTO ACEPTADO FIC. O DOC.'!I13,'PTO ACEPTADO ANIMACIÓN'!I13)</f>
        <v>0</v>
      </c>
      <c r="AF53" s="51"/>
      <c r="AG53" s="557"/>
      <c r="AH53" s="557"/>
    </row>
    <row r="54" spans="1:34" ht="17.25" x14ac:dyDescent="0.2">
      <c r="A54" s="51"/>
      <c r="B54" s="131" t="s">
        <v>419</v>
      </c>
      <c r="C54" s="17"/>
      <c r="D54" s="17"/>
      <c r="E54" s="17"/>
      <c r="F54" s="17"/>
      <c r="G54" s="106"/>
      <c r="H54" s="106"/>
      <c r="I54" s="106"/>
      <c r="J54" s="106"/>
      <c r="K54" s="106"/>
      <c r="L54" s="125"/>
      <c r="M54" s="161"/>
      <c r="N54" s="225"/>
      <c r="O54" s="184"/>
      <c r="P54" s="444"/>
      <c r="Q54" s="194"/>
      <c r="R54" s="194"/>
      <c r="S54" s="189"/>
      <c r="T54" s="422"/>
      <c r="U54" s="422"/>
      <c r="W54" s="124"/>
      <c r="X54" s="812" t="s">
        <v>18</v>
      </c>
      <c r="Y54" s="812"/>
      <c r="Z54" s="812"/>
      <c r="AA54" s="812"/>
      <c r="AB54" s="812"/>
      <c r="AC54" s="16"/>
      <c r="AD54" s="22">
        <f>IF($W$1="A",'PTO ACEPTADO FIC. O DOC.'!H14,'PTO ACEPTADO ANIMACIÓN'!H14)</f>
        <v>0</v>
      </c>
      <c r="AE54" s="608">
        <f>IF($W$1="A",'PTO ACEPTADO FIC. O DOC.'!I14,'PTO ACEPTADO ANIMACIÓN'!I14)</f>
        <v>0</v>
      </c>
      <c r="AF54" s="51"/>
      <c r="AG54" s="557"/>
      <c r="AH54" s="557"/>
    </row>
    <row r="55" spans="1:34" ht="17.25" x14ac:dyDescent="0.2">
      <c r="A55" s="51"/>
      <c r="B55" s="1047" t="s">
        <v>12</v>
      </c>
      <c r="C55" s="1048"/>
      <c r="D55" s="1048"/>
      <c r="E55" s="1048"/>
      <c r="F55" s="1048"/>
      <c r="G55" s="1048"/>
      <c r="H55" s="1048"/>
      <c r="I55" s="1049"/>
      <c r="J55" s="620">
        <f>'PRESUPUESTO TOTAL'!K140</f>
        <v>0</v>
      </c>
      <c r="K55" s="109">
        <f>'PRESUPUESTO TOTAL'!L140</f>
        <v>0</v>
      </c>
      <c r="L55" s="109">
        <f>'PRESUPUESTO TOTAL'!M140</f>
        <v>0</v>
      </c>
      <c r="M55" s="161"/>
      <c r="N55" s="226">
        <f>'PTO. PERIODO SUBVENCIONABLE'!F116</f>
        <v>0</v>
      </c>
      <c r="O55" s="625">
        <f>'PTO. PERIODO SUBVENCIONABLE'!G116</f>
        <v>0</v>
      </c>
      <c r="P55" s="444"/>
      <c r="Q55" s="425"/>
      <c r="R55" s="425"/>
      <c r="S55" s="189"/>
      <c r="T55" s="425"/>
      <c r="U55" s="425"/>
      <c r="W55" s="124"/>
      <c r="X55" s="812" t="s">
        <v>19</v>
      </c>
      <c r="Y55" s="812"/>
      <c r="Z55" s="812"/>
      <c r="AA55" s="812"/>
      <c r="AB55" s="812"/>
      <c r="AC55" s="16"/>
      <c r="AD55" s="22">
        <f>IF($W$1="A",'PTO ACEPTADO FIC. O DOC.'!H15,'PTO ACEPTADO ANIMACIÓN'!H15)</f>
        <v>0</v>
      </c>
      <c r="AE55" s="608">
        <f>IF($W$1="A",'PTO ACEPTADO FIC. O DOC.'!I15,'PTO ACEPTADO ANIMACIÓN'!I15)</f>
        <v>0</v>
      </c>
      <c r="AF55" s="51"/>
      <c r="AG55" s="557"/>
      <c r="AH55" s="557"/>
    </row>
    <row r="56" spans="1:34" ht="17.25" x14ac:dyDescent="0.2">
      <c r="A56" s="51"/>
      <c r="B56" s="88"/>
      <c r="C56" s="112"/>
      <c r="D56" s="112"/>
      <c r="E56" s="112"/>
      <c r="F56" s="112"/>
      <c r="G56" s="112"/>
      <c r="H56" s="112"/>
      <c r="I56" s="112"/>
      <c r="J56" s="117"/>
      <c r="K56" s="112"/>
      <c r="L56" s="89"/>
      <c r="M56" s="161"/>
      <c r="N56" s="224"/>
      <c r="O56" s="183"/>
      <c r="P56" s="444"/>
      <c r="Q56" s="431"/>
      <c r="R56" s="431"/>
      <c r="S56" s="189"/>
      <c r="T56" s="422"/>
      <c r="U56" s="422"/>
      <c r="W56" s="124"/>
      <c r="X56" s="812" t="s">
        <v>20</v>
      </c>
      <c r="Y56" s="812"/>
      <c r="Z56" s="812"/>
      <c r="AA56" s="812"/>
      <c r="AB56" s="812"/>
      <c r="AC56" s="16"/>
      <c r="AD56" s="22">
        <f>IF($W$1="A",'PTO ACEPTADO FIC. O DOC.'!H16,'PTO ACEPTADO ANIMACIÓN'!H16)</f>
        <v>0</v>
      </c>
      <c r="AE56" s="608">
        <f>IF($W$1="A",'PTO ACEPTADO FIC. O DOC.'!I16,'PTO ACEPTADO ANIMACIÓN'!I16)</f>
        <v>0</v>
      </c>
      <c r="AF56" s="51"/>
      <c r="AG56" s="557"/>
      <c r="AH56" s="557"/>
    </row>
    <row r="57" spans="1:34" ht="17.25" x14ac:dyDescent="0.2">
      <c r="A57" s="51"/>
      <c r="B57" s="131" t="s">
        <v>420</v>
      </c>
      <c r="C57" s="17"/>
      <c r="D57" s="17"/>
      <c r="E57" s="17"/>
      <c r="F57" s="17"/>
      <c r="G57" s="106"/>
      <c r="H57" s="106"/>
      <c r="I57" s="106"/>
      <c r="J57" s="106"/>
      <c r="K57" s="106"/>
      <c r="L57" s="125"/>
      <c r="M57" s="161"/>
      <c r="N57" s="225"/>
      <c r="O57" s="184"/>
      <c r="P57" s="444"/>
      <c r="Q57" s="194"/>
      <c r="R57" s="194"/>
      <c r="S57" s="189"/>
      <c r="T57" s="422"/>
      <c r="U57" s="422"/>
      <c r="W57" s="124"/>
      <c r="X57" s="812" t="s">
        <v>417</v>
      </c>
      <c r="Y57" s="812"/>
      <c r="Z57" s="812"/>
      <c r="AA57" s="812"/>
      <c r="AB57" s="812"/>
      <c r="AC57" s="16"/>
      <c r="AD57" s="22">
        <f>IF($W$1="A",'PTO ACEPTADO FIC. O DOC.'!H17,'PTO ACEPTADO ANIMACIÓN'!H17)</f>
        <v>0</v>
      </c>
      <c r="AE57" s="608">
        <f>IF($W$1="A",'PTO ACEPTADO FIC. O DOC.'!I17,'PTO ACEPTADO ANIMACIÓN'!I17)</f>
        <v>0</v>
      </c>
      <c r="AF57" s="51"/>
      <c r="AG57" s="557"/>
      <c r="AH57" s="557"/>
    </row>
    <row r="58" spans="1:34" ht="18" thickBot="1" x14ac:dyDescent="0.25">
      <c r="A58" s="51"/>
      <c r="B58" s="1047" t="s">
        <v>12</v>
      </c>
      <c r="C58" s="1048"/>
      <c r="D58" s="1048"/>
      <c r="E58" s="1048"/>
      <c r="F58" s="1048"/>
      <c r="G58" s="1048"/>
      <c r="H58" s="1048"/>
      <c r="I58" s="1049"/>
      <c r="J58" s="620">
        <f>'PRESUPUESTO TOTAL'!K151</f>
        <v>0</v>
      </c>
      <c r="K58" s="109">
        <f>'PRESUPUESTO TOTAL'!L151</f>
        <v>0</v>
      </c>
      <c r="L58" s="109">
        <f>'PRESUPUESTO TOTAL'!M151</f>
        <v>0</v>
      </c>
      <c r="M58" s="161"/>
      <c r="N58" s="226">
        <f>'PTO. PERIODO SUBVENCIONABLE'!F127</f>
        <v>0</v>
      </c>
      <c r="O58" s="625">
        <f>'PTO. PERIODO SUBVENCIONABLE'!G127</f>
        <v>0</v>
      </c>
      <c r="P58" s="444"/>
      <c r="Q58" s="425"/>
      <c r="R58" s="425"/>
      <c r="S58" s="189"/>
      <c r="T58" s="425"/>
      <c r="U58" s="425"/>
      <c r="W58" s="124"/>
      <c r="X58" s="812" t="s">
        <v>418</v>
      </c>
      <c r="Y58" s="812"/>
      <c r="Z58" s="812"/>
      <c r="AA58" s="812"/>
      <c r="AB58" s="812"/>
      <c r="AC58" s="16"/>
      <c r="AD58" s="22">
        <f>IF($W$1="A",'PTO ACEPTADO FIC. O DOC.'!H18,'PTO ACEPTADO ANIMACIÓN'!H18)</f>
        <v>0</v>
      </c>
      <c r="AE58" s="608">
        <f>IF($W$1="A",'PTO ACEPTADO FIC. O DOC.'!I18,'PTO ACEPTADO ANIMACIÓN'!I18)</f>
        <v>0</v>
      </c>
      <c r="AF58" s="51"/>
      <c r="AG58" s="557"/>
      <c r="AH58" s="557"/>
    </row>
    <row r="59" spans="1:34" ht="18" thickBot="1" x14ac:dyDescent="0.25">
      <c r="A59" s="51"/>
      <c r="B59" s="255"/>
      <c r="C59" s="117"/>
      <c r="D59" s="117"/>
      <c r="E59" s="117"/>
      <c r="F59" s="117"/>
      <c r="G59" s="117"/>
      <c r="H59" s="117"/>
      <c r="I59" s="117"/>
      <c r="J59" s="117"/>
      <c r="K59" s="117"/>
      <c r="L59" s="256"/>
      <c r="M59" s="161"/>
      <c r="N59" s="230"/>
      <c r="O59" s="187"/>
      <c r="P59" s="444"/>
      <c r="Q59" s="189"/>
      <c r="R59" s="189"/>
      <c r="S59" s="189"/>
      <c r="T59" s="422"/>
      <c r="U59" s="422"/>
      <c r="W59" s="124"/>
      <c r="X59" s="254"/>
      <c r="Y59" s="172" t="s">
        <v>34</v>
      </c>
      <c r="Z59" s="172"/>
      <c r="AA59" s="172"/>
      <c r="AB59" s="640"/>
      <c r="AC59" s="16"/>
      <c r="AD59" s="27">
        <f>SUM(AD49:AD58)</f>
        <v>0</v>
      </c>
      <c r="AE59" s="648">
        <f>SUM(AE49:AE58)</f>
        <v>0</v>
      </c>
      <c r="AF59" s="51"/>
      <c r="AG59" s="558"/>
      <c r="AH59" s="558"/>
    </row>
    <row r="60" spans="1:34" ht="18" x14ac:dyDescent="0.2">
      <c r="A60" s="51"/>
      <c r="B60" s="131" t="s">
        <v>421</v>
      </c>
      <c r="C60" s="17"/>
      <c r="D60" s="17"/>
      <c r="E60" s="17"/>
      <c r="F60" s="17"/>
      <c r="G60" s="106"/>
      <c r="H60" s="106"/>
      <c r="I60" s="106"/>
      <c r="J60" s="106"/>
      <c r="K60" s="106"/>
      <c r="L60" s="125"/>
      <c r="M60" s="161"/>
      <c r="N60" s="225"/>
      <c r="O60" s="184"/>
      <c r="P60" s="444"/>
      <c r="Q60" s="194"/>
      <c r="R60" s="194"/>
      <c r="S60" s="189"/>
      <c r="T60" s="422"/>
      <c r="U60" s="422"/>
      <c r="W60" s="124"/>
      <c r="X60" s="488" t="s">
        <v>182</v>
      </c>
      <c r="Y60" s="484" t="s">
        <v>467</v>
      </c>
      <c r="Z60" s="30" t="str">
        <f>'PTO ACEPTADO FIC. O DOC.'!E20</f>
        <v/>
      </c>
      <c r="AA60" s="31"/>
      <c r="AB60" s="32"/>
      <c r="AC60" s="16"/>
      <c r="AD60" s="22">
        <f>IF($W$1="A",'PTO ACEPTADO FIC. O DOC.'!H20,'PTO ACEPTADO ANIMACIÓN'!H20)</f>
        <v>0</v>
      </c>
      <c r="AE60" s="608">
        <f>IF($W$1="A",'PTO ACEPTADO FIC. O DOC.'!I20,'PTO ACEPTADO ANIMACIÓN'!I20)</f>
        <v>0</v>
      </c>
      <c r="AF60" s="51"/>
      <c r="AG60" s="557"/>
      <c r="AH60" s="557"/>
    </row>
    <row r="61" spans="1:34" ht="17.25" x14ac:dyDescent="0.2">
      <c r="A61" s="51"/>
      <c r="B61" s="1047" t="s">
        <v>12</v>
      </c>
      <c r="C61" s="1048"/>
      <c r="D61" s="1048"/>
      <c r="E61" s="1048"/>
      <c r="F61" s="1048"/>
      <c r="G61" s="1048"/>
      <c r="H61" s="1048"/>
      <c r="I61" s="1049"/>
      <c r="J61" s="620">
        <f>'PRESUPUESTO TOTAL'!K158</f>
        <v>0</v>
      </c>
      <c r="K61" s="109">
        <f>'PRESUPUESTO TOTAL'!L158</f>
        <v>0</v>
      </c>
      <c r="L61" s="109">
        <f>'PRESUPUESTO TOTAL'!M158</f>
        <v>0</v>
      </c>
      <c r="M61" s="161"/>
      <c r="N61" s="226">
        <f>'PTO. PERIODO SUBVENCIONABLE'!F134</f>
        <v>0</v>
      </c>
      <c r="O61" s="625">
        <f>'PTO. PERIODO SUBVENCIONABLE'!G134</f>
        <v>0</v>
      </c>
      <c r="P61" s="444"/>
      <c r="Q61" s="425"/>
      <c r="R61" s="425"/>
      <c r="S61" s="189"/>
      <c r="T61" s="425"/>
      <c r="U61" s="425"/>
      <c r="W61" s="124"/>
      <c r="X61" s="488" t="s">
        <v>424</v>
      </c>
      <c r="Y61" s="484" t="s">
        <v>468</v>
      </c>
      <c r="Z61" s="30" t="str">
        <f>'PTO ACEPTADO FIC. O DOC.'!E21</f>
        <v/>
      </c>
      <c r="AA61" s="31"/>
      <c r="AB61" s="32"/>
      <c r="AC61" s="16"/>
      <c r="AD61" s="22">
        <f>IF($W$1="A",'PTO ACEPTADO FIC. O DOC.'!H21,'PTO ACEPTADO ANIMACIÓN'!H21)</f>
        <v>0</v>
      </c>
      <c r="AE61" s="608">
        <f>IF($W$1="A",'PTO ACEPTADO FIC. O DOC.'!I21,'PTO ACEPTADO ANIMACIÓN'!I21)</f>
        <v>0</v>
      </c>
      <c r="AF61" s="51"/>
      <c r="AG61" s="557"/>
      <c r="AH61" s="557"/>
    </row>
    <row r="62" spans="1:34" ht="17.25" x14ac:dyDescent="0.2">
      <c r="A62" s="51"/>
      <c r="B62" s="91"/>
      <c r="C62" s="92"/>
      <c r="D62" s="92"/>
      <c r="E62" s="92"/>
      <c r="F62" s="92"/>
      <c r="G62" s="92"/>
      <c r="H62" s="92"/>
      <c r="I62" s="92"/>
      <c r="J62" s="92"/>
      <c r="K62" s="92"/>
      <c r="L62" s="93"/>
      <c r="M62" s="161"/>
      <c r="N62" s="231"/>
      <c r="O62" s="137"/>
      <c r="P62" s="445"/>
      <c r="Q62" s="428"/>
      <c r="R62" s="428"/>
      <c r="S62" s="189"/>
      <c r="T62" s="428"/>
      <c r="U62" s="428"/>
      <c r="W62" s="124"/>
      <c r="X62" s="488" t="s">
        <v>425</v>
      </c>
      <c r="Y62" s="29" t="s">
        <v>35</v>
      </c>
      <c r="Z62" s="30" t="str">
        <f>'PTO ACEPTADO FIC. O DOC.'!E22</f>
        <v/>
      </c>
      <c r="AA62" s="31"/>
      <c r="AB62" s="32"/>
      <c r="AC62" s="16"/>
      <c r="AD62" s="22">
        <f>IF($W$1="A",'PTO ACEPTADO FIC. O DOC.'!H22,'PTO ACEPTADO ANIMACIÓN'!H22)</f>
        <v>0</v>
      </c>
      <c r="AE62" s="608">
        <f>IF($W$1="A",'PTO ACEPTADO FIC. O DOC.'!I22,'PTO ACEPTADO ANIMACIÓN'!I22)</f>
        <v>0</v>
      </c>
      <c r="AF62" s="51"/>
      <c r="AG62" s="557"/>
      <c r="AH62" s="557"/>
    </row>
    <row r="63" spans="1:34" ht="17.25" x14ac:dyDescent="0.2">
      <c r="A63" s="51"/>
      <c r="B63" s="158"/>
      <c r="C63" s="53"/>
      <c r="D63" s="53"/>
      <c r="E63" s="53"/>
      <c r="F63" s="53"/>
      <c r="G63" s="53"/>
      <c r="H63" s="53"/>
      <c r="I63" s="53"/>
      <c r="J63" s="51"/>
      <c r="K63" s="53"/>
      <c r="L63" s="53"/>
      <c r="M63" s="161"/>
      <c r="N63" s="189"/>
      <c r="O63" s="190"/>
      <c r="P63" s="190">
        <f>COUNTIF(P21:P61,"E")</f>
        <v>0</v>
      </c>
      <c r="Q63" s="194"/>
      <c r="R63" s="194"/>
      <c r="S63" s="189"/>
      <c r="T63" s="422"/>
      <c r="U63" s="422"/>
      <c r="W63" s="124"/>
      <c r="X63" s="488" t="s">
        <v>421</v>
      </c>
      <c r="Y63" s="29" t="s">
        <v>36</v>
      </c>
      <c r="Z63" s="30" t="str">
        <f>'PTO ACEPTADO FIC. O DOC.'!E23</f>
        <v/>
      </c>
      <c r="AA63" s="31"/>
      <c r="AB63" s="32"/>
      <c r="AC63" s="16"/>
      <c r="AD63" s="22">
        <f>IF($W$1="A",'PTO ACEPTADO FIC. O DOC.'!H23,'PTO ACEPTADO ANIMACIÓN'!H23)</f>
        <v>0</v>
      </c>
      <c r="AE63" s="608">
        <f>IF($W$1="A",'PTO ACEPTADO FIC. O DOC.'!I23,'PTO ACEPTADO ANIMACIÓN'!I23)</f>
        <v>0</v>
      </c>
      <c r="AF63" s="51"/>
      <c r="AG63" s="557"/>
      <c r="AH63" s="557"/>
    </row>
    <row r="64" spans="1:34" ht="18.75" x14ac:dyDescent="0.2">
      <c r="A64" s="51"/>
      <c r="C64" s="171"/>
      <c r="D64" s="171"/>
      <c r="E64" s="171"/>
      <c r="F64" s="171"/>
      <c r="G64" s="171" t="s">
        <v>3</v>
      </c>
      <c r="H64" s="171"/>
      <c r="I64" s="171"/>
      <c r="J64" s="621">
        <f>SUM(J21,J24,J27,J30,J33,J36,J39,J43,J46,J49,J52,J55,J58,J61)</f>
        <v>0</v>
      </c>
      <c r="K64" s="181">
        <f t="shared" ref="K64:L64" si="0">SUM(K21,K24,K27,K30,K33,K36,K39,K43,K46,K49,K52,K55,K58,K61)</f>
        <v>0</v>
      </c>
      <c r="L64" s="181">
        <f t="shared" si="0"/>
        <v>0</v>
      </c>
      <c r="M64" s="161"/>
      <c r="N64" s="192">
        <f>SUM(N21,N24,N27,N30,N33,N36,N39,N43,N46,N49,N52,N55,N58,N61)</f>
        <v>0</v>
      </c>
      <c r="O64" s="627">
        <f>SUM(O21,O24,O27,O30,O33,O36,O39,O43,O46,O49,O52,O55,O58,O61)</f>
        <v>0</v>
      </c>
      <c r="P64" s="193"/>
      <c r="Q64" s="425"/>
      <c r="R64" s="425"/>
      <c r="S64" s="189"/>
      <c r="T64" s="425"/>
      <c r="U64" s="425"/>
      <c r="W64" s="124"/>
      <c r="X64" s="34" t="s">
        <v>37</v>
      </c>
      <c r="Y64" s="35"/>
      <c r="Z64" s="36"/>
      <c r="AA64" s="37"/>
      <c r="AB64" s="38"/>
      <c r="AC64" s="16"/>
      <c r="AD64" s="39"/>
      <c r="AE64" s="218"/>
      <c r="AF64" s="51"/>
      <c r="AG64" s="557"/>
      <c r="AH64" s="557"/>
    </row>
    <row r="65" spans="1:34" ht="18.75" x14ac:dyDescent="0.2">
      <c r="A65" s="51"/>
      <c r="B65" s="4"/>
      <c r="C65" s="171"/>
      <c r="D65" s="4"/>
      <c r="E65" s="171"/>
      <c r="F65" s="171"/>
      <c r="G65" s="171" t="s">
        <v>243</v>
      </c>
      <c r="H65" s="179">
        <f>IF(L64=0,1,K64/L64)</f>
        <v>1</v>
      </c>
      <c r="I65" s="4"/>
      <c r="J65" s="171"/>
      <c r="K65" s="57"/>
      <c r="L65" s="57"/>
      <c r="M65" s="161"/>
      <c r="N65" s="160"/>
      <c r="O65" s="160"/>
      <c r="Q65" s="189"/>
      <c r="R65" s="189"/>
      <c r="S65" s="189"/>
      <c r="T65" s="783"/>
      <c r="U65" s="783"/>
      <c r="W65" s="124"/>
      <c r="X65" s="488" t="s">
        <v>182</v>
      </c>
      <c r="Y65" s="40" t="str">
        <f>'PTO ACEPTADO FIC. O DOC.'!D26</f>
        <v/>
      </c>
      <c r="Z65" s="41"/>
      <c r="AA65" s="41"/>
      <c r="AB65" s="32"/>
      <c r="AC65" s="16"/>
      <c r="AD65" s="22" t="str">
        <f>IF($W$1="A",'PTO ACEPTADO FIC. O DOC.'!H26,'PTO ACEPTADO ANIMACIÓN'!H26)</f>
        <v/>
      </c>
      <c r="AE65" s="608" t="str">
        <f>IF($W$1="A",'PTO ACEPTADO FIC. O DOC.'!I26,'PTO ACEPTADO ANIMACIÓN'!I26)</f>
        <v/>
      </c>
      <c r="AF65" s="51"/>
      <c r="AG65" s="557"/>
      <c r="AH65" s="557"/>
    </row>
    <row r="66" spans="1:34" ht="17.25" x14ac:dyDescent="0.2">
      <c r="A66" s="51"/>
      <c r="B66" s="53"/>
      <c r="C66" s="53"/>
      <c r="D66" s="53"/>
      <c r="E66" s="53"/>
      <c r="F66" s="53"/>
      <c r="G66" s="53"/>
      <c r="H66" s="53"/>
      <c r="I66" s="53"/>
      <c r="J66" s="53"/>
      <c r="K66" s="53"/>
      <c r="L66" s="53"/>
      <c r="M66" s="60"/>
      <c r="N66" s="4"/>
      <c r="O66" s="60"/>
      <c r="P66" s="60"/>
      <c r="Q66" s="190"/>
      <c r="R66" s="190"/>
      <c r="S66" s="190"/>
      <c r="T66" s="190"/>
      <c r="U66" s="190"/>
      <c r="W66" s="124"/>
      <c r="X66" s="488" t="s">
        <v>424</v>
      </c>
      <c r="Y66" s="40" t="str">
        <f>'PTO ACEPTADO FIC. O DOC.'!D27</f>
        <v/>
      </c>
      <c r="Z66" s="41"/>
      <c r="AA66" s="41"/>
      <c r="AB66" s="32"/>
      <c r="AC66" s="16"/>
      <c r="AD66" s="22" t="str">
        <f>IF($W$1="A",'PTO ACEPTADO FIC. O DOC.'!H27,'PTO ACEPTADO ANIMACIÓN'!H27)</f>
        <v/>
      </c>
      <c r="AE66" s="608" t="str">
        <f>IF($W$1="A",'PTO ACEPTADO FIC. O DOC.'!I27,'PTO ACEPTADO ANIMACIÓN'!I27)</f>
        <v/>
      </c>
      <c r="AF66" s="51"/>
      <c r="AG66" s="557"/>
      <c r="AH66" s="557"/>
    </row>
    <row r="67" spans="1:34" ht="17.25" x14ac:dyDescent="0.2">
      <c r="A67" s="51"/>
      <c r="B67" s="53"/>
      <c r="C67" s="53"/>
      <c r="D67" s="53"/>
      <c r="E67" s="53"/>
      <c r="F67" s="53"/>
      <c r="G67" s="53"/>
      <c r="H67" s="53"/>
      <c r="I67" s="53"/>
      <c r="J67" s="53"/>
      <c r="K67" s="53"/>
      <c r="L67" s="53"/>
      <c r="M67" s="60"/>
      <c r="N67" s="204"/>
      <c r="O67" s="204"/>
      <c r="P67" s="204"/>
      <c r="Q67" s="432"/>
      <c r="R67" s="432"/>
      <c r="S67" s="194"/>
      <c r="T67" s="432"/>
      <c r="U67" s="432"/>
      <c r="W67" s="124"/>
      <c r="X67" s="488" t="s">
        <v>425</v>
      </c>
      <c r="Y67" s="40" t="str">
        <f>'PTO ACEPTADO FIC. O DOC.'!D28</f>
        <v/>
      </c>
      <c r="Z67" s="41"/>
      <c r="AA67" s="41"/>
      <c r="AB67" s="32"/>
      <c r="AC67" s="16"/>
      <c r="AD67" s="22" t="str">
        <f>IF($W$1="A",'PTO ACEPTADO FIC. O DOC.'!H28,'PTO ACEPTADO ANIMACIÓN'!H28)</f>
        <v/>
      </c>
      <c r="AE67" s="608" t="str">
        <f>IF($W$1="A",'PTO ACEPTADO FIC. O DOC.'!I28,'PTO ACEPTADO ANIMACIÓN'!I28)</f>
        <v/>
      </c>
      <c r="AF67" s="51"/>
      <c r="AG67" s="557"/>
      <c r="AH67" s="557"/>
    </row>
    <row r="68" spans="1:34" ht="17.25" x14ac:dyDescent="0.2">
      <c r="A68" s="51"/>
      <c r="B68" s="158"/>
      <c r="C68" s="53"/>
      <c r="D68" s="53"/>
      <c r="E68" s="53"/>
      <c r="F68" s="53"/>
      <c r="G68" s="53"/>
      <c r="H68" s="53"/>
      <c r="I68" s="53"/>
      <c r="J68" s="53"/>
      <c r="K68" s="53"/>
      <c r="L68" s="53"/>
      <c r="M68" s="53"/>
      <c r="N68" s="4"/>
      <c r="O68" s="60"/>
      <c r="P68" s="60"/>
      <c r="W68" s="124"/>
      <c r="X68" s="488" t="s">
        <v>421</v>
      </c>
      <c r="Y68" s="40" t="str">
        <f>'PTO ACEPTADO FIC. O DOC.'!D29</f>
        <v/>
      </c>
      <c r="Z68" s="41"/>
      <c r="AA68" s="41"/>
      <c r="AB68" s="32"/>
      <c r="AC68" s="16"/>
      <c r="AD68" s="22" t="str">
        <f>IF($W$1="A",'PTO ACEPTADO FIC. O DOC.'!H29,'PTO ACEPTADO ANIMACIÓN'!H29)</f>
        <v/>
      </c>
      <c r="AE68" s="608" t="str">
        <f>IF($W$1="A",'PTO ACEPTADO FIC. O DOC.'!I29,'PTO ACEPTADO ANIMACIÓN'!I29)</f>
        <v/>
      </c>
      <c r="AF68" s="53"/>
      <c r="AG68" s="557"/>
      <c r="AH68" s="557"/>
    </row>
    <row r="69" spans="1:34" s="53" customFormat="1" ht="17.25" x14ac:dyDescent="0.2">
      <c r="A69" s="51"/>
      <c r="C69" s="257"/>
      <c r="K69" s="140"/>
      <c r="L69" s="140"/>
      <c r="N69" s="204"/>
      <c r="O69" s="204"/>
      <c r="P69" s="204"/>
      <c r="Q69" s="60"/>
      <c r="R69" s="60"/>
      <c r="S69" s="60"/>
      <c r="T69" s="203"/>
      <c r="U69" s="203"/>
      <c r="V69" s="60"/>
      <c r="W69" s="124"/>
      <c r="X69" s="172" t="s">
        <v>32</v>
      </c>
      <c r="Y69" s="172"/>
      <c r="Z69" s="172"/>
      <c r="AA69" s="172"/>
      <c r="AB69" s="641"/>
      <c r="AC69" s="16"/>
      <c r="AD69" s="509">
        <f>IF($W$1="A",'PTO ACEPTADO FIC. O DOC.'!H30,'PTO ACEPTADO ANIMACIÓN'!H30)</f>
        <v>0</v>
      </c>
      <c r="AE69" s="638">
        <f>IF($W$1="A",'PTO ACEPTADO FIC. O DOC.'!I30,'PTO ACEPTADO ANIMACIÓN'!I30)</f>
        <v>0</v>
      </c>
      <c r="AG69" s="559"/>
      <c r="AH69" s="559"/>
    </row>
    <row r="70" spans="1:34" s="53" customFormat="1" ht="17.25" x14ac:dyDescent="0.2">
      <c r="A70" s="51"/>
      <c r="N70" s="4"/>
      <c r="O70" s="60"/>
      <c r="P70" s="60"/>
      <c r="Q70" s="204"/>
      <c r="R70" s="204"/>
      <c r="S70" s="205"/>
      <c r="T70" s="203"/>
      <c r="U70" s="206"/>
      <c r="V70" s="60"/>
      <c r="W70" s="643"/>
      <c r="X70" s="219" t="s">
        <v>39</v>
      </c>
      <c r="Y70" s="219"/>
      <c r="Z70" s="219"/>
      <c r="AA70" s="219"/>
      <c r="AB70" s="642"/>
      <c r="AC70" s="221"/>
      <c r="AD70" s="509">
        <f>IF($W$1="A",'PTO ACEPTADO FIC. O DOC.'!H31,'PTO ACEPTADO ANIMACIÓN'!H31)</f>
        <v>0</v>
      </c>
      <c r="AE70" s="222"/>
      <c r="AG70" s="559"/>
      <c r="AH70" s="557"/>
    </row>
    <row r="71" spans="1:34" s="53" customFormat="1" ht="15.75" x14ac:dyDescent="0.2">
      <c r="A71" s="51"/>
      <c r="N71" s="204"/>
      <c r="O71" s="204"/>
      <c r="P71" s="204"/>
      <c r="Q71" s="60"/>
      <c r="R71" s="60"/>
      <c r="S71" s="60"/>
      <c r="T71" s="203"/>
      <c r="U71" s="60"/>
    </row>
    <row r="72" spans="1:34" s="53" customFormat="1" ht="17.25" x14ac:dyDescent="0.2">
      <c r="A72" s="51"/>
      <c r="B72" s="51"/>
      <c r="C72" s="51"/>
      <c r="D72" s="51"/>
      <c r="E72" s="51"/>
      <c r="F72" s="51"/>
      <c r="G72" s="51"/>
      <c r="H72" s="51"/>
      <c r="I72" s="51"/>
      <c r="J72" s="51"/>
      <c r="K72" s="51"/>
      <c r="L72" s="51"/>
      <c r="N72" s="208"/>
      <c r="O72" s="208"/>
      <c r="P72" s="208"/>
      <c r="Q72" s="204"/>
      <c r="R72" s="204"/>
      <c r="S72" s="205"/>
      <c r="T72" s="203"/>
      <c r="U72" s="206"/>
    </row>
    <row r="73" spans="1:34" s="53" customFormat="1" ht="15.75" x14ac:dyDescent="0.2">
      <c r="A73" s="51"/>
      <c r="B73" s="51"/>
      <c r="C73" s="51"/>
      <c r="D73" s="51"/>
      <c r="E73" s="51"/>
      <c r="F73" s="51"/>
      <c r="G73" s="51"/>
      <c r="H73" s="51"/>
      <c r="I73" s="51"/>
      <c r="J73" s="51"/>
      <c r="K73" s="51"/>
      <c r="L73" s="51"/>
      <c r="N73" s="208"/>
      <c r="O73" s="208"/>
      <c r="P73" s="208"/>
      <c r="Q73" s="60"/>
      <c r="R73" s="60"/>
      <c r="S73" s="60"/>
      <c r="T73" s="207"/>
      <c r="U73" s="207"/>
      <c r="W73" s="51"/>
      <c r="X73" s="51"/>
      <c r="Y73" s="51"/>
      <c r="Z73" s="51"/>
      <c r="AA73" s="51"/>
      <c r="AB73" s="51"/>
      <c r="AC73" s="51"/>
      <c r="AD73" s="51"/>
      <c r="AE73" s="51"/>
    </row>
    <row r="74" spans="1:34" s="53" customFormat="1" ht="17.25" x14ac:dyDescent="0.2">
      <c r="A74" s="51"/>
      <c r="B74" s="51"/>
      <c r="C74" s="51"/>
      <c r="D74" s="51"/>
      <c r="E74" s="51"/>
      <c r="F74" s="51"/>
      <c r="G74" s="51"/>
      <c r="H74" s="51"/>
      <c r="I74" s="51"/>
      <c r="J74" s="51"/>
      <c r="K74" s="51"/>
      <c r="L74" s="51"/>
      <c r="N74" s="208"/>
      <c r="O74" s="208"/>
      <c r="P74" s="208"/>
      <c r="Q74" s="204"/>
      <c r="R74" s="204"/>
      <c r="S74" s="205"/>
      <c r="T74" s="206"/>
      <c r="U74" s="206"/>
      <c r="W74" s="51"/>
      <c r="X74" s="51"/>
      <c r="Y74" s="51"/>
      <c r="Z74" s="51"/>
      <c r="AA74" s="51"/>
      <c r="AB74" s="51"/>
      <c r="AC74" s="51"/>
      <c r="AD74" s="51"/>
      <c r="AE74" s="51"/>
      <c r="AF74" s="51"/>
      <c r="AG74" s="51"/>
    </row>
    <row r="75" spans="1:34" ht="17.25" x14ac:dyDescent="0.2">
      <c r="A75" s="51"/>
      <c r="B75" s="51"/>
      <c r="C75" s="51"/>
      <c r="D75" s="51"/>
      <c r="E75" s="51"/>
      <c r="F75" s="51"/>
      <c r="G75" s="51"/>
      <c r="H75" s="51"/>
      <c r="I75" s="51"/>
      <c r="J75" s="51"/>
      <c r="K75" s="51"/>
      <c r="L75" s="51"/>
      <c r="M75" s="53"/>
      <c r="N75" s="208"/>
      <c r="O75" s="208"/>
      <c r="P75" s="208"/>
      <c r="Q75" s="208"/>
      <c r="R75" s="208"/>
      <c r="S75" s="209"/>
      <c r="T75" s="210"/>
      <c r="U75" s="210"/>
      <c r="V75" s="53"/>
      <c r="W75" s="51"/>
      <c r="AD75" s="51"/>
      <c r="AE75" s="51"/>
      <c r="AF75" s="51"/>
      <c r="AG75" s="51"/>
    </row>
    <row r="76" spans="1:34" ht="17.25" x14ac:dyDescent="0.2">
      <c r="A76" s="51"/>
      <c r="B76" s="51"/>
      <c r="C76" s="51"/>
      <c r="D76" s="51"/>
      <c r="E76" s="51"/>
      <c r="F76" s="51"/>
      <c r="G76" s="51"/>
      <c r="H76" s="51"/>
      <c r="I76" s="51"/>
      <c r="J76" s="51"/>
      <c r="K76" s="51"/>
      <c r="L76" s="51"/>
      <c r="M76" s="53"/>
      <c r="N76" s="208"/>
      <c r="O76" s="208"/>
      <c r="P76" s="208"/>
      <c r="Q76" s="208"/>
      <c r="R76" s="208"/>
      <c r="S76" s="209"/>
      <c r="T76" s="210"/>
      <c r="U76" s="210"/>
      <c r="V76" s="53"/>
      <c r="W76" s="51"/>
      <c r="AD76" s="51"/>
      <c r="AE76" s="51"/>
      <c r="AF76" s="51"/>
      <c r="AG76" s="51"/>
    </row>
    <row r="77" spans="1:34" ht="17.25" x14ac:dyDescent="0.2">
      <c r="A77" s="51"/>
      <c r="B77" s="51"/>
      <c r="C77" s="51"/>
      <c r="D77" s="51"/>
      <c r="E77" s="51"/>
      <c r="F77" s="51"/>
      <c r="G77" s="51"/>
      <c r="H77" s="51"/>
      <c r="I77" s="51"/>
      <c r="J77" s="51"/>
      <c r="K77" s="51"/>
      <c r="L77" s="51"/>
      <c r="M77" s="53"/>
      <c r="N77" s="208"/>
      <c r="O77" s="208"/>
      <c r="P77" s="208"/>
      <c r="Q77" s="208"/>
      <c r="R77" s="208"/>
      <c r="S77" s="209"/>
      <c r="T77" s="210"/>
      <c r="U77" s="210"/>
      <c r="V77" s="53"/>
      <c r="W77" s="51"/>
      <c r="AD77" s="51"/>
      <c r="AE77" s="51"/>
      <c r="AF77" s="51"/>
      <c r="AG77" s="51"/>
    </row>
    <row r="78" spans="1:34" ht="17.25" x14ac:dyDescent="0.2">
      <c r="A78" s="51"/>
      <c r="B78" s="51"/>
      <c r="C78" s="51"/>
      <c r="D78" s="51"/>
      <c r="E78" s="51"/>
      <c r="F78" s="51"/>
      <c r="G78" s="51"/>
      <c r="H78" s="51"/>
      <c r="I78" s="51"/>
      <c r="J78" s="51"/>
      <c r="K78" s="51"/>
      <c r="L78" s="51"/>
      <c r="M78" s="53"/>
      <c r="N78" s="208"/>
      <c r="O78" s="208"/>
      <c r="P78" s="208"/>
      <c r="Q78" s="208"/>
      <c r="R78" s="208"/>
      <c r="S78" s="209"/>
      <c r="T78" s="210"/>
      <c r="U78" s="210"/>
      <c r="V78" s="53"/>
      <c r="W78" s="51"/>
      <c r="AD78" s="51"/>
      <c r="AE78" s="51"/>
      <c r="AF78" s="51"/>
      <c r="AG78" s="51"/>
    </row>
    <row r="79" spans="1:34" ht="17.25" x14ac:dyDescent="0.2">
      <c r="A79" s="51"/>
      <c r="B79" s="51"/>
      <c r="C79" s="51"/>
      <c r="D79" s="51"/>
      <c r="E79" s="51"/>
      <c r="F79" s="51"/>
      <c r="G79" s="51"/>
      <c r="H79" s="51"/>
      <c r="I79" s="51"/>
      <c r="J79" s="51"/>
      <c r="K79" s="51"/>
      <c r="L79" s="51"/>
      <c r="M79" s="60"/>
      <c r="N79" s="4"/>
      <c r="O79" s="60"/>
      <c r="P79" s="60"/>
      <c r="Q79" s="208"/>
      <c r="R79" s="208"/>
      <c r="S79" s="209"/>
      <c r="T79" s="210"/>
      <c r="U79" s="210"/>
      <c r="V79" s="53"/>
      <c r="W79" s="51"/>
      <c r="AD79" s="51"/>
      <c r="AE79" s="51"/>
      <c r="AF79" s="51"/>
      <c r="AG79" s="51"/>
    </row>
    <row r="80" spans="1:34" ht="17.25" x14ac:dyDescent="0.2">
      <c r="A80" s="51"/>
      <c r="B80" s="51"/>
      <c r="C80" s="51"/>
      <c r="D80" s="51"/>
      <c r="E80" s="51"/>
      <c r="F80" s="51"/>
      <c r="G80" s="51"/>
      <c r="H80" s="51"/>
      <c r="I80" s="51"/>
      <c r="J80" s="51"/>
      <c r="K80" s="51"/>
      <c r="L80" s="51"/>
      <c r="M80" s="53"/>
      <c r="N80" s="204"/>
      <c r="O80" s="204"/>
      <c r="P80" s="204"/>
      <c r="Q80" s="208"/>
      <c r="R80" s="208"/>
      <c r="S80" s="209"/>
      <c r="T80" s="210"/>
      <c r="U80" s="210"/>
      <c r="V80" s="53"/>
      <c r="W80" s="51"/>
      <c r="AD80" s="51"/>
      <c r="AE80" s="51"/>
      <c r="AF80" s="51"/>
      <c r="AG80" s="51"/>
    </row>
    <row r="81" spans="1:33" ht="17.25" x14ac:dyDescent="0.2">
      <c r="A81" s="51"/>
      <c r="B81" s="51"/>
      <c r="C81" s="51"/>
      <c r="D81" s="51"/>
      <c r="E81" s="51"/>
      <c r="F81" s="51"/>
      <c r="G81" s="51"/>
      <c r="H81" s="51"/>
      <c r="I81" s="51"/>
      <c r="J81" s="51"/>
      <c r="K81" s="51"/>
      <c r="L81" s="51"/>
      <c r="M81" s="53"/>
      <c r="N81" s="208"/>
      <c r="O81" s="208"/>
      <c r="P81" s="208"/>
      <c r="Q81" s="208"/>
      <c r="R81" s="208"/>
      <c r="S81" s="209"/>
      <c r="T81" s="210"/>
      <c r="U81" s="210"/>
      <c r="V81" s="53"/>
      <c r="W81" s="51"/>
      <c r="AD81" s="51"/>
      <c r="AE81" s="51"/>
      <c r="AF81" s="51"/>
      <c r="AG81" s="51"/>
    </row>
    <row r="82" spans="1:33" ht="15.75" x14ac:dyDescent="0.2">
      <c r="A82" s="51"/>
      <c r="B82" s="51"/>
      <c r="C82" s="51"/>
      <c r="D82" s="51"/>
      <c r="E82" s="51"/>
      <c r="F82" s="51"/>
      <c r="G82" s="51"/>
      <c r="H82" s="51"/>
      <c r="I82" s="51"/>
      <c r="J82" s="51"/>
      <c r="K82" s="51"/>
      <c r="L82" s="51"/>
      <c r="M82" s="53"/>
      <c r="N82" s="208"/>
      <c r="O82" s="208"/>
      <c r="P82" s="208"/>
      <c r="Q82" s="60"/>
      <c r="R82" s="60"/>
      <c r="S82" s="60"/>
      <c r="T82" s="207"/>
      <c r="U82" s="207"/>
      <c r="V82" s="60"/>
      <c r="W82" s="51"/>
      <c r="AD82" s="51"/>
      <c r="AE82" s="51"/>
      <c r="AF82" s="51"/>
      <c r="AG82" s="51"/>
    </row>
    <row r="83" spans="1:33" ht="17.25" x14ac:dyDescent="0.2">
      <c r="A83" s="51"/>
      <c r="B83" s="51"/>
      <c r="C83" s="51"/>
      <c r="D83" s="51"/>
      <c r="E83" s="51"/>
      <c r="F83" s="51"/>
      <c r="G83" s="51"/>
      <c r="H83" s="51"/>
      <c r="I83" s="51"/>
      <c r="J83" s="51"/>
      <c r="K83" s="51"/>
      <c r="L83" s="51"/>
      <c r="M83" s="53"/>
      <c r="N83" s="208"/>
      <c r="O83" s="208"/>
      <c r="P83" s="208"/>
      <c r="Q83" s="204"/>
      <c r="R83" s="204"/>
      <c r="S83" s="205"/>
      <c r="T83" s="206"/>
      <c r="U83" s="206"/>
      <c r="V83" s="53"/>
      <c r="W83" s="51"/>
      <c r="AD83" s="51"/>
      <c r="AE83" s="51"/>
      <c r="AF83" s="51"/>
      <c r="AG83" s="51"/>
    </row>
    <row r="84" spans="1:33" ht="17.25" x14ac:dyDescent="0.2">
      <c r="A84" s="51"/>
      <c r="B84" s="51"/>
      <c r="C84" s="51"/>
      <c r="D84" s="51"/>
      <c r="E84" s="51"/>
      <c r="F84" s="51"/>
      <c r="G84" s="51"/>
      <c r="H84" s="51"/>
      <c r="I84" s="51"/>
      <c r="J84" s="51"/>
      <c r="K84" s="51"/>
      <c r="L84" s="51"/>
      <c r="M84" s="53"/>
      <c r="N84" s="208"/>
      <c r="O84" s="208"/>
      <c r="P84" s="208"/>
      <c r="Q84" s="208"/>
      <c r="R84" s="208"/>
      <c r="S84" s="209"/>
      <c r="T84" s="210"/>
      <c r="U84" s="210"/>
      <c r="V84" s="53"/>
      <c r="W84" s="51"/>
      <c r="AD84" s="51"/>
      <c r="AE84" s="51"/>
      <c r="AF84" s="51"/>
      <c r="AG84" s="51"/>
    </row>
    <row r="85" spans="1:33" ht="17.25" x14ac:dyDescent="0.2">
      <c r="A85" s="51"/>
      <c r="B85" s="51"/>
      <c r="C85" s="51"/>
      <c r="D85" s="51"/>
      <c r="E85" s="51"/>
      <c r="F85" s="51"/>
      <c r="G85" s="51"/>
      <c r="H85" s="51"/>
      <c r="I85" s="51"/>
      <c r="J85" s="51"/>
      <c r="K85" s="51"/>
      <c r="L85" s="51"/>
      <c r="M85" s="53"/>
      <c r="N85" s="208"/>
      <c r="O85" s="208"/>
      <c r="P85" s="208"/>
      <c r="Q85" s="208"/>
      <c r="R85" s="208"/>
      <c r="S85" s="209"/>
      <c r="T85" s="210"/>
      <c r="U85" s="210"/>
      <c r="V85" s="53"/>
      <c r="W85" s="51"/>
      <c r="AD85" s="51"/>
      <c r="AE85" s="51"/>
      <c r="AF85" s="51"/>
      <c r="AG85" s="51"/>
    </row>
    <row r="86" spans="1:33" ht="17.25" x14ac:dyDescent="0.2">
      <c r="A86" s="51"/>
      <c r="B86" s="51"/>
      <c r="C86" s="51"/>
      <c r="D86" s="51"/>
      <c r="E86" s="51"/>
      <c r="F86" s="51"/>
      <c r="G86" s="51"/>
      <c r="H86" s="51"/>
      <c r="I86" s="51"/>
      <c r="J86" s="51"/>
      <c r="K86" s="51"/>
      <c r="L86" s="51"/>
      <c r="M86" s="53"/>
      <c r="N86" s="208"/>
      <c r="O86" s="208"/>
      <c r="P86" s="208"/>
      <c r="Q86" s="208"/>
      <c r="R86" s="208"/>
      <c r="S86" s="209"/>
      <c r="T86" s="210"/>
      <c r="U86" s="210"/>
      <c r="V86" s="53"/>
      <c r="W86" s="51"/>
      <c r="AD86" s="51"/>
      <c r="AE86" s="51"/>
      <c r="AF86" s="51"/>
      <c r="AG86" s="51"/>
    </row>
    <row r="87" spans="1:33" ht="17.25" x14ac:dyDescent="0.2">
      <c r="A87" s="51"/>
      <c r="B87" s="51"/>
      <c r="C87" s="51"/>
      <c r="D87" s="51"/>
      <c r="E87" s="51"/>
      <c r="F87" s="51"/>
      <c r="G87" s="51"/>
      <c r="H87" s="51"/>
      <c r="I87" s="51"/>
      <c r="J87" s="51"/>
      <c r="K87" s="51"/>
      <c r="L87" s="51"/>
      <c r="M87" s="211"/>
      <c r="N87" s="208"/>
      <c r="O87" s="208"/>
      <c r="P87" s="208"/>
      <c r="Q87" s="208"/>
      <c r="R87" s="208"/>
      <c r="S87" s="209"/>
      <c r="T87" s="210"/>
      <c r="U87" s="210"/>
      <c r="V87" s="53"/>
      <c r="W87" s="51"/>
      <c r="AD87" s="51"/>
      <c r="AE87" s="51"/>
      <c r="AF87" s="51"/>
      <c r="AG87" s="51"/>
    </row>
    <row r="88" spans="1:33" ht="17.25" x14ac:dyDescent="0.2">
      <c r="A88" s="51"/>
      <c r="B88" s="51"/>
      <c r="C88" s="51"/>
      <c r="D88" s="51"/>
      <c r="E88" s="51"/>
      <c r="F88" s="51"/>
      <c r="G88" s="51"/>
      <c r="H88" s="51"/>
      <c r="I88" s="51"/>
      <c r="J88" s="51"/>
      <c r="K88" s="51"/>
      <c r="L88" s="51"/>
      <c r="M88" s="60"/>
      <c r="N88" s="4"/>
      <c r="O88" s="60"/>
      <c r="P88" s="60"/>
      <c r="Q88" s="208"/>
      <c r="R88" s="208"/>
      <c r="S88" s="209"/>
      <c r="T88" s="210"/>
      <c r="U88" s="210"/>
      <c r="V88" s="53"/>
      <c r="W88" s="51"/>
      <c r="AD88" s="51"/>
      <c r="AE88" s="51"/>
      <c r="AF88" s="51"/>
      <c r="AG88" s="51"/>
    </row>
    <row r="89" spans="1:33" ht="17.25" x14ac:dyDescent="0.2">
      <c r="A89" s="51"/>
      <c r="B89" s="51"/>
      <c r="C89" s="51"/>
      <c r="D89" s="51"/>
      <c r="E89" s="51"/>
      <c r="F89" s="51"/>
      <c r="G89" s="51"/>
      <c r="H89" s="51"/>
      <c r="I89" s="51"/>
      <c r="J89" s="51"/>
      <c r="K89" s="51"/>
      <c r="L89" s="51"/>
      <c r="M89" s="53"/>
      <c r="N89" s="204"/>
      <c r="O89" s="204"/>
      <c r="P89" s="204"/>
      <c r="Q89" s="208"/>
      <c r="R89" s="208"/>
      <c r="S89" s="209"/>
      <c r="T89" s="210"/>
      <c r="U89" s="210"/>
      <c r="V89" s="53"/>
      <c r="W89" s="51"/>
      <c r="AD89" s="51"/>
      <c r="AE89" s="51"/>
      <c r="AF89" s="51"/>
      <c r="AG89" s="51"/>
    </row>
    <row r="90" spans="1:33" ht="18.75" x14ac:dyDescent="0.2">
      <c r="A90" s="51"/>
      <c r="B90" s="51"/>
      <c r="C90" s="51"/>
      <c r="D90" s="51"/>
      <c r="E90" s="51"/>
      <c r="F90" s="51"/>
      <c r="G90" s="51"/>
      <c r="H90" s="51"/>
      <c r="I90" s="51"/>
      <c r="J90" s="51"/>
      <c r="K90" s="51"/>
      <c r="L90" s="51"/>
      <c r="M90" s="4"/>
      <c r="N90" s="171"/>
      <c r="O90" s="171"/>
      <c r="P90" s="171"/>
      <c r="Q90" s="208"/>
      <c r="R90" s="208"/>
      <c r="S90" s="209"/>
      <c r="T90" s="210"/>
      <c r="U90" s="210"/>
      <c r="V90" s="211"/>
      <c r="W90" s="51"/>
      <c r="AD90" s="51"/>
      <c r="AE90" s="51"/>
      <c r="AF90" s="51"/>
      <c r="AG90" s="51"/>
    </row>
    <row r="91" spans="1:33" ht="17.25" x14ac:dyDescent="0.2">
      <c r="A91" s="51"/>
      <c r="B91" s="51"/>
      <c r="C91" s="51"/>
      <c r="D91" s="51"/>
      <c r="E91" s="51"/>
      <c r="F91" s="51"/>
      <c r="G91" s="51"/>
      <c r="H91" s="51"/>
      <c r="I91" s="51"/>
      <c r="J91" s="51"/>
      <c r="K91" s="51"/>
      <c r="L91" s="51"/>
      <c r="M91" s="53"/>
      <c r="N91" s="53"/>
      <c r="O91" s="258"/>
      <c r="P91" s="140"/>
      <c r="Q91" s="60"/>
      <c r="R91" s="60"/>
      <c r="S91" s="205"/>
      <c r="T91" s="60"/>
      <c r="U91" s="60"/>
      <c r="V91" s="60"/>
      <c r="W91" s="51"/>
      <c r="AD91" s="51"/>
      <c r="AE91" s="51"/>
      <c r="AF91" s="51"/>
      <c r="AG91" s="51"/>
    </row>
    <row r="92" spans="1:33" ht="17.25" x14ac:dyDescent="0.2">
      <c r="A92" s="51"/>
      <c r="B92" s="51"/>
      <c r="C92" s="51"/>
      <c r="D92" s="51"/>
      <c r="E92" s="51"/>
      <c r="F92" s="51"/>
      <c r="G92" s="51"/>
      <c r="H92" s="51"/>
      <c r="I92" s="51"/>
      <c r="J92" s="51"/>
      <c r="K92" s="51"/>
      <c r="L92" s="51"/>
      <c r="M92" s="53"/>
      <c r="N92" s="53"/>
      <c r="O92" s="258"/>
      <c r="P92" s="140"/>
      <c r="Q92" s="204"/>
      <c r="R92" s="204"/>
      <c r="S92" s="209"/>
      <c r="T92" s="203"/>
      <c r="U92" s="206"/>
      <c r="V92" s="53"/>
      <c r="W92" s="51"/>
      <c r="AD92" s="51"/>
      <c r="AE92" s="51"/>
      <c r="AF92" s="51"/>
      <c r="AG92" s="51"/>
    </row>
    <row r="93" spans="1:33" ht="18.75" x14ac:dyDescent="0.2">
      <c r="A93" s="51"/>
      <c r="B93" s="51"/>
      <c r="C93" s="51"/>
      <c r="D93" s="51"/>
      <c r="E93" s="51"/>
      <c r="F93" s="51"/>
      <c r="G93" s="51"/>
      <c r="H93" s="51"/>
      <c r="I93" s="51"/>
      <c r="J93" s="51"/>
      <c r="K93" s="51"/>
      <c r="L93" s="51"/>
      <c r="M93" s="53"/>
      <c r="N93" s="53"/>
      <c r="O93" s="258"/>
      <c r="P93" s="140"/>
      <c r="Q93" s="171"/>
      <c r="R93" s="171"/>
      <c r="S93" s="171"/>
      <c r="T93" s="57"/>
      <c r="U93" s="57"/>
      <c r="V93" s="4"/>
      <c r="W93" s="51"/>
      <c r="AD93" s="51"/>
      <c r="AE93" s="51"/>
      <c r="AF93" s="51"/>
      <c r="AG93" s="51"/>
    </row>
    <row r="94" spans="1:33" x14ac:dyDescent="0.2">
      <c r="A94" s="51"/>
      <c r="B94" s="51"/>
      <c r="C94" s="51"/>
      <c r="D94" s="51"/>
      <c r="E94" s="51"/>
      <c r="F94" s="51"/>
      <c r="G94" s="51"/>
      <c r="H94" s="51"/>
      <c r="I94" s="51"/>
      <c r="J94" s="51"/>
      <c r="K94" s="51"/>
      <c r="L94" s="51"/>
      <c r="M94" s="53"/>
      <c r="N94" s="53"/>
      <c r="O94" s="258"/>
      <c r="P94" s="140"/>
      <c r="Q94" s="140"/>
      <c r="R94" s="140"/>
      <c r="S94" s="140"/>
      <c r="T94" s="140"/>
      <c r="U94" s="140"/>
      <c r="V94" s="140"/>
      <c r="W94" s="51"/>
      <c r="AD94" s="51"/>
      <c r="AE94" s="51"/>
      <c r="AF94" s="51"/>
      <c r="AG94" s="51"/>
    </row>
    <row r="95" spans="1:33" x14ac:dyDescent="0.2">
      <c r="A95" s="51"/>
      <c r="B95" s="51"/>
      <c r="C95" s="51"/>
      <c r="D95" s="51"/>
      <c r="E95" s="51"/>
      <c r="F95" s="51"/>
      <c r="G95" s="51"/>
      <c r="H95" s="51"/>
      <c r="I95" s="51"/>
      <c r="J95" s="51"/>
      <c r="K95" s="51"/>
      <c r="L95" s="51"/>
      <c r="M95" s="53"/>
      <c r="N95" s="53"/>
      <c r="O95" s="258"/>
      <c r="P95" s="140"/>
      <c r="Q95" s="140"/>
      <c r="R95" s="140"/>
      <c r="S95" s="140"/>
      <c r="T95" s="140"/>
      <c r="U95" s="140"/>
      <c r="V95" s="140"/>
      <c r="W95" s="51"/>
      <c r="AD95" s="51"/>
      <c r="AE95" s="51"/>
      <c r="AF95" s="51"/>
      <c r="AG95" s="51"/>
    </row>
    <row r="96" spans="1:33" x14ac:dyDescent="0.2">
      <c r="A96" s="51"/>
      <c r="B96" s="51"/>
      <c r="C96" s="51"/>
      <c r="D96" s="51"/>
      <c r="E96" s="51"/>
      <c r="F96" s="51"/>
      <c r="G96" s="51"/>
      <c r="H96" s="51"/>
      <c r="I96" s="51"/>
      <c r="J96" s="51"/>
      <c r="K96" s="51"/>
      <c r="L96" s="51"/>
      <c r="M96" s="53"/>
      <c r="N96" s="53"/>
      <c r="O96" s="258"/>
      <c r="P96" s="140"/>
      <c r="Q96" s="140"/>
      <c r="R96" s="140"/>
      <c r="S96" s="140"/>
      <c r="T96" s="140"/>
      <c r="U96" s="140"/>
      <c r="V96" s="140"/>
      <c r="AD96" s="51"/>
      <c r="AE96" s="51"/>
      <c r="AF96" s="51"/>
      <c r="AG96" s="51"/>
    </row>
    <row r="97" spans="1:33" x14ac:dyDescent="0.2">
      <c r="A97" s="51"/>
      <c r="B97" s="51"/>
      <c r="C97" s="51"/>
      <c r="D97" s="51"/>
      <c r="E97" s="51"/>
      <c r="F97" s="51"/>
      <c r="G97" s="51"/>
      <c r="H97" s="51"/>
      <c r="I97" s="51"/>
      <c r="J97" s="51"/>
      <c r="K97" s="51"/>
      <c r="L97" s="51"/>
      <c r="M97" s="53"/>
      <c r="N97" s="53"/>
      <c r="O97" s="258"/>
      <c r="P97" s="140"/>
      <c r="Q97" s="140"/>
      <c r="R97" s="140"/>
      <c r="S97" s="140"/>
      <c r="T97" s="140"/>
      <c r="U97" s="140"/>
      <c r="V97" s="140"/>
      <c r="AD97" s="51"/>
      <c r="AE97" s="51"/>
      <c r="AF97" s="51"/>
      <c r="AG97" s="51"/>
    </row>
    <row r="98" spans="1:33" x14ac:dyDescent="0.2">
      <c r="A98" s="51"/>
      <c r="B98" s="51"/>
      <c r="C98" s="51"/>
      <c r="D98" s="51"/>
      <c r="E98" s="51"/>
      <c r="F98" s="51"/>
      <c r="G98" s="51"/>
      <c r="H98" s="51"/>
      <c r="I98" s="51"/>
      <c r="J98" s="51"/>
      <c r="K98" s="51"/>
      <c r="L98" s="51"/>
      <c r="M98" s="53"/>
      <c r="N98" s="53"/>
      <c r="O98" s="258"/>
      <c r="P98" s="140"/>
      <c r="Q98" s="140"/>
      <c r="R98" s="140"/>
      <c r="S98" s="140"/>
      <c r="T98" s="140"/>
      <c r="U98" s="140"/>
      <c r="V98" s="140"/>
      <c r="AD98" s="51"/>
      <c r="AE98" s="51"/>
      <c r="AF98" s="51"/>
      <c r="AG98" s="51"/>
    </row>
    <row r="99" spans="1:33" x14ac:dyDescent="0.2">
      <c r="A99" s="51"/>
      <c r="B99" s="51"/>
      <c r="C99" s="51"/>
      <c r="D99" s="51"/>
      <c r="E99" s="51"/>
      <c r="F99" s="51"/>
      <c r="G99" s="51"/>
      <c r="H99" s="51"/>
      <c r="I99" s="51"/>
      <c r="J99" s="51"/>
      <c r="K99" s="51"/>
      <c r="L99" s="51"/>
      <c r="M99" s="53"/>
      <c r="N99" s="53"/>
      <c r="O99" s="258"/>
      <c r="P99" s="140"/>
      <c r="Q99" s="140"/>
      <c r="R99" s="140"/>
      <c r="S99" s="140"/>
      <c r="T99" s="140"/>
      <c r="U99" s="140"/>
      <c r="V99" s="140"/>
      <c r="AD99" s="51"/>
      <c r="AE99" s="51"/>
      <c r="AF99" s="51"/>
      <c r="AG99" s="51"/>
    </row>
    <row r="100" spans="1:33" x14ac:dyDescent="0.2">
      <c r="A100" s="51"/>
      <c r="B100" s="51"/>
      <c r="C100" s="51"/>
      <c r="D100" s="51"/>
      <c r="E100" s="51"/>
      <c r="F100" s="51"/>
      <c r="G100" s="51"/>
      <c r="H100" s="51"/>
      <c r="I100" s="51"/>
      <c r="J100" s="51"/>
      <c r="K100" s="51"/>
      <c r="L100" s="51"/>
      <c r="M100" s="53"/>
      <c r="N100" s="53"/>
      <c r="O100" s="258"/>
      <c r="P100" s="140"/>
      <c r="Q100" s="140"/>
      <c r="R100" s="140"/>
      <c r="S100" s="140"/>
      <c r="T100" s="140"/>
      <c r="U100" s="140"/>
      <c r="V100" s="140"/>
      <c r="AD100" s="51"/>
      <c r="AE100" s="51"/>
      <c r="AF100" s="51"/>
      <c r="AG100" s="51"/>
    </row>
    <row r="101" spans="1:33" x14ac:dyDescent="0.2">
      <c r="A101" s="51"/>
      <c r="B101" s="51"/>
      <c r="C101" s="51"/>
      <c r="D101" s="51"/>
      <c r="E101" s="51"/>
      <c r="F101" s="51"/>
      <c r="G101" s="51"/>
      <c r="H101" s="51"/>
      <c r="I101" s="51"/>
      <c r="J101" s="51"/>
      <c r="K101" s="51"/>
      <c r="L101" s="51"/>
      <c r="M101" s="53"/>
      <c r="N101" s="53"/>
      <c r="O101" s="258"/>
      <c r="P101" s="140"/>
      <c r="Q101" s="140"/>
      <c r="R101" s="140"/>
      <c r="S101" s="140"/>
      <c r="T101" s="140"/>
      <c r="U101" s="140"/>
      <c r="V101" s="140"/>
      <c r="AD101" s="51"/>
      <c r="AE101" s="51"/>
      <c r="AF101" s="51"/>
      <c r="AG101" s="51"/>
    </row>
    <row r="102" spans="1:33" x14ac:dyDescent="0.2">
      <c r="A102" s="51"/>
      <c r="B102" s="51"/>
      <c r="C102" s="51"/>
      <c r="D102" s="51"/>
      <c r="E102" s="51"/>
      <c r="F102" s="51"/>
      <c r="G102" s="51"/>
      <c r="H102" s="51"/>
      <c r="I102" s="51"/>
      <c r="J102" s="51"/>
      <c r="K102" s="51"/>
      <c r="L102" s="51"/>
      <c r="M102" s="53"/>
      <c r="N102" s="53"/>
      <c r="O102" s="258"/>
      <c r="P102" s="140"/>
      <c r="Q102" s="140"/>
      <c r="R102" s="140"/>
      <c r="S102" s="140"/>
      <c r="T102" s="140"/>
      <c r="U102" s="140"/>
      <c r="V102" s="140"/>
      <c r="AD102" s="51"/>
      <c r="AE102" s="51"/>
      <c r="AF102" s="51"/>
      <c r="AG102" s="51"/>
    </row>
    <row r="103" spans="1:33" x14ac:dyDescent="0.2">
      <c r="A103" s="51"/>
      <c r="B103" s="51"/>
      <c r="C103" s="51"/>
      <c r="D103" s="51"/>
      <c r="E103" s="51"/>
      <c r="F103" s="51"/>
      <c r="G103" s="51"/>
      <c r="H103" s="51"/>
      <c r="I103" s="51"/>
      <c r="J103" s="51"/>
      <c r="K103" s="51"/>
      <c r="L103" s="51"/>
      <c r="M103" s="53"/>
      <c r="N103" s="53"/>
      <c r="O103" s="258"/>
      <c r="P103" s="140"/>
      <c r="Q103" s="140"/>
      <c r="R103" s="140"/>
      <c r="S103" s="140"/>
      <c r="T103" s="140"/>
      <c r="U103" s="140"/>
      <c r="V103" s="140"/>
      <c r="AD103" s="51"/>
      <c r="AE103" s="51"/>
      <c r="AF103" s="51"/>
      <c r="AG103" s="51"/>
    </row>
    <row r="104" spans="1:33" x14ac:dyDescent="0.2">
      <c r="A104" s="51"/>
      <c r="B104" s="51"/>
      <c r="C104" s="51"/>
      <c r="D104" s="51"/>
      <c r="E104" s="51"/>
      <c r="F104" s="51"/>
      <c r="G104" s="51"/>
      <c r="H104" s="51"/>
      <c r="I104" s="51"/>
      <c r="J104" s="51"/>
      <c r="K104" s="51"/>
      <c r="L104" s="51"/>
      <c r="M104" s="53"/>
      <c r="N104" s="53"/>
      <c r="O104" s="258"/>
      <c r="P104" s="140"/>
      <c r="Q104" s="140"/>
      <c r="R104" s="140"/>
      <c r="S104" s="140"/>
      <c r="T104" s="140"/>
      <c r="U104" s="140"/>
      <c r="V104" s="140"/>
      <c r="AD104" s="51"/>
      <c r="AE104" s="51"/>
      <c r="AF104" s="51"/>
      <c r="AG104" s="51"/>
    </row>
    <row r="105" spans="1:33" x14ac:dyDescent="0.2">
      <c r="A105" s="51"/>
      <c r="B105" s="51"/>
      <c r="C105" s="51"/>
      <c r="D105" s="51"/>
      <c r="E105" s="51"/>
      <c r="F105" s="51"/>
      <c r="G105" s="51"/>
      <c r="H105" s="51"/>
      <c r="I105" s="51"/>
      <c r="J105" s="51"/>
      <c r="K105" s="51"/>
      <c r="L105" s="51"/>
      <c r="M105" s="51"/>
      <c r="N105" s="51"/>
      <c r="Q105" s="140"/>
      <c r="R105" s="140"/>
      <c r="S105" s="140"/>
      <c r="T105" s="140"/>
      <c r="U105" s="140"/>
      <c r="V105" s="140"/>
      <c r="AD105" s="51"/>
      <c r="AE105" s="51"/>
      <c r="AF105" s="51"/>
      <c r="AG105" s="51"/>
    </row>
    <row r="106" spans="1:33" x14ac:dyDescent="0.2">
      <c r="A106" s="51"/>
      <c r="B106" s="51"/>
      <c r="C106" s="51"/>
      <c r="D106" s="51"/>
      <c r="E106" s="51"/>
      <c r="F106" s="51"/>
      <c r="G106" s="51"/>
      <c r="H106" s="51"/>
      <c r="I106" s="51"/>
      <c r="J106" s="51"/>
      <c r="K106" s="51"/>
      <c r="L106" s="51"/>
      <c r="M106" s="51"/>
      <c r="N106" s="51"/>
      <c r="Q106" s="140"/>
      <c r="R106" s="140"/>
      <c r="S106" s="140"/>
      <c r="T106" s="140"/>
      <c r="U106" s="140"/>
      <c r="V106" s="140"/>
      <c r="AD106" s="51"/>
      <c r="AE106" s="51"/>
      <c r="AF106" s="51"/>
      <c r="AG106" s="51"/>
    </row>
    <row r="107" spans="1:33" x14ac:dyDescent="0.2">
      <c r="A107" s="51"/>
      <c r="B107" s="51"/>
      <c r="C107" s="51"/>
      <c r="D107" s="51"/>
      <c r="E107" s="51"/>
      <c r="F107" s="51"/>
      <c r="G107" s="51"/>
      <c r="H107" s="51"/>
      <c r="I107" s="51"/>
      <c r="J107" s="51"/>
      <c r="K107" s="51"/>
      <c r="L107" s="51"/>
      <c r="M107" s="51"/>
      <c r="N107" s="51"/>
      <c r="Q107" s="140"/>
      <c r="R107" s="140"/>
      <c r="S107" s="140"/>
      <c r="T107" s="140"/>
      <c r="U107" s="140"/>
      <c r="V107" s="140"/>
      <c r="AD107" s="51"/>
      <c r="AE107" s="51"/>
      <c r="AF107" s="51"/>
      <c r="AG107" s="51"/>
    </row>
    <row r="108" spans="1:33" x14ac:dyDescent="0.2">
      <c r="A108" s="51"/>
      <c r="B108" s="51"/>
      <c r="C108" s="51"/>
      <c r="D108" s="51"/>
      <c r="E108" s="51"/>
      <c r="F108" s="51"/>
      <c r="G108" s="51"/>
      <c r="H108" s="51"/>
      <c r="I108" s="51"/>
      <c r="J108" s="51"/>
      <c r="K108" s="51"/>
      <c r="L108" s="51"/>
      <c r="M108" s="51"/>
      <c r="N108" s="51"/>
      <c r="AD108" s="51"/>
      <c r="AE108" s="51"/>
      <c r="AF108" s="51"/>
      <c r="AG108" s="51"/>
    </row>
    <row r="109" spans="1:33" x14ac:dyDescent="0.2">
      <c r="A109" s="51"/>
      <c r="B109" s="51"/>
      <c r="C109" s="51"/>
      <c r="D109" s="51"/>
      <c r="E109" s="51"/>
      <c r="F109" s="51"/>
      <c r="G109" s="51"/>
      <c r="H109" s="51"/>
      <c r="I109" s="51"/>
      <c r="J109" s="51"/>
      <c r="K109" s="51"/>
      <c r="L109" s="51"/>
      <c r="M109" s="51"/>
      <c r="N109" s="51"/>
      <c r="AD109" s="51"/>
      <c r="AE109" s="51"/>
      <c r="AF109" s="51"/>
      <c r="AG109" s="51"/>
    </row>
    <row r="110" spans="1:33" x14ac:dyDescent="0.2">
      <c r="A110" s="51"/>
      <c r="B110" s="51"/>
      <c r="C110" s="51"/>
      <c r="D110" s="51"/>
      <c r="E110" s="51"/>
      <c r="F110" s="51"/>
      <c r="G110" s="51"/>
      <c r="H110" s="51"/>
      <c r="I110" s="51"/>
      <c r="J110" s="51"/>
      <c r="K110" s="51"/>
      <c r="L110" s="51"/>
      <c r="M110" s="51"/>
      <c r="N110" s="51"/>
      <c r="AD110" s="51"/>
      <c r="AE110" s="51"/>
      <c r="AF110" s="51"/>
      <c r="AG110" s="51"/>
    </row>
    <row r="111" spans="1:33" x14ac:dyDescent="0.2">
      <c r="A111" s="51"/>
      <c r="B111" s="51"/>
      <c r="C111" s="51"/>
      <c r="D111" s="51"/>
      <c r="E111" s="51"/>
      <c r="F111" s="51"/>
      <c r="G111" s="51"/>
      <c r="H111" s="51"/>
      <c r="I111" s="51"/>
      <c r="J111" s="51"/>
      <c r="K111" s="51"/>
      <c r="L111" s="51"/>
      <c r="M111" s="51"/>
      <c r="N111" s="51"/>
      <c r="AD111" s="51"/>
      <c r="AE111" s="51"/>
      <c r="AF111" s="51"/>
      <c r="AG111" s="51"/>
    </row>
    <row r="112" spans="1:33" x14ac:dyDescent="0.2">
      <c r="A112" s="51"/>
      <c r="B112" s="51"/>
      <c r="C112" s="51"/>
      <c r="D112" s="51"/>
      <c r="E112" s="51"/>
      <c r="F112" s="51"/>
      <c r="G112" s="51"/>
      <c r="H112" s="51"/>
      <c r="I112" s="51"/>
      <c r="J112" s="51"/>
      <c r="K112" s="51"/>
      <c r="L112" s="51"/>
      <c r="M112" s="51"/>
      <c r="N112" s="51"/>
      <c r="AD112" s="51"/>
      <c r="AE112" s="51"/>
      <c r="AF112" s="51"/>
      <c r="AG112" s="51"/>
    </row>
    <row r="113" spans="1:32" x14ac:dyDescent="0.2">
      <c r="A113" s="51"/>
      <c r="B113" s="51"/>
      <c r="C113" s="51"/>
      <c r="D113" s="51"/>
      <c r="E113" s="51"/>
      <c r="F113" s="51"/>
      <c r="G113" s="51"/>
      <c r="H113" s="51"/>
      <c r="I113" s="51"/>
      <c r="J113" s="51"/>
      <c r="K113" s="51"/>
      <c r="L113" s="51"/>
      <c r="M113" s="51"/>
      <c r="N113" s="51"/>
      <c r="AD113" s="51"/>
      <c r="AE113" s="51"/>
      <c r="AF113" s="51"/>
    </row>
    <row r="114" spans="1:32" x14ac:dyDescent="0.2">
      <c r="A114" s="51"/>
      <c r="B114" s="51"/>
      <c r="C114" s="51"/>
      <c r="D114" s="51"/>
      <c r="E114" s="51"/>
      <c r="F114" s="51"/>
      <c r="G114" s="51"/>
      <c r="H114" s="51"/>
      <c r="I114" s="51"/>
      <c r="J114" s="51"/>
      <c r="K114" s="51"/>
      <c r="L114" s="51"/>
      <c r="M114" s="51"/>
      <c r="N114" s="51"/>
      <c r="AD114" s="51"/>
      <c r="AE114" s="51"/>
      <c r="AF114" s="51"/>
    </row>
    <row r="115" spans="1:32" x14ac:dyDescent="0.2">
      <c r="A115" s="51"/>
      <c r="B115" s="51"/>
      <c r="C115" s="51"/>
      <c r="D115" s="51"/>
      <c r="E115" s="51"/>
      <c r="F115" s="51"/>
      <c r="G115" s="51"/>
      <c r="H115" s="51"/>
      <c r="I115" s="51"/>
      <c r="J115" s="51"/>
      <c r="K115" s="51"/>
      <c r="L115" s="51"/>
      <c r="M115" s="51"/>
      <c r="N115" s="51"/>
      <c r="AD115" s="51"/>
      <c r="AE115" s="51"/>
      <c r="AF115" s="51"/>
    </row>
    <row r="116" spans="1:32" x14ac:dyDescent="0.2">
      <c r="A116" s="51"/>
      <c r="B116" s="51"/>
      <c r="C116" s="51"/>
      <c r="D116" s="51"/>
      <c r="E116" s="51"/>
      <c r="F116" s="51"/>
      <c r="G116" s="51"/>
      <c r="H116" s="51"/>
      <c r="I116" s="51"/>
      <c r="J116" s="51"/>
      <c r="K116" s="51"/>
      <c r="L116" s="51"/>
      <c r="M116" s="51"/>
      <c r="N116" s="51"/>
      <c r="AD116" s="51"/>
      <c r="AE116" s="51"/>
      <c r="AF116" s="51"/>
    </row>
    <row r="117" spans="1:32" x14ac:dyDescent="0.2">
      <c r="A117" s="51"/>
      <c r="B117" s="51"/>
      <c r="C117" s="51"/>
      <c r="D117" s="51"/>
      <c r="E117" s="51"/>
      <c r="F117" s="51"/>
      <c r="G117" s="51"/>
      <c r="H117" s="51"/>
      <c r="I117" s="51"/>
      <c r="J117" s="51"/>
      <c r="K117" s="51"/>
      <c r="L117" s="51"/>
      <c r="M117" s="51"/>
      <c r="N117" s="51"/>
      <c r="AD117" s="51"/>
      <c r="AE117" s="51"/>
      <c r="AF117" s="51"/>
    </row>
    <row r="118" spans="1:32" x14ac:dyDescent="0.2">
      <c r="A118" s="51"/>
      <c r="B118" s="51"/>
      <c r="C118" s="51"/>
      <c r="D118" s="51"/>
      <c r="E118" s="51"/>
      <c r="F118" s="51"/>
      <c r="G118" s="51"/>
      <c r="H118" s="51"/>
      <c r="I118" s="51"/>
      <c r="J118" s="51"/>
      <c r="K118" s="51"/>
      <c r="L118" s="51"/>
      <c r="M118" s="51"/>
      <c r="N118" s="51"/>
      <c r="AD118" s="51"/>
      <c r="AE118" s="51"/>
      <c r="AF118" s="51"/>
    </row>
    <row r="119" spans="1:32" x14ac:dyDescent="0.2">
      <c r="A119" s="51"/>
    </row>
    <row r="120" spans="1:32" x14ac:dyDescent="0.2">
      <c r="A120" s="51"/>
    </row>
    <row r="121" spans="1:32" x14ac:dyDescent="0.2">
      <c r="A121" s="51"/>
    </row>
  </sheetData>
  <sheetProtection password="CD7A" sheet="1" objects="1" scenarios="1"/>
  <mergeCells count="88">
    <mergeCell ref="AG47:AH47"/>
    <mergeCell ref="R19:S20"/>
    <mergeCell ref="T65:U65"/>
    <mergeCell ref="B1:H1"/>
    <mergeCell ref="I1:J1"/>
    <mergeCell ref="R3:S3"/>
    <mergeCell ref="R5:S5"/>
    <mergeCell ref="R4:S4"/>
    <mergeCell ref="R6:S6"/>
    <mergeCell ref="R7:S7"/>
    <mergeCell ref="R8:S8"/>
    <mergeCell ref="U3:W3"/>
    <mergeCell ref="U4:W4"/>
    <mergeCell ref="U5:W5"/>
    <mergeCell ref="U6:W6"/>
    <mergeCell ref="E9:J9"/>
    <mergeCell ref="M3:Q3"/>
    <mergeCell ref="M5:Q5"/>
    <mergeCell ref="F7:J7"/>
    <mergeCell ref="F3:J3"/>
    <mergeCell ref="F6:J6"/>
    <mergeCell ref="F4:J4"/>
    <mergeCell ref="M4:Q4"/>
    <mergeCell ref="M6:Q6"/>
    <mergeCell ref="B3:D3"/>
    <mergeCell ref="B4:D4"/>
    <mergeCell ref="B6:D6"/>
    <mergeCell ref="B7:D7"/>
    <mergeCell ref="B9:D9"/>
    <mergeCell ref="F12:G12"/>
    <mergeCell ref="F11:G11"/>
    <mergeCell ref="B15:H15"/>
    <mergeCell ref="I15:K15"/>
    <mergeCell ref="U7:W7"/>
    <mergeCell ref="U8:W8"/>
    <mergeCell ref="V9:W9"/>
    <mergeCell ref="N15:V15"/>
    <mergeCell ref="M7:Q7"/>
    <mergeCell ref="M8:Q8"/>
    <mergeCell ref="J19:J20"/>
    <mergeCell ref="T19:U19"/>
    <mergeCell ref="B39:I39"/>
    <mergeCell ref="B43:I43"/>
    <mergeCell ref="B27:I27"/>
    <mergeCell ref="B21:I21"/>
    <mergeCell ref="B24:I24"/>
    <mergeCell ref="K19:K20"/>
    <mergeCell ref="L19:L20"/>
    <mergeCell ref="B61:I61"/>
    <mergeCell ref="X57:AB57"/>
    <mergeCell ref="X58:AB58"/>
    <mergeCell ref="Y26:AB26"/>
    <mergeCell ref="Y27:AB27"/>
    <mergeCell ref="B46:I46"/>
    <mergeCell ref="B49:I49"/>
    <mergeCell ref="B52:I52"/>
    <mergeCell ref="B55:I55"/>
    <mergeCell ref="B58:I58"/>
    <mergeCell ref="B48:G48"/>
    <mergeCell ref="B30:I30"/>
    <mergeCell ref="B33:I33"/>
    <mergeCell ref="B36:I36"/>
    <mergeCell ref="X51:AB51"/>
    <mergeCell ref="Y28:AB28"/>
    <mergeCell ref="Y29:AB29"/>
    <mergeCell ref="Y30:AB30"/>
    <mergeCell ref="Y34:AB34"/>
    <mergeCell ref="W15:AF15"/>
    <mergeCell ref="X19:AB19"/>
    <mergeCell ref="X21:AB21"/>
    <mergeCell ref="Y24:AB24"/>
    <mergeCell ref="Y25:AB25"/>
    <mergeCell ref="X54:AB54"/>
    <mergeCell ref="X55:AB55"/>
    <mergeCell ref="X56:AB56"/>
    <mergeCell ref="Y35:AB35"/>
    <mergeCell ref="Y36:AB36"/>
    <mergeCell ref="Y37:AB37"/>
    <mergeCell ref="Y38:AB38"/>
    <mergeCell ref="X53:AB53"/>
    <mergeCell ref="Y39:AB39"/>
    <mergeCell ref="W40:AF40"/>
    <mergeCell ref="W43:AC43"/>
    <mergeCell ref="X42:AB42"/>
    <mergeCell ref="AD47:AE47"/>
    <mergeCell ref="X49:AB49"/>
    <mergeCell ref="X50:AB50"/>
    <mergeCell ref="X52:AB52"/>
  </mergeCells>
  <pageMargins left="0.31496062992125984" right="0.19685039370078741" top="0.59055118110236227" bottom="0.59055118110236227" header="0.31496062992125984" footer="0.31496062992125984"/>
  <pageSetup paperSize="9" scale="73"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144"/>
  <sheetViews>
    <sheetView showGridLines="0" zoomScaleNormal="100" workbookViewId="0">
      <selection activeCell="B5" sqref="B5:D5"/>
    </sheetView>
  </sheetViews>
  <sheetFormatPr baseColWidth="10" defaultColWidth="11.42578125" defaultRowHeight="14.25" x14ac:dyDescent="0.2"/>
  <cols>
    <col min="1" max="1" width="3.5703125" style="162" customWidth="1"/>
    <col min="2" max="2" width="13.7109375" style="162" customWidth="1"/>
    <col min="3" max="3" width="17.7109375" style="162" customWidth="1"/>
    <col min="4" max="4" width="17" style="162" customWidth="1"/>
    <col min="5" max="8" width="11.42578125" style="162" customWidth="1"/>
    <col min="9" max="9" width="19" style="162" customWidth="1"/>
    <col min="10" max="10" width="11.42578125" style="162" customWidth="1"/>
    <col min="11" max="11" width="13" style="162" customWidth="1"/>
    <col min="12" max="12" width="11.85546875" style="162" bestFit="1" customWidth="1"/>
    <col min="13" max="13" width="11.85546875" style="162" customWidth="1"/>
    <col min="14" max="14" width="5.140625" style="263" customWidth="1"/>
    <col min="15" max="15" width="19" style="162" customWidth="1"/>
    <col min="16" max="16384" width="11.42578125" style="162"/>
  </cols>
  <sheetData>
    <row r="1" spans="1:17" ht="24" customHeight="1" x14ac:dyDescent="0.25">
      <c r="A1" s="263"/>
      <c r="B1" s="1115" t="s">
        <v>563</v>
      </c>
      <c r="C1" s="1115"/>
      <c r="D1" s="1115"/>
      <c r="E1" s="1115"/>
      <c r="F1" s="1115"/>
      <c r="G1" s="1115"/>
      <c r="H1" s="1115"/>
      <c r="I1" s="1115"/>
      <c r="J1" s="1115"/>
      <c r="K1" s="1115"/>
      <c r="L1" s="1115"/>
      <c r="M1" s="1115"/>
      <c r="N1" s="1115"/>
      <c r="O1" s="1115"/>
      <c r="P1" s="1115"/>
      <c r="Q1" s="1115"/>
    </row>
    <row r="2" spans="1:17" ht="21.75" customHeight="1" x14ac:dyDescent="0.2">
      <c r="A2" s="263"/>
      <c r="B2" s="1090" t="s">
        <v>251</v>
      </c>
      <c r="C2" s="1090"/>
      <c r="D2" s="1090"/>
      <c r="E2" s="1090"/>
      <c r="F2" s="1090"/>
      <c r="G2" s="1090"/>
      <c r="H2" s="1090"/>
      <c r="I2" s="1090"/>
      <c r="J2" s="1090"/>
      <c r="K2" s="1090"/>
      <c r="L2" s="1090"/>
      <c r="M2" s="1090"/>
      <c r="N2" s="1090"/>
      <c r="O2" s="1090"/>
      <c r="P2" s="1090"/>
      <c r="Q2" s="1090"/>
    </row>
    <row r="3" spans="1:17" x14ac:dyDescent="0.2">
      <c r="A3" s="263"/>
      <c r="B3" s="234"/>
      <c r="C3" s="1"/>
      <c r="D3" s="1"/>
      <c r="E3" s="1"/>
      <c r="F3" s="1"/>
      <c r="G3" s="1"/>
      <c r="H3" s="1"/>
      <c r="I3" s="1"/>
      <c r="J3" s="1"/>
      <c r="K3" s="268"/>
      <c r="L3" s="268"/>
      <c r="M3" s="268"/>
    </row>
    <row r="4" spans="1:17" ht="15.75" x14ac:dyDescent="0.2">
      <c r="A4" s="263"/>
      <c r="B4" s="1059" t="s">
        <v>252</v>
      </c>
      <c r="C4" s="1060"/>
      <c r="D4" s="1061"/>
      <c r="E4" s="235" t="s">
        <v>256</v>
      </c>
      <c r="F4" s="1068" t="s">
        <v>257</v>
      </c>
      <c r="G4" s="1069"/>
      <c r="H4" s="1069"/>
      <c r="I4" s="1069"/>
      <c r="J4" s="1069"/>
      <c r="K4" s="1095"/>
      <c r="L4" s="494"/>
      <c r="M4" s="495"/>
      <c r="O4" s="394" t="s">
        <v>285</v>
      </c>
      <c r="P4" s="395"/>
      <c r="Q4" s="396"/>
    </row>
    <row r="5" spans="1:17" ht="15.75" customHeight="1" x14ac:dyDescent="0.2">
      <c r="A5" s="263"/>
      <c r="B5" s="1062">
        <f>'Anexo I.A. Solicitud'!D5</f>
        <v>0</v>
      </c>
      <c r="C5" s="1063"/>
      <c r="D5" s="1064"/>
      <c r="E5" s="236">
        <f>'Anexo I.A. Solicitud'!F7</f>
        <v>0</v>
      </c>
      <c r="F5" s="1067">
        <f>'Anexo I.A. Solicitud'!K7</f>
        <v>0</v>
      </c>
      <c r="G5" s="1067"/>
      <c r="H5" s="1067"/>
      <c r="I5" s="1067"/>
      <c r="J5" s="1067"/>
      <c r="K5" s="1095"/>
      <c r="L5" s="496"/>
      <c r="M5" s="495"/>
      <c r="O5" s="1084" t="s">
        <v>286</v>
      </c>
      <c r="P5" s="1084"/>
      <c r="Q5" s="1084"/>
    </row>
    <row r="6" spans="1:17" x14ac:dyDescent="0.2">
      <c r="A6" s="263"/>
      <c r="B6" s="240"/>
      <c r="C6" s="241"/>
      <c r="D6" s="241"/>
      <c r="E6" s="1"/>
      <c r="F6" s="1"/>
      <c r="G6" s="1"/>
      <c r="H6" s="242"/>
      <c r="I6" s="242"/>
      <c r="J6" s="242"/>
      <c r="K6" s="269"/>
      <c r="L6" s="269"/>
      <c r="M6" s="269"/>
      <c r="O6" s="1085" t="s">
        <v>287</v>
      </c>
      <c r="P6" s="1085"/>
      <c r="Q6" s="397">
        <f>COUNTIF('GASTOS SALARIALES Y DE SS'!C7:C26,"Temporal")</f>
        <v>0</v>
      </c>
    </row>
    <row r="7" spans="1:17" ht="20.25" customHeight="1" x14ac:dyDescent="0.2">
      <c r="A7" s="263"/>
      <c r="B7" s="1059" t="s">
        <v>258</v>
      </c>
      <c r="C7" s="1060"/>
      <c r="D7" s="1061"/>
      <c r="E7" s="235" t="s">
        <v>256</v>
      </c>
      <c r="F7" s="1068" t="s">
        <v>257</v>
      </c>
      <c r="G7" s="1068"/>
      <c r="H7" s="1068"/>
      <c r="I7" s="1068"/>
      <c r="J7" s="1059"/>
      <c r="K7" s="1096" t="s">
        <v>266</v>
      </c>
      <c r="L7" s="299" t="s">
        <v>267</v>
      </c>
      <c r="M7" s="302"/>
      <c r="O7" s="1086" t="s">
        <v>288</v>
      </c>
      <c r="P7" s="1086"/>
      <c r="Q7" s="398">
        <f>COUNTIF('GASTOS SALARIALES Y DE SS'!C7:C26,"Fijo")</f>
        <v>0</v>
      </c>
    </row>
    <row r="8" spans="1:17" x14ac:dyDescent="0.2">
      <c r="A8" s="263"/>
      <c r="B8" s="1062">
        <f>'Anexo I.A. Solicitud'!B10</f>
        <v>0</v>
      </c>
      <c r="C8" s="1063"/>
      <c r="D8" s="1064"/>
      <c r="E8" s="236">
        <f>'Anexo I.A. Solicitud'!F12</f>
        <v>0</v>
      </c>
      <c r="F8" s="1067">
        <f>'Anexo I.A. Solicitud'!K12</f>
        <v>0</v>
      </c>
      <c r="G8" s="1067"/>
      <c r="H8" s="1067"/>
      <c r="I8" s="1067"/>
      <c r="J8" s="1070"/>
      <c r="K8" s="1096"/>
      <c r="L8" s="300" t="s">
        <v>268</v>
      </c>
      <c r="M8" s="302"/>
    </row>
    <row r="9" spans="1:17" ht="15" customHeight="1" x14ac:dyDescent="0.2">
      <c r="A9" s="263"/>
      <c r="B9" s="51"/>
      <c r="C9" s="51"/>
      <c r="D9" s="51"/>
      <c r="E9" s="51"/>
      <c r="F9" s="51"/>
      <c r="G9" s="51"/>
      <c r="H9" s="51"/>
      <c r="I9" s="51"/>
      <c r="J9" s="51"/>
      <c r="K9" s="1096"/>
      <c r="L9" s="301" t="s">
        <v>269</v>
      </c>
      <c r="M9" s="303"/>
    </row>
    <row r="10" spans="1:17" ht="18" customHeight="1" x14ac:dyDescent="0.2">
      <c r="A10" s="263"/>
      <c r="B10" s="1059" t="s">
        <v>259</v>
      </c>
      <c r="C10" s="1060"/>
      <c r="D10" s="1061"/>
      <c r="E10" s="1089" t="str">
        <f>'Anexo I.A. Solicitud'!B23</f>
        <v/>
      </c>
      <c r="F10" s="1089"/>
      <c r="G10" s="1089"/>
      <c r="H10" s="1089"/>
      <c r="I10" s="1089"/>
      <c r="J10" s="1089"/>
      <c r="K10" s="1084" t="s">
        <v>277</v>
      </c>
      <c r="L10" s="1084"/>
      <c r="M10" s="1084"/>
    </row>
    <row r="11" spans="1:17" ht="15.75" x14ac:dyDescent="0.2">
      <c r="A11" s="263"/>
      <c r="B11" s="297" t="s">
        <v>270</v>
      </c>
      <c r="C11" s="297" t="s">
        <v>271</v>
      </c>
      <c r="D11" s="297" t="s">
        <v>272</v>
      </c>
      <c r="E11" s="298" t="s">
        <v>273</v>
      </c>
      <c r="F11" s="298" t="s">
        <v>274</v>
      </c>
      <c r="G11" s="298" t="s">
        <v>275</v>
      </c>
      <c r="H11" s="298" t="s">
        <v>276</v>
      </c>
      <c r="I11" s="261"/>
      <c r="J11" s="261"/>
      <c r="K11" s="296"/>
      <c r="L11" s="270"/>
      <c r="M11" s="270"/>
    </row>
    <row r="12" spans="1:17" ht="15" x14ac:dyDescent="0.25">
      <c r="A12" s="263"/>
      <c r="B12" s="995" t="s">
        <v>113</v>
      </c>
      <c r="C12" s="996"/>
      <c r="D12" s="997"/>
      <c r="E12" s="1087" t="str">
        <f>IF('Anexo I.A. Solicitud'!$H$16="A",'Anexo I.C. F.Téc-Art Fic y Doc'!E6,"Animación")</f>
        <v>Animación</v>
      </c>
      <c r="F12" s="1088"/>
      <c r="G12" s="388" t="s">
        <v>114</v>
      </c>
      <c r="H12" s="1087">
        <f>IF('Anexo I.A. Solicitud'!$H$16="A",'Anexo I.C. F.Téc-Art Fic y Doc'!H6,'Anexo I.C. F.Téc-Art Animación'!H6)</f>
        <v>0</v>
      </c>
      <c r="I12" s="1088"/>
      <c r="J12" s="388" t="s">
        <v>115</v>
      </c>
      <c r="K12" s="1087">
        <f>IF('Anexo I.A. Solicitud'!$H$16="A",'Anexo I.C. F.Téc-Art Fic y Doc'!J6,'Anexo I.C. F.Téc-Art Animación'!J6)</f>
        <v>0</v>
      </c>
      <c r="L12" s="1088"/>
      <c r="M12" s="522" t="s">
        <v>439</v>
      </c>
      <c r="N12" s="1087">
        <f>IF('Anexo I.A. Solicitud'!$H$16="A",'Anexo I.C. F.Téc-Art Fic y Doc'!L6,'Anexo I.C. F.Téc-Art Animación'!L6)</f>
        <v>0</v>
      </c>
      <c r="O12" s="1088"/>
    </row>
    <row r="13" spans="1:17" ht="15.75" x14ac:dyDescent="0.2">
      <c r="A13" s="263"/>
      <c r="B13" s="297"/>
      <c r="C13" s="297"/>
      <c r="D13" s="297"/>
      <c r="E13" s="298"/>
      <c r="F13" s="298"/>
      <c r="G13" s="298"/>
      <c r="H13" s="298"/>
      <c r="I13" s="208"/>
      <c r="J13" s="208"/>
      <c r="K13" s="296"/>
      <c r="L13" s="270"/>
      <c r="M13" s="270"/>
    </row>
    <row r="14" spans="1:17" ht="15" thickBot="1" x14ac:dyDescent="0.25">
      <c r="A14" s="263"/>
      <c r="B14" s="1099" t="s">
        <v>95</v>
      </c>
      <c r="C14" s="1099"/>
      <c r="D14" s="1099"/>
      <c r="E14" s="1099"/>
      <c r="F14" s="1099"/>
      <c r="G14" s="1099"/>
      <c r="H14" s="1099"/>
      <c r="I14" s="1099"/>
      <c r="J14" s="1099"/>
      <c r="K14" s="1099"/>
      <c r="L14" s="1099"/>
      <c r="M14" s="1099"/>
    </row>
    <row r="15" spans="1:17" ht="16.5" thickTop="1" x14ac:dyDescent="0.2">
      <c r="A15" s="263"/>
      <c r="B15" s="260"/>
      <c r="C15" s="260"/>
      <c r="D15" s="260"/>
      <c r="E15" s="208"/>
      <c r="F15" s="208"/>
      <c r="G15" s="208"/>
      <c r="H15" s="208"/>
      <c r="I15" s="261"/>
      <c r="J15" s="262"/>
      <c r="K15" s="270"/>
      <c r="L15" s="270"/>
      <c r="M15" s="270"/>
    </row>
    <row r="16" spans="1:17" s="170" customFormat="1" ht="15.75" customHeight="1" x14ac:dyDescent="0.2">
      <c r="A16" s="271"/>
      <c r="B16" s="918" t="s">
        <v>547</v>
      </c>
      <c r="C16" s="967"/>
      <c r="D16" s="967"/>
      <c r="E16" s="967"/>
      <c r="F16" s="967"/>
      <c r="G16" s="967"/>
      <c r="H16" s="1097"/>
      <c r="I16" s="272" t="s">
        <v>96</v>
      </c>
      <c r="J16" s="273"/>
      <c r="K16" s="274">
        <f>'Anexo I. B.__Inf. Técnica'!K10</f>
        <v>0</v>
      </c>
      <c r="L16" s="275" t="s">
        <v>223</v>
      </c>
      <c r="M16" s="259" t="str">
        <f>'Anexo I. B.__Inf. Técnica'!M10</f>
        <v/>
      </c>
      <c r="N16" s="271"/>
    </row>
    <row r="17" spans="1:14" x14ac:dyDescent="0.2">
      <c r="A17" s="263"/>
      <c r="B17" s="263"/>
      <c r="C17" s="263"/>
      <c r="D17" s="263"/>
      <c r="E17" s="263"/>
      <c r="F17" s="263"/>
      <c r="G17" s="263"/>
      <c r="H17" s="263"/>
      <c r="I17" s="263"/>
      <c r="J17" s="263"/>
      <c r="K17" s="263"/>
      <c r="L17" s="263"/>
      <c r="M17" s="263"/>
    </row>
    <row r="18" spans="1:14" s="170" customFormat="1" x14ac:dyDescent="0.2">
      <c r="A18" s="271"/>
      <c r="B18" s="1106" t="s">
        <v>228</v>
      </c>
      <c r="C18" s="1106"/>
      <c r="D18" s="1106"/>
      <c r="E18" s="1106"/>
      <c r="F18" s="1106"/>
      <c r="G18" s="1106"/>
      <c r="H18" s="1106"/>
      <c r="I18" s="1106"/>
      <c r="J18" s="1106"/>
      <c r="K18" s="1106"/>
      <c r="L18" s="1106"/>
      <c r="M18" s="263"/>
      <c r="N18" s="271"/>
    </row>
    <row r="19" spans="1:14" x14ac:dyDescent="0.2">
      <c r="A19" s="263"/>
      <c r="B19" s="263"/>
      <c r="C19" s="263"/>
      <c r="D19" s="263"/>
      <c r="E19" s="263"/>
      <c r="F19" s="263"/>
      <c r="G19" s="263"/>
      <c r="H19" s="263"/>
      <c r="I19" s="263"/>
      <c r="J19" s="263"/>
      <c r="K19" s="263"/>
      <c r="L19" s="263"/>
      <c r="M19" s="263"/>
    </row>
    <row r="20" spans="1:14" ht="22.5" customHeight="1" x14ac:dyDescent="0.2">
      <c r="B20" s="1093" t="s">
        <v>261</v>
      </c>
      <c r="C20" s="1094"/>
      <c r="D20" s="1094"/>
      <c r="E20" s="1094"/>
      <c r="F20" s="276">
        <f>'Anexo I. B.__Inf. Técnica'!N14</f>
        <v>0</v>
      </c>
      <c r="G20" s="277"/>
      <c r="H20" s="277"/>
      <c r="I20" s="277"/>
      <c r="J20" s="277"/>
      <c r="K20" s="1091"/>
      <c r="L20" s="1091"/>
      <c r="M20" s="263"/>
    </row>
    <row r="21" spans="1:14" ht="14.25" customHeight="1" x14ac:dyDescent="0.2">
      <c r="A21" s="263"/>
      <c r="B21" s="1093" t="s">
        <v>262</v>
      </c>
      <c r="C21" s="1094"/>
      <c r="D21" s="1094"/>
      <c r="E21" s="1094"/>
      <c r="F21" s="278">
        <f>'Anexo I. B.__Inf. Técnica'!N25</f>
        <v>0</v>
      </c>
      <c r="G21" s="279"/>
      <c r="H21" s="279"/>
      <c r="I21" s="279"/>
      <c r="J21" s="279"/>
      <c r="K21" s="1092"/>
      <c r="L21" s="1092"/>
      <c r="M21" s="263"/>
    </row>
    <row r="22" spans="1:14" s="263" customFormat="1" x14ac:dyDescent="0.2"/>
    <row r="23" spans="1:14" ht="15" customHeight="1" x14ac:dyDescent="0.2">
      <c r="A23" s="263"/>
      <c r="B23" s="921" t="s">
        <v>225</v>
      </c>
      <c r="C23" s="921"/>
      <c r="D23" s="921"/>
      <c r="E23" s="921"/>
      <c r="F23" s="921"/>
      <c r="G23" s="921"/>
      <c r="H23" s="921"/>
      <c r="I23" s="921"/>
      <c r="J23" s="921"/>
      <c r="K23" s="921"/>
      <c r="L23" s="921"/>
      <c r="M23" s="921"/>
    </row>
    <row r="24" spans="1:14" x14ac:dyDescent="0.2">
      <c r="A24" s="263"/>
      <c r="B24" s="921"/>
      <c r="C24" s="921"/>
      <c r="D24" s="921"/>
      <c r="E24" s="921"/>
      <c r="F24" s="921"/>
      <c r="G24" s="921"/>
      <c r="H24" s="921"/>
      <c r="I24" s="921"/>
      <c r="J24" s="921"/>
      <c r="K24" s="921"/>
      <c r="L24" s="921"/>
      <c r="M24" s="921"/>
    </row>
    <row r="25" spans="1:14" x14ac:dyDescent="0.2">
      <c r="A25" s="263"/>
      <c r="B25" s="263"/>
      <c r="C25" s="263"/>
      <c r="D25" s="263"/>
      <c r="E25" s="263"/>
      <c r="F25" s="263"/>
      <c r="G25" s="263"/>
      <c r="H25" s="263"/>
      <c r="I25" s="263"/>
      <c r="J25" s="263"/>
      <c r="K25" s="263"/>
      <c r="L25" s="263"/>
      <c r="M25" s="263"/>
    </row>
    <row r="26" spans="1:14" ht="24.75" customHeight="1" x14ac:dyDescent="0.2">
      <c r="A26" s="263"/>
      <c r="B26" s="1093" t="s">
        <v>440</v>
      </c>
      <c r="C26" s="1094"/>
      <c r="D26" s="1094"/>
      <c r="E26" s="1094"/>
      <c r="F26" s="707">
        <f>'Anexo I. B.__Inf. Técnica'!N42+'Anexo I. B.__Inf. Técnica'!N61</f>
        <v>0</v>
      </c>
      <c r="G26" s="277"/>
      <c r="H26" s="1093" t="s">
        <v>946</v>
      </c>
      <c r="I26" s="1094"/>
      <c r="J26" s="1094"/>
      <c r="K26" s="1094"/>
      <c r="L26" s="707">
        <f>'Anexo I. B.__Inf. Técnica'!N81+'Anexo I. B.__Inf. Técnica'!N100</f>
        <v>0</v>
      </c>
    </row>
    <row r="27" spans="1:14" x14ac:dyDescent="0.2">
      <c r="A27" s="263"/>
      <c r="B27" s="263"/>
      <c r="C27" s="263"/>
      <c r="D27" s="263"/>
      <c r="E27" s="263"/>
      <c r="F27" s="263"/>
      <c r="G27" s="263"/>
      <c r="H27" s="263"/>
      <c r="I27" s="263"/>
      <c r="J27" s="263"/>
      <c r="K27" s="263"/>
      <c r="L27" s="263"/>
      <c r="M27" s="263"/>
    </row>
    <row r="28" spans="1:14" s="170" customFormat="1" ht="12.75" x14ac:dyDescent="0.2">
      <c r="A28" s="271"/>
      <c r="B28" s="919" t="s">
        <v>548</v>
      </c>
      <c r="C28" s="919"/>
      <c r="D28" s="919"/>
      <c r="E28" s="919"/>
      <c r="F28" s="282"/>
      <c r="G28" s="283" t="s">
        <v>224</v>
      </c>
      <c r="H28" s="1105">
        <f>'Anexo I. B.__Inf. Técnica'!H119</f>
        <v>0</v>
      </c>
      <c r="I28" s="1105"/>
      <c r="J28" s="1105"/>
      <c r="K28" s="1105"/>
      <c r="L28" s="1105"/>
      <c r="M28" s="1105"/>
      <c r="N28" s="271"/>
    </row>
    <row r="29" spans="1:14" s="170" customFormat="1" ht="12.75" x14ac:dyDescent="0.2">
      <c r="A29" s="271"/>
      <c r="B29" s="271"/>
      <c r="C29" s="271"/>
      <c r="D29" s="271"/>
      <c r="E29" s="271"/>
      <c r="F29" s="271"/>
      <c r="G29" s="271"/>
      <c r="H29" s="271"/>
      <c r="I29" s="271"/>
      <c r="J29" s="271"/>
      <c r="K29" s="271"/>
      <c r="L29" s="271"/>
      <c r="M29" s="271"/>
      <c r="N29" s="271"/>
    </row>
    <row r="30" spans="1:14" s="170" customFormat="1" ht="12.75" x14ac:dyDescent="0.2">
      <c r="A30" s="271"/>
      <c r="B30" s="958" t="s">
        <v>100</v>
      </c>
      <c r="C30" s="958"/>
      <c r="D30" s="958"/>
      <c r="E30" s="958"/>
      <c r="F30" s="958"/>
      <c r="G30" s="958"/>
      <c r="H30" s="958"/>
      <c r="I30" s="958"/>
      <c r="J30" s="958"/>
      <c r="K30" s="958"/>
      <c r="L30" s="958"/>
      <c r="M30" s="958"/>
      <c r="N30" s="271"/>
    </row>
    <row r="31" spans="1:14" x14ac:dyDescent="0.2">
      <c r="A31" s="263"/>
      <c r="B31" s="263"/>
      <c r="C31" s="263"/>
      <c r="D31" s="263"/>
      <c r="E31" s="263"/>
      <c r="F31" s="263"/>
      <c r="G31" s="263"/>
      <c r="H31" s="263"/>
      <c r="I31" s="263"/>
      <c r="J31" s="263"/>
      <c r="K31" s="263"/>
      <c r="L31" s="263"/>
      <c r="M31" s="263"/>
    </row>
    <row r="32" spans="1:14" ht="22.5" customHeight="1" x14ac:dyDescent="0.2">
      <c r="A32" s="263"/>
      <c r="B32" s="1093" t="s">
        <v>261</v>
      </c>
      <c r="C32" s="1094"/>
      <c r="D32" s="1094"/>
      <c r="E32" s="1094"/>
      <c r="F32" s="276">
        <f>'Anexo I. B.__Inf. Técnica'!N123</f>
        <v>0</v>
      </c>
      <c r="G32" s="277"/>
      <c r="H32" s="277"/>
      <c r="I32" s="277"/>
      <c r="J32" s="277"/>
      <c r="K32" s="277"/>
      <c r="L32" s="277"/>
      <c r="M32" s="277"/>
    </row>
    <row r="33" spans="1:13" x14ac:dyDescent="0.2">
      <c r="A33" s="263"/>
      <c r="B33" s="1093" t="s">
        <v>262</v>
      </c>
      <c r="C33" s="1094"/>
      <c r="D33" s="1094"/>
      <c r="E33" s="1094"/>
      <c r="F33" s="278">
        <f>'Anexo I. B.__Inf. Técnica'!N134</f>
        <v>0</v>
      </c>
      <c r="G33" s="284"/>
      <c r="H33" s="284"/>
      <c r="I33" s="284"/>
      <c r="J33" s="284"/>
      <c r="K33" s="284"/>
      <c r="L33" s="284"/>
      <c r="M33" s="284"/>
    </row>
    <row r="34" spans="1:13" x14ac:dyDescent="0.2">
      <c r="A34" s="263"/>
      <c r="B34" s="263"/>
      <c r="C34" s="263"/>
      <c r="D34" s="263"/>
      <c r="E34" s="263"/>
      <c r="F34" s="263"/>
      <c r="G34" s="263"/>
      <c r="H34" s="263"/>
      <c r="I34" s="263"/>
      <c r="J34" s="263"/>
      <c r="K34" s="263"/>
      <c r="L34" s="263"/>
      <c r="M34" s="263"/>
    </row>
    <row r="35" spans="1:13" ht="15" customHeight="1" x14ac:dyDescent="0.2">
      <c r="A35" s="263"/>
      <c r="B35" s="921" t="s">
        <v>226</v>
      </c>
      <c r="C35" s="921"/>
      <c r="D35" s="921"/>
      <c r="E35" s="921"/>
      <c r="F35" s="921"/>
      <c r="G35" s="921"/>
      <c r="H35" s="921"/>
      <c r="I35" s="921"/>
      <c r="J35" s="921"/>
      <c r="K35" s="921"/>
      <c r="L35" s="921"/>
      <c r="M35" s="921"/>
    </row>
    <row r="36" spans="1:13" ht="33" customHeight="1" x14ac:dyDescent="0.2">
      <c r="A36" s="263"/>
      <c r="B36" s="921"/>
      <c r="C36" s="921"/>
      <c r="D36" s="921"/>
      <c r="E36" s="921"/>
      <c r="F36" s="921"/>
      <c r="G36" s="921"/>
      <c r="H36" s="921"/>
      <c r="I36" s="921"/>
      <c r="J36" s="921"/>
      <c r="K36" s="921"/>
      <c r="L36" s="921"/>
      <c r="M36" s="921"/>
    </row>
    <row r="37" spans="1:13" ht="21.75" customHeight="1" x14ac:dyDescent="0.2">
      <c r="A37" s="263"/>
      <c r="B37" s="1093" t="s">
        <v>440</v>
      </c>
      <c r="C37" s="1094"/>
      <c r="D37" s="1094"/>
      <c r="E37" s="1094"/>
      <c r="F37" s="707">
        <f>'Anexo I. B.__Inf. Técnica'!N151+'Anexo I. B.__Inf. Técnica'!N170</f>
        <v>0</v>
      </c>
      <c r="G37" s="277"/>
      <c r="H37" s="1093" t="s">
        <v>441</v>
      </c>
      <c r="I37" s="1094"/>
      <c r="J37" s="1094"/>
      <c r="K37" s="1094"/>
      <c r="L37" s="707">
        <f>'Anexo I. B.__Inf. Técnica'!N190+'Anexo I. B.__Inf. Técnica'!N209</f>
        <v>0</v>
      </c>
      <c r="M37" s="263"/>
    </row>
    <row r="38" spans="1:13" x14ac:dyDescent="0.2">
      <c r="A38" s="263"/>
      <c r="B38" s="263"/>
      <c r="C38" s="263"/>
      <c r="D38" s="263"/>
      <c r="E38" s="263"/>
      <c r="F38" s="263"/>
      <c r="G38" s="263"/>
      <c r="H38" s="263"/>
      <c r="I38" s="263"/>
      <c r="J38" s="263"/>
      <c r="K38" s="263"/>
      <c r="L38" s="263"/>
      <c r="M38" s="263"/>
    </row>
    <row r="39" spans="1:13" x14ac:dyDescent="0.2">
      <c r="B39" s="913" t="s">
        <v>399</v>
      </c>
      <c r="C39" s="913"/>
      <c r="D39" s="913"/>
      <c r="E39" s="913"/>
      <c r="F39" s="913"/>
      <c r="G39" s="523"/>
      <c r="H39" s="524">
        <f>'Anexo I. B.__Inf. Técnica'!H232</f>
        <v>0</v>
      </c>
      <c r="I39" s="523"/>
      <c r="J39" s="523"/>
      <c r="K39" s="523"/>
      <c r="L39" s="523"/>
      <c r="M39" s="523"/>
    </row>
    <row r="40" spans="1:13" x14ac:dyDescent="0.2">
      <c r="A40" s="263"/>
      <c r="B40" s="489"/>
      <c r="C40" s="490"/>
      <c r="D40" s="490"/>
      <c r="E40" s="490"/>
      <c r="F40" s="490"/>
      <c r="G40" s="490"/>
      <c r="H40" s="490"/>
      <c r="I40" s="490"/>
      <c r="J40" s="490"/>
      <c r="K40" s="490"/>
      <c r="L40" s="263"/>
      <c r="M40" s="263"/>
    </row>
    <row r="41" spans="1:13" x14ac:dyDescent="0.2">
      <c r="A41" s="263"/>
      <c r="B41" s="1082" t="s">
        <v>101</v>
      </c>
      <c r="C41" s="1082"/>
      <c r="D41" s="1082"/>
      <c r="E41" s="1082"/>
      <c r="F41" s="1082"/>
      <c r="G41" s="282"/>
      <c r="H41" s="282"/>
      <c r="I41" s="282"/>
      <c r="J41" s="282"/>
      <c r="K41" s="282"/>
      <c r="L41" s="282"/>
      <c r="M41" s="282"/>
    </row>
    <row r="42" spans="1:13" x14ac:dyDescent="0.2">
      <c r="A42" s="263"/>
      <c r="B42" s="285"/>
      <c r="C42" s="285"/>
      <c r="D42" s="285"/>
      <c r="E42" s="285"/>
      <c r="F42" s="285"/>
      <c r="G42" s="285"/>
      <c r="H42" s="285"/>
      <c r="I42" s="285"/>
      <c r="J42" s="285"/>
      <c r="K42" s="285"/>
      <c r="L42" s="285"/>
      <c r="M42" s="285"/>
    </row>
    <row r="43" spans="1:13" x14ac:dyDescent="0.2">
      <c r="A43" s="263"/>
      <c r="B43" s="1093" t="s">
        <v>263</v>
      </c>
      <c r="C43" s="1094"/>
      <c r="D43" s="1094"/>
      <c r="E43" s="1094"/>
      <c r="F43" s="276">
        <f>'Anexo I. B.__Inf. Técnica'!N242</f>
        <v>0</v>
      </c>
      <c r="G43" s="263"/>
      <c r="H43" s="263"/>
      <c r="I43" s="263"/>
      <c r="J43" s="263"/>
      <c r="K43" s="263"/>
      <c r="L43" s="263"/>
      <c r="M43" s="263"/>
    </row>
    <row r="44" spans="1:13" x14ac:dyDescent="0.2">
      <c r="A44" s="263"/>
      <c r="B44" s="263"/>
      <c r="C44" s="263"/>
      <c r="D44" s="263"/>
      <c r="E44" s="263"/>
      <c r="F44" s="263"/>
      <c r="G44" s="263"/>
      <c r="H44" s="263"/>
      <c r="I44" s="263"/>
      <c r="J44" s="263"/>
      <c r="K44" s="263"/>
      <c r="L44" s="263"/>
      <c r="M44" s="263"/>
    </row>
    <row r="45" spans="1:13" x14ac:dyDescent="0.2">
      <c r="A45" s="263"/>
      <c r="B45" s="1083" t="s">
        <v>104</v>
      </c>
      <c r="C45" s="1083"/>
      <c r="D45" s="1083"/>
      <c r="E45" s="1083"/>
      <c r="F45" s="1083"/>
      <c r="G45" s="1083"/>
      <c r="H45" s="1083"/>
      <c r="I45" s="584"/>
      <c r="J45" s="584"/>
      <c r="K45" s="584"/>
      <c r="L45" s="584"/>
      <c r="M45" s="584"/>
    </row>
    <row r="46" spans="1:13" x14ac:dyDescent="0.2">
      <c r="A46" s="263"/>
      <c r="B46" s="263"/>
      <c r="C46" s="263"/>
      <c r="D46" s="263"/>
      <c r="E46" s="263"/>
      <c r="F46" s="263"/>
      <c r="G46" s="263"/>
      <c r="H46" s="528"/>
      <c r="I46" s="270"/>
      <c r="J46" s="270"/>
      <c r="K46" s="270"/>
      <c r="L46" s="292"/>
      <c r="M46" s="525"/>
    </row>
    <row r="47" spans="1:13" x14ac:dyDescent="0.2">
      <c r="A47" s="263"/>
      <c r="B47" s="1102" t="s">
        <v>289</v>
      </c>
      <c r="C47" s="1103"/>
      <c r="D47" s="1103"/>
      <c r="E47" s="1103"/>
      <c r="F47" s="1103"/>
      <c r="G47" s="1104"/>
      <c r="H47" s="301"/>
      <c r="I47" s="270"/>
      <c r="J47" s="270"/>
      <c r="K47" s="270"/>
      <c r="L47" s="526"/>
      <c r="M47" s="1101"/>
    </row>
    <row r="48" spans="1:13" x14ac:dyDescent="0.2">
      <c r="A48" s="263"/>
      <c r="B48" s="1102" t="s">
        <v>290</v>
      </c>
      <c r="C48" s="1103"/>
      <c r="D48" s="1103">
        <f>COUNTIF('Anexo I. B.__Inf. Técnica'!$D$249:$L$271,"Guionista mujer")</f>
        <v>0</v>
      </c>
      <c r="E48" s="1103"/>
      <c r="F48" s="1103"/>
      <c r="G48" s="1104"/>
      <c r="H48" s="530"/>
      <c r="I48" s="270"/>
      <c r="J48" s="270"/>
      <c r="K48" s="270"/>
      <c r="L48" s="527"/>
      <c r="M48" s="1101"/>
    </row>
    <row r="49" spans="1:15" ht="14.25" customHeight="1" x14ac:dyDescent="0.2">
      <c r="A49" s="263"/>
      <c r="B49" s="1102" t="s">
        <v>291</v>
      </c>
      <c r="C49" s="1103"/>
      <c r="D49" s="1103">
        <f>COUNTIF('Anexo I. B.__Inf. Técnica'!$D$249:$L$271,"Productora Ejecutiva mujer")</f>
        <v>0</v>
      </c>
      <c r="E49" s="1103"/>
      <c r="F49" s="1103"/>
      <c r="G49" s="1104"/>
      <c r="H49" s="530"/>
      <c r="I49" s="270"/>
      <c r="J49" s="270"/>
      <c r="K49" s="270"/>
      <c r="L49" s="527"/>
      <c r="M49" s="1101"/>
    </row>
    <row r="50" spans="1:15" ht="14.25" customHeight="1" x14ac:dyDescent="0.2">
      <c r="A50" s="263"/>
      <c r="B50" s="1102" t="s">
        <v>402</v>
      </c>
      <c r="C50" s="1103"/>
      <c r="D50" s="1103"/>
      <c r="E50" s="1103"/>
      <c r="F50" s="1103"/>
      <c r="G50" s="1104"/>
      <c r="H50" s="530"/>
      <c r="I50" s="270"/>
      <c r="J50" s="270"/>
      <c r="K50" s="270"/>
      <c r="L50" s="527"/>
      <c r="M50" s="292"/>
      <c r="O50" s="165" t="s">
        <v>265</v>
      </c>
    </row>
    <row r="51" spans="1:15" ht="14.25" customHeight="1" x14ac:dyDescent="0.2">
      <c r="A51" s="263"/>
      <c r="B51" s="1102" t="s">
        <v>405</v>
      </c>
      <c r="C51" s="1103"/>
      <c r="D51" s="1103"/>
      <c r="E51" s="1103"/>
      <c r="F51" s="1103"/>
      <c r="G51" s="1104"/>
      <c r="H51" s="530"/>
      <c r="I51" s="270"/>
      <c r="J51" s="270"/>
      <c r="K51" s="270"/>
      <c r="L51" s="527"/>
      <c r="M51" s="292"/>
      <c r="O51" s="165"/>
    </row>
    <row r="52" spans="1:15" ht="14.25" customHeight="1" x14ac:dyDescent="0.2">
      <c r="A52" s="263"/>
      <c r="B52" s="1102" t="s">
        <v>406</v>
      </c>
      <c r="C52" s="1103"/>
      <c r="D52" s="1103"/>
      <c r="E52" s="1103"/>
      <c r="F52" s="1103"/>
      <c r="G52" s="1104"/>
      <c r="H52" s="530"/>
      <c r="I52" s="270"/>
      <c r="J52" s="270"/>
      <c r="K52" s="270"/>
      <c r="L52" s="527"/>
      <c r="M52" s="292"/>
      <c r="O52" s="165"/>
    </row>
    <row r="53" spans="1:15" ht="14.25" customHeight="1" x14ac:dyDescent="0.2">
      <c r="A53" s="263"/>
      <c r="B53" s="1102" t="s">
        <v>407</v>
      </c>
      <c r="C53" s="1103"/>
      <c r="D53" s="1103"/>
      <c r="E53" s="1103"/>
      <c r="F53" s="1103"/>
      <c r="G53" s="1104"/>
      <c r="H53" s="530"/>
      <c r="I53" s="270"/>
      <c r="J53" s="270"/>
      <c r="K53" s="270"/>
      <c r="L53" s="527"/>
      <c r="M53" s="292"/>
      <c r="O53" s="165"/>
    </row>
    <row r="54" spans="1:15" ht="14.25" customHeight="1" x14ac:dyDescent="0.2">
      <c r="A54" s="263"/>
      <c r="B54" s="1102" t="s">
        <v>404</v>
      </c>
      <c r="C54" s="1103"/>
      <c r="D54" s="1103"/>
      <c r="E54" s="1103"/>
      <c r="F54" s="1103"/>
      <c r="G54" s="1104"/>
      <c r="H54" s="530"/>
      <c r="I54" s="270"/>
      <c r="J54" s="270"/>
      <c r="K54" s="270"/>
      <c r="L54" s="527"/>
      <c r="M54" s="292"/>
      <c r="O54" s="165"/>
    </row>
    <row r="55" spans="1:15" ht="14.25" customHeight="1" x14ac:dyDescent="0.2">
      <c r="A55" s="263"/>
      <c r="B55" s="1102" t="s">
        <v>403</v>
      </c>
      <c r="C55" s="1103"/>
      <c r="D55" s="1103"/>
      <c r="E55" s="1103"/>
      <c r="F55" s="1103"/>
      <c r="G55" s="1104"/>
      <c r="H55" s="530"/>
      <c r="I55" s="270"/>
      <c r="J55" s="270"/>
      <c r="K55" s="270"/>
      <c r="L55" s="527"/>
      <c r="M55" s="292"/>
      <c r="O55" s="165"/>
    </row>
    <row r="56" spans="1:15" ht="14.25" customHeight="1" x14ac:dyDescent="0.2">
      <c r="A56" s="263"/>
      <c r="B56" s="1102" t="s">
        <v>407</v>
      </c>
      <c r="C56" s="1103"/>
      <c r="D56" s="1103"/>
      <c r="E56" s="1103"/>
      <c r="F56" s="1103"/>
      <c r="G56" s="1104"/>
      <c r="H56" s="530"/>
      <c r="I56" s="270"/>
      <c r="J56" s="270"/>
      <c r="K56" s="270"/>
      <c r="L56" s="527"/>
      <c r="M56" s="292"/>
      <c r="O56" s="165"/>
    </row>
    <row r="57" spans="1:15" ht="14.25" customHeight="1" x14ac:dyDescent="0.2">
      <c r="A57" s="263"/>
      <c r="B57" s="1102" t="s">
        <v>408</v>
      </c>
      <c r="C57" s="1103"/>
      <c r="D57" s="1103"/>
      <c r="E57" s="1103"/>
      <c r="F57" s="1103"/>
      <c r="G57" s="1104"/>
      <c r="H57" s="530"/>
      <c r="I57" s="270"/>
      <c r="J57" s="270"/>
      <c r="K57" s="270"/>
      <c r="L57" s="527"/>
      <c r="M57" s="292"/>
      <c r="O57" s="165"/>
    </row>
    <row r="58" spans="1:15" ht="14.25" customHeight="1" x14ac:dyDescent="0.2">
      <c r="A58" s="263"/>
      <c r="B58" s="1102" t="s">
        <v>409</v>
      </c>
      <c r="C58" s="1103"/>
      <c r="D58" s="1103"/>
      <c r="E58" s="1103"/>
      <c r="F58" s="1103"/>
      <c r="G58" s="1104"/>
      <c r="H58" s="530"/>
      <c r="I58" s="270"/>
      <c r="J58" s="270"/>
      <c r="K58" s="270"/>
      <c r="L58" s="527"/>
      <c r="M58" s="292"/>
      <c r="O58" s="165"/>
    </row>
    <row r="59" spans="1:15" ht="14.25" customHeight="1" x14ac:dyDescent="0.2">
      <c r="A59" s="263"/>
      <c r="B59" s="1102" t="s">
        <v>411</v>
      </c>
      <c r="C59" s="1103"/>
      <c r="D59" s="1103"/>
      <c r="E59" s="1103"/>
      <c r="F59" s="1103"/>
      <c r="G59" s="1104"/>
      <c r="H59" s="530"/>
      <c r="I59" s="270"/>
      <c r="J59" s="270"/>
      <c r="K59" s="270"/>
      <c r="L59" s="527"/>
      <c r="M59" s="292"/>
      <c r="O59" s="165"/>
    </row>
    <row r="60" spans="1:15" ht="14.25" customHeight="1" x14ac:dyDescent="0.2">
      <c r="A60" s="263"/>
      <c r="B60" s="1102" t="s">
        <v>410</v>
      </c>
      <c r="C60" s="1103"/>
      <c r="D60" s="1103"/>
      <c r="E60" s="1103"/>
      <c r="F60" s="1103"/>
      <c r="G60" s="1104"/>
      <c r="H60" s="530"/>
      <c r="I60" s="270"/>
      <c r="J60" s="270"/>
      <c r="K60" s="270"/>
      <c r="L60" s="527"/>
      <c r="M60" s="292"/>
      <c r="O60" s="165"/>
    </row>
    <row r="61" spans="1:15" ht="14.25" customHeight="1" x14ac:dyDescent="0.2">
      <c r="A61" s="263"/>
      <c r="B61" s="1102" t="s">
        <v>412</v>
      </c>
      <c r="C61" s="1103"/>
      <c r="D61" s="1103"/>
      <c r="E61" s="1103"/>
      <c r="F61" s="1103"/>
      <c r="G61" s="1104"/>
      <c r="H61" s="530"/>
      <c r="I61" s="270"/>
      <c r="J61" s="270"/>
      <c r="K61" s="270"/>
      <c r="L61" s="527"/>
      <c r="M61" s="292"/>
      <c r="O61" s="165"/>
    </row>
    <row r="62" spans="1:15" ht="14.25" customHeight="1" x14ac:dyDescent="0.2">
      <c r="A62" s="263"/>
      <c r="B62" s="1102" t="s">
        <v>413</v>
      </c>
      <c r="C62" s="1103"/>
      <c r="D62" s="1103"/>
      <c r="E62" s="1103"/>
      <c r="F62" s="1103"/>
      <c r="G62" s="1104"/>
      <c r="H62" s="530"/>
      <c r="I62" s="270"/>
      <c r="J62" s="270"/>
      <c r="K62" s="270"/>
      <c r="L62" s="527"/>
      <c r="M62" s="292"/>
      <c r="O62" s="165"/>
    </row>
    <row r="63" spans="1:15" ht="14.25" customHeight="1" x14ac:dyDescent="0.2">
      <c r="A63" s="263"/>
      <c r="B63" s="1102" t="s">
        <v>414</v>
      </c>
      <c r="C63" s="1103"/>
      <c r="D63" s="1103"/>
      <c r="E63" s="1103"/>
      <c r="F63" s="1103"/>
      <c r="G63" s="1104"/>
      <c r="H63" s="530"/>
      <c r="I63" s="270"/>
      <c r="J63" s="270"/>
      <c r="K63" s="270"/>
      <c r="L63" s="527"/>
      <c r="M63" s="292"/>
      <c r="O63" s="165"/>
    </row>
    <row r="64" spans="1:15" x14ac:dyDescent="0.2">
      <c r="A64" s="263"/>
      <c r="B64" s="1119" t="s">
        <v>442</v>
      </c>
      <c r="C64" s="1120"/>
      <c r="D64" s="1120"/>
      <c r="E64" s="1120"/>
      <c r="F64" s="1120"/>
      <c r="G64" s="1121"/>
      <c r="H64" s="529">
        <f>SUM(H47:H63)</f>
        <v>0</v>
      </c>
      <c r="I64" s="270"/>
      <c r="J64" s="270"/>
      <c r="K64" s="270"/>
      <c r="L64" s="292"/>
      <c r="M64" s="263"/>
      <c r="O64" s="165"/>
    </row>
    <row r="65" spans="1:15" x14ac:dyDescent="0.2">
      <c r="A65" s="263"/>
      <c r="B65" s="1118" t="s">
        <v>443</v>
      </c>
      <c r="C65" s="1118"/>
      <c r="D65" s="1118"/>
      <c r="E65" s="1118"/>
      <c r="F65" s="1118"/>
      <c r="G65" s="1118"/>
      <c r="H65" s="531"/>
      <c r="I65" s="292"/>
      <c r="J65" s="292"/>
      <c r="K65" s="292"/>
      <c r="L65" s="292"/>
      <c r="M65" s="263"/>
      <c r="O65" s="165"/>
    </row>
    <row r="66" spans="1:15" x14ac:dyDescent="0.2">
      <c r="A66" s="263"/>
      <c r="B66" s="263"/>
      <c r="C66" s="263"/>
      <c r="D66" s="263"/>
      <c r="E66" s="263"/>
      <c r="F66" s="263"/>
      <c r="G66" s="263"/>
      <c r="H66" s="263"/>
      <c r="I66" s="263"/>
      <c r="J66" s="263"/>
      <c r="K66" s="263"/>
      <c r="L66" s="263"/>
      <c r="M66" s="263"/>
      <c r="O66" s="165"/>
    </row>
    <row r="67" spans="1:15" x14ac:dyDescent="0.2">
      <c r="A67" s="263"/>
      <c r="B67" s="930" t="s">
        <v>106</v>
      </c>
      <c r="C67" s="930"/>
      <c r="D67" s="930"/>
      <c r="E67" s="930"/>
      <c r="F67" s="930"/>
      <c r="G67" s="930"/>
      <c r="H67" s="930"/>
      <c r="I67" s="930"/>
      <c r="J67" s="930"/>
      <c r="K67" s="930"/>
      <c r="L67" s="930"/>
      <c r="M67" s="930"/>
      <c r="O67" s="165"/>
    </row>
    <row r="68" spans="1:15" s="263" customFormat="1" x14ac:dyDescent="0.2">
      <c r="O68" s="532"/>
    </row>
    <row r="69" spans="1:15" x14ac:dyDescent="0.2">
      <c r="A69" s="263"/>
      <c r="B69" s="955" t="s">
        <v>227</v>
      </c>
      <c r="C69" s="955"/>
      <c r="D69" s="955"/>
      <c r="E69" s="955"/>
      <c r="F69" s="955"/>
      <c r="G69" s="955"/>
      <c r="H69" s="955"/>
      <c r="I69" s="955"/>
      <c r="J69" s="955"/>
      <c r="K69" s="955"/>
      <c r="L69" s="955"/>
      <c r="M69" s="583">
        <f>'Anexo I. B.__Inf. Técnica'!M275</f>
        <v>0</v>
      </c>
      <c r="O69" s="165"/>
    </row>
    <row r="70" spans="1:15" x14ac:dyDescent="0.2">
      <c r="A70" s="263"/>
      <c r="B70" s="955" t="s">
        <v>306</v>
      </c>
      <c r="C70" s="955"/>
      <c r="D70" s="955"/>
      <c r="E70" s="955"/>
      <c r="F70" s="955"/>
      <c r="G70" s="955"/>
      <c r="H70" s="955"/>
      <c r="I70" s="955"/>
      <c r="J70" s="955"/>
      <c r="K70" s="955"/>
      <c r="L70" s="955"/>
      <c r="M70" s="583">
        <f>'Anexo I. B.__Inf. Técnica'!M276</f>
        <v>0</v>
      </c>
      <c r="O70" s="165"/>
    </row>
    <row r="71" spans="1:15" x14ac:dyDescent="0.2">
      <c r="A71" s="263"/>
      <c r="B71" s="263"/>
      <c r="C71" s="1122" t="s">
        <v>248</v>
      </c>
      <c r="D71" s="1123"/>
      <c r="E71" s="1123"/>
      <c r="F71" s="1123"/>
      <c r="G71" s="1123"/>
      <c r="H71" s="1123"/>
      <c r="I71" s="1123"/>
      <c r="J71" s="1123"/>
      <c r="K71" s="1123"/>
      <c r="L71" s="1123"/>
      <c r="M71" s="1123"/>
      <c r="O71" s="165"/>
    </row>
    <row r="72" spans="1:15" x14ac:dyDescent="0.2">
      <c r="A72" s="263"/>
      <c r="B72" s="1117" t="s">
        <v>353</v>
      </c>
      <c r="C72" s="1117"/>
      <c r="D72" s="1117"/>
      <c r="E72" s="1117"/>
      <c r="F72" s="1117"/>
      <c r="G72" s="1117"/>
      <c r="H72" s="1117"/>
      <c r="I72" s="1117"/>
      <c r="J72" s="1117"/>
      <c r="K72" s="1117"/>
      <c r="L72" s="1117"/>
      <c r="M72" s="1117"/>
      <c r="O72" s="165"/>
    </row>
    <row r="73" spans="1:15" x14ac:dyDescent="0.2">
      <c r="A73" s="263"/>
      <c r="B73" s="1117"/>
      <c r="C73" s="1117"/>
      <c r="D73" s="1117"/>
      <c r="E73" s="1117"/>
      <c r="F73" s="1117"/>
      <c r="G73" s="1117"/>
      <c r="H73" s="1117"/>
      <c r="I73" s="1117"/>
      <c r="J73" s="1117"/>
      <c r="K73" s="1117"/>
      <c r="L73" s="1117"/>
      <c r="M73" s="1117"/>
      <c r="O73" s="165"/>
    </row>
    <row r="74" spans="1:15" x14ac:dyDescent="0.2">
      <c r="A74" s="263"/>
      <c r="B74" s="909" t="s">
        <v>444</v>
      </c>
      <c r="C74" s="909"/>
      <c r="D74" s="909"/>
      <c r="E74" s="909"/>
      <c r="F74" s="909"/>
      <c r="G74" s="909"/>
      <c r="H74" s="909"/>
      <c r="I74" s="909"/>
      <c r="J74" s="909"/>
      <c r="K74" s="1116">
        <f>'Anexo I. B.__Inf. Técnica'!N281</f>
        <v>0</v>
      </c>
      <c r="L74" s="1116"/>
      <c r="M74" s="263"/>
      <c r="O74" s="165"/>
    </row>
    <row r="75" spans="1:15" x14ac:dyDescent="0.2">
      <c r="A75" s="263"/>
      <c r="B75" s="909" t="s">
        <v>445</v>
      </c>
      <c r="C75" s="909"/>
      <c r="D75" s="909"/>
      <c r="E75" s="909"/>
      <c r="F75" s="909"/>
      <c r="G75" s="909"/>
      <c r="H75" s="909"/>
      <c r="I75" s="909"/>
      <c r="J75" s="909"/>
      <c r="K75" s="1116">
        <f>'Anexo I. B.__Inf. Técnica'!L292</f>
        <v>0</v>
      </c>
      <c r="L75" s="1116"/>
      <c r="M75" s="263"/>
      <c r="O75" s="165"/>
    </row>
    <row r="76" spans="1:15" ht="18.75" customHeight="1" x14ac:dyDescent="0.2">
      <c r="A76" s="263"/>
      <c r="B76" s="263"/>
      <c r="C76" s="263"/>
      <c r="D76" s="263"/>
      <c r="E76" s="263"/>
      <c r="F76" s="263"/>
      <c r="G76" s="263"/>
      <c r="H76" s="263"/>
      <c r="I76" s="263"/>
      <c r="J76" s="263"/>
      <c r="K76" s="263"/>
      <c r="L76" s="263"/>
      <c r="M76" s="263"/>
      <c r="O76" s="165"/>
    </row>
    <row r="77" spans="1:15" x14ac:dyDescent="0.2">
      <c r="A77" s="263"/>
      <c r="B77" s="1100" t="s">
        <v>549</v>
      </c>
      <c r="C77" s="1083"/>
      <c r="D77" s="1083"/>
      <c r="E77" s="1083"/>
      <c r="F77" s="1083"/>
      <c r="G77" s="1083"/>
      <c r="H77" s="1083"/>
      <c r="I77" s="1083"/>
      <c r="J77" s="1083"/>
      <c r="K77" s="1083"/>
      <c r="L77" s="1083"/>
      <c r="M77" s="1083"/>
    </row>
    <row r="78" spans="1:15" x14ac:dyDescent="0.2">
      <c r="A78" s="263"/>
      <c r="B78" s="263"/>
      <c r="C78" s="263"/>
      <c r="D78" s="263"/>
      <c r="E78" s="263"/>
      <c r="F78" s="263"/>
      <c r="G78" s="263"/>
      <c r="H78" s="263"/>
      <c r="I78" s="263"/>
      <c r="J78" s="263"/>
      <c r="K78" s="263"/>
      <c r="L78" s="263"/>
      <c r="M78" s="263"/>
    </row>
    <row r="79" spans="1:15" x14ac:dyDescent="0.2">
      <c r="A79" s="263"/>
      <c r="B79" s="263"/>
      <c r="C79" s="287">
        <f>'Anexo I. B.__Inf. Técnica'!C305</f>
        <v>0</v>
      </c>
      <c r="D79" s="263"/>
      <c r="E79" s="263"/>
      <c r="F79" s="263"/>
      <c r="G79" s="263"/>
      <c r="H79" s="263"/>
      <c r="I79" s="263"/>
      <c r="J79" s="263"/>
      <c r="K79" s="263"/>
      <c r="L79" s="263"/>
      <c r="M79" s="263"/>
    </row>
    <row r="80" spans="1:15" x14ac:dyDescent="0.2">
      <c r="A80" s="263"/>
      <c r="B80" s="263"/>
      <c r="C80" s="263"/>
      <c r="D80" s="263"/>
      <c r="E80" s="263"/>
      <c r="F80" s="263"/>
      <c r="G80" s="263"/>
      <c r="H80" s="263"/>
      <c r="I80" s="263"/>
      <c r="J80" s="263"/>
      <c r="K80" s="263"/>
      <c r="L80" s="263"/>
      <c r="M80" s="263"/>
    </row>
    <row r="81" spans="1:14" ht="15" thickBot="1" x14ac:dyDescent="0.25">
      <c r="B81" s="1099" t="s">
        <v>107</v>
      </c>
      <c r="C81" s="1099"/>
      <c r="D81" s="1099"/>
      <c r="E81" s="1099"/>
      <c r="F81" s="1099"/>
      <c r="G81" s="1099"/>
      <c r="H81" s="1099"/>
      <c r="I81" s="1099"/>
      <c r="J81" s="1099"/>
      <c r="K81" s="1099"/>
      <c r="L81" s="1099"/>
      <c r="M81" s="1099"/>
    </row>
    <row r="82" spans="1:14" ht="15" thickTop="1" x14ac:dyDescent="0.2">
      <c r="A82" s="263"/>
      <c r="B82" s="263"/>
      <c r="C82" s="263"/>
      <c r="D82" s="263"/>
      <c r="E82" s="263"/>
      <c r="F82" s="263"/>
      <c r="G82" s="263"/>
      <c r="H82" s="263"/>
      <c r="I82" s="263"/>
      <c r="J82" s="263"/>
      <c r="K82" s="263"/>
      <c r="L82" s="263"/>
      <c r="M82" s="263"/>
    </row>
    <row r="83" spans="1:14" x14ac:dyDescent="0.2">
      <c r="A83" s="263"/>
      <c r="B83" s="288"/>
      <c r="C83" s="288"/>
      <c r="D83" s="288"/>
      <c r="E83" s="288"/>
      <c r="F83" s="288"/>
      <c r="G83" s="288"/>
      <c r="H83" s="288"/>
      <c r="I83" s="288"/>
      <c r="J83" s="288"/>
      <c r="K83" s="288"/>
      <c r="L83" s="288"/>
      <c r="M83" s="288"/>
    </row>
    <row r="84" spans="1:14" x14ac:dyDescent="0.2">
      <c r="A84" s="263"/>
      <c r="B84" s="1098" t="s">
        <v>314</v>
      </c>
      <c r="C84" s="1098"/>
      <c r="D84" s="1098"/>
      <c r="E84" s="1098"/>
      <c r="F84" s="1098"/>
      <c r="G84" s="1098"/>
      <c r="H84" s="1098"/>
      <c r="I84" s="1098"/>
      <c r="J84" s="1098"/>
      <c r="K84" s="1098"/>
      <c r="L84" s="1098"/>
      <c r="M84" s="1098"/>
    </row>
    <row r="85" spans="1:14" x14ac:dyDescent="0.2">
      <c r="A85" s="263"/>
      <c r="B85" s="289"/>
      <c r="C85" s="289"/>
      <c r="D85" s="289"/>
      <c r="E85" s="289"/>
      <c r="F85" s="289"/>
      <c r="G85" s="289"/>
      <c r="H85" s="289"/>
      <c r="I85" s="289"/>
      <c r="J85" s="289"/>
      <c r="K85" s="289"/>
      <c r="L85" s="289"/>
      <c r="M85" s="289"/>
    </row>
    <row r="86" spans="1:14" s="167" customFormat="1" ht="14.25" customHeight="1" x14ac:dyDescent="0.2">
      <c r="A86" s="264"/>
      <c r="B86" s="940" t="s">
        <v>196</v>
      </c>
      <c r="C86" s="941"/>
      <c r="D86" s="941"/>
      <c r="E86" s="941"/>
      <c r="F86" s="941"/>
      <c r="G86" s="941"/>
      <c r="H86" s="941"/>
      <c r="I86" s="941"/>
      <c r="J86" s="941"/>
      <c r="K86" s="941"/>
      <c r="L86" s="941"/>
      <c r="M86" s="942"/>
      <c r="N86" s="264"/>
    </row>
    <row r="87" spans="1:14" s="291" customFormat="1" x14ac:dyDescent="0.2">
      <c r="A87" s="290"/>
      <c r="B87" s="945" t="s">
        <v>197</v>
      </c>
      <c r="C87" s="946"/>
      <c r="D87" s="946"/>
      <c r="E87" s="946"/>
      <c r="F87" s="946"/>
      <c r="G87" s="946"/>
      <c r="H87" s="946"/>
      <c r="I87" s="946"/>
      <c r="J87" s="946"/>
      <c r="K87" s="947"/>
      <c r="L87" s="943" t="s">
        <v>198</v>
      </c>
      <c r="M87" s="944"/>
      <c r="N87" s="290"/>
    </row>
    <row r="88" spans="1:14" s="291" customFormat="1" x14ac:dyDescent="0.2">
      <c r="A88" s="290"/>
      <c r="B88" s="948"/>
      <c r="C88" s="949"/>
      <c r="D88" s="949"/>
      <c r="E88" s="949"/>
      <c r="F88" s="949"/>
      <c r="G88" s="949"/>
      <c r="H88" s="949"/>
      <c r="I88" s="949"/>
      <c r="J88" s="949"/>
      <c r="K88" s="950"/>
      <c r="L88" s="712" t="s">
        <v>199</v>
      </c>
      <c r="M88" s="708" t="s">
        <v>200</v>
      </c>
      <c r="N88" s="290"/>
    </row>
    <row r="89" spans="1:14" s="167" customFormat="1" x14ac:dyDescent="0.2">
      <c r="A89" s="264"/>
      <c r="B89" s="1107">
        <f>'Anexo I. B.__Inf. Técnica'!B326:K326</f>
        <v>0</v>
      </c>
      <c r="C89" s="1108"/>
      <c r="D89" s="1108"/>
      <c r="E89" s="1108"/>
      <c r="F89" s="1108"/>
      <c r="G89" s="1108"/>
      <c r="H89" s="1108"/>
      <c r="I89" s="1108"/>
      <c r="J89" s="1108"/>
      <c r="K89" s="1108"/>
      <c r="L89" s="711">
        <f>'Anexo I. B.__Inf. Técnica'!L326</f>
        <v>0</v>
      </c>
      <c r="M89" s="711">
        <f>'Anexo I. B.__Inf. Técnica'!M326</f>
        <v>0</v>
      </c>
      <c r="N89" s="264"/>
    </row>
    <row r="90" spans="1:14" s="167" customFormat="1" x14ac:dyDescent="0.2">
      <c r="A90" s="264"/>
      <c r="B90" s="1107">
        <f>'Anexo I. B.__Inf. Técnica'!B327:K327</f>
        <v>0</v>
      </c>
      <c r="C90" s="1108"/>
      <c r="D90" s="1108"/>
      <c r="E90" s="1108"/>
      <c r="F90" s="1108"/>
      <c r="G90" s="1108"/>
      <c r="H90" s="1108"/>
      <c r="I90" s="1108"/>
      <c r="J90" s="1108"/>
      <c r="K90" s="1108"/>
      <c r="L90" s="711">
        <f>'Anexo I. B.__Inf. Técnica'!L327</f>
        <v>0</v>
      </c>
      <c r="M90" s="711">
        <f>'Anexo I. B.__Inf. Técnica'!M327</f>
        <v>0</v>
      </c>
      <c r="N90" s="264"/>
    </row>
    <row r="91" spans="1:14" s="167" customFormat="1" x14ac:dyDescent="0.2">
      <c r="A91" s="264"/>
      <c r="B91" s="1107">
        <f>'Anexo I. B.__Inf. Técnica'!B328:K328</f>
        <v>0</v>
      </c>
      <c r="C91" s="1108"/>
      <c r="D91" s="1108"/>
      <c r="E91" s="1108"/>
      <c r="F91" s="1108"/>
      <c r="G91" s="1108"/>
      <c r="H91" s="1108"/>
      <c r="I91" s="1108"/>
      <c r="J91" s="1108"/>
      <c r="K91" s="1108"/>
      <c r="L91" s="711">
        <f>'Anexo I. B.__Inf. Técnica'!L328</f>
        <v>0</v>
      </c>
      <c r="M91" s="711">
        <f>'Anexo I. B.__Inf. Técnica'!M328</f>
        <v>0</v>
      </c>
      <c r="N91" s="264"/>
    </row>
    <row r="92" spans="1:14" s="167" customFormat="1" x14ac:dyDescent="0.2">
      <c r="A92" s="264"/>
      <c r="B92" s="1107">
        <f>'Anexo I. B.__Inf. Técnica'!B329:K329</f>
        <v>0</v>
      </c>
      <c r="C92" s="1108"/>
      <c r="D92" s="1108"/>
      <c r="E92" s="1108"/>
      <c r="F92" s="1108"/>
      <c r="G92" s="1108"/>
      <c r="H92" s="1108"/>
      <c r="I92" s="1108"/>
      <c r="J92" s="1108"/>
      <c r="K92" s="1108"/>
      <c r="L92" s="711">
        <f>'Anexo I. B.__Inf. Técnica'!L329</f>
        <v>0</v>
      </c>
      <c r="M92" s="711">
        <f>'Anexo I. B.__Inf. Técnica'!M329</f>
        <v>0</v>
      </c>
      <c r="N92" s="264"/>
    </row>
    <row r="93" spans="1:14" s="167" customFormat="1" x14ac:dyDescent="0.2">
      <c r="A93" s="264"/>
      <c r="B93" s="1107">
        <f>'Anexo I. B.__Inf. Técnica'!B330:K330</f>
        <v>0</v>
      </c>
      <c r="C93" s="1108"/>
      <c r="D93" s="1108"/>
      <c r="E93" s="1108"/>
      <c r="F93" s="1108"/>
      <c r="G93" s="1108"/>
      <c r="H93" s="1108"/>
      <c r="I93" s="1108"/>
      <c r="J93" s="1108"/>
      <c r="K93" s="1108"/>
      <c r="L93" s="711">
        <f>'Anexo I. B.__Inf. Técnica'!L330</f>
        <v>0</v>
      </c>
      <c r="M93" s="711">
        <f>'Anexo I. B.__Inf. Técnica'!M330</f>
        <v>0</v>
      </c>
      <c r="N93" s="264"/>
    </row>
    <row r="94" spans="1:14" s="167" customFormat="1" x14ac:dyDescent="0.2">
      <c r="A94" s="264"/>
      <c r="B94" s="1107">
        <f>'Anexo I. B.__Inf. Técnica'!B331:K331</f>
        <v>0</v>
      </c>
      <c r="C94" s="1108"/>
      <c r="D94" s="1108"/>
      <c r="E94" s="1108"/>
      <c r="F94" s="1108"/>
      <c r="G94" s="1108"/>
      <c r="H94" s="1108"/>
      <c r="I94" s="1108"/>
      <c r="J94" s="1108"/>
      <c r="K94" s="1108"/>
      <c r="L94" s="711">
        <f>'Anexo I. B.__Inf. Técnica'!L331</f>
        <v>0</v>
      </c>
      <c r="M94" s="711">
        <f>'Anexo I. B.__Inf. Técnica'!M331</f>
        <v>0</v>
      </c>
      <c r="N94" s="264"/>
    </row>
    <row r="95" spans="1:14" s="167" customFormat="1" x14ac:dyDescent="0.2">
      <c r="A95" s="264"/>
      <c r="B95" s="1107">
        <f>'Anexo I. B.__Inf. Técnica'!B332:K332</f>
        <v>0</v>
      </c>
      <c r="C95" s="1108"/>
      <c r="D95" s="1108"/>
      <c r="E95" s="1108"/>
      <c r="F95" s="1108"/>
      <c r="G95" s="1108"/>
      <c r="H95" s="1108"/>
      <c r="I95" s="1108"/>
      <c r="J95" s="1108"/>
      <c r="K95" s="1108"/>
      <c r="L95" s="711">
        <f>'Anexo I. B.__Inf. Técnica'!L332</f>
        <v>0</v>
      </c>
      <c r="M95" s="711">
        <f>'Anexo I. B.__Inf. Técnica'!M332</f>
        <v>0</v>
      </c>
      <c r="N95" s="264"/>
    </row>
    <row r="96" spans="1:14" s="167" customFormat="1" x14ac:dyDescent="0.2">
      <c r="A96" s="264"/>
      <c r="B96" s="1107">
        <f>'Anexo I. B.__Inf. Técnica'!B333:K333</f>
        <v>0</v>
      </c>
      <c r="C96" s="1108"/>
      <c r="D96" s="1108"/>
      <c r="E96" s="1108"/>
      <c r="F96" s="1108"/>
      <c r="G96" s="1108"/>
      <c r="H96" s="1108"/>
      <c r="I96" s="1108"/>
      <c r="J96" s="1108"/>
      <c r="K96" s="1108"/>
      <c r="L96" s="711">
        <f>'Anexo I. B.__Inf. Técnica'!L333</f>
        <v>0</v>
      </c>
      <c r="M96" s="711">
        <f>'Anexo I. B.__Inf. Técnica'!M333</f>
        <v>0</v>
      </c>
      <c r="N96" s="264"/>
    </row>
    <row r="97" spans="1:15" s="167" customFormat="1" x14ac:dyDescent="0.2">
      <c r="A97" s="264"/>
      <c r="B97" s="1107">
        <f>'Anexo I. B.__Inf. Técnica'!B334:K334</f>
        <v>0</v>
      </c>
      <c r="C97" s="1108"/>
      <c r="D97" s="1108"/>
      <c r="E97" s="1108"/>
      <c r="F97" s="1108"/>
      <c r="G97" s="1108"/>
      <c r="H97" s="1108"/>
      <c r="I97" s="1108"/>
      <c r="J97" s="1108"/>
      <c r="K97" s="1108"/>
      <c r="L97" s="711">
        <f>'Anexo I. B.__Inf. Técnica'!L334</f>
        <v>0</v>
      </c>
      <c r="M97" s="711">
        <f>'Anexo I. B.__Inf. Técnica'!M334</f>
        <v>0</v>
      </c>
      <c r="N97" s="264"/>
    </row>
    <row r="98" spans="1:15" s="167" customFormat="1" x14ac:dyDescent="0.2">
      <c r="A98" s="264"/>
      <c r="B98" s="1107">
        <f>'Anexo I. B.__Inf. Técnica'!B335:K335</f>
        <v>0</v>
      </c>
      <c r="C98" s="1108"/>
      <c r="D98" s="1108"/>
      <c r="E98" s="1108"/>
      <c r="F98" s="1108"/>
      <c r="G98" s="1108"/>
      <c r="H98" s="1108"/>
      <c r="I98" s="1108"/>
      <c r="J98" s="1108"/>
      <c r="K98" s="1108"/>
      <c r="L98" s="711">
        <f>'Anexo I. B.__Inf. Técnica'!L335</f>
        <v>0</v>
      </c>
      <c r="M98" s="711">
        <f>'Anexo I. B.__Inf. Técnica'!M335</f>
        <v>0</v>
      </c>
      <c r="N98" s="264"/>
    </row>
    <row r="99" spans="1:15" s="167" customFormat="1" x14ac:dyDescent="0.2">
      <c r="A99" s="264"/>
      <c r="B99" s="1107">
        <f>'Anexo I. B.__Inf. Técnica'!B336:K336</f>
        <v>0</v>
      </c>
      <c r="C99" s="1108"/>
      <c r="D99" s="1108"/>
      <c r="E99" s="1108"/>
      <c r="F99" s="1108"/>
      <c r="G99" s="1108"/>
      <c r="H99" s="1108"/>
      <c r="I99" s="1108"/>
      <c r="J99" s="1108"/>
      <c r="K99" s="1108"/>
      <c r="L99" s="711">
        <f>'Anexo I. B.__Inf. Técnica'!L336</f>
        <v>0</v>
      </c>
      <c r="M99" s="711">
        <f>'Anexo I. B.__Inf. Técnica'!M336</f>
        <v>0</v>
      </c>
      <c r="N99" s="264"/>
    </row>
    <row r="100" spans="1:15" s="167" customFormat="1" x14ac:dyDescent="0.2">
      <c r="A100" s="264"/>
      <c r="B100" s="1107">
        <f>'Anexo I. B.__Inf. Técnica'!B337:K337</f>
        <v>0</v>
      </c>
      <c r="C100" s="1108"/>
      <c r="D100" s="1108"/>
      <c r="E100" s="1108"/>
      <c r="F100" s="1108"/>
      <c r="G100" s="1108"/>
      <c r="H100" s="1108"/>
      <c r="I100" s="1108"/>
      <c r="J100" s="1108"/>
      <c r="K100" s="1108"/>
      <c r="L100" s="711">
        <f>'Anexo I. B.__Inf. Técnica'!L337</f>
        <v>0</v>
      </c>
      <c r="M100" s="711">
        <f>'Anexo I. B.__Inf. Técnica'!M337</f>
        <v>0</v>
      </c>
      <c r="N100" s="264"/>
    </row>
    <row r="101" spans="1:15" s="167" customFormat="1" x14ac:dyDescent="0.2">
      <c r="A101" s="264"/>
      <c r="B101" s="1107">
        <f>'Anexo I. B.__Inf. Técnica'!B338:K338</f>
        <v>0</v>
      </c>
      <c r="C101" s="1108"/>
      <c r="D101" s="1108"/>
      <c r="E101" s="1108"/>
      <c r="F101" s="1108"/>
      <c r="G101" s="1108"/>
      <c r="H101" s="1108"/>
      <c r="I101" s="1108"/>
      <c r="J101" s="1108"/>
      <c r="K101" s="1108"/>
      <c r="L101" s="711">
        <f>'Anexo I. B.__Inf. Técnica'!L338</f>
        <v>0</v>
      </c>
      <c r="M101" s="711">
        <f>'Anexo I. B.__Inf. Técnica'!M338</f>
        <v>0</v>
      </c>
      <c r="N101" s="264"/>
    </row>
    <row r="102" spans="1:15" s="167" customFormat="1" x14ac:dyDescent="0.2">
      <c r="A102" s="264"/>
      <c r="B102" s="1107">
        <f>'Anexo I. B.__Inf. Técnica'!B339:K339</f>
        <v>0</v>
      </c>
      <c r="C102" s="1108"/>
      <c r="D102" s="1108"/>
      <c r="E102" s="1108"/>
      <c r="F102" s="1108"/>
      <c r="G102" s="1108"/>
      <c r="H102" s="1108"/>
      <c r="I102" s="1108"/>
      <c r="J102" s="1108"/>
      <c r="K102" s="1108"/>
      <c r="L102" s="711">
        <f>'Anexo I. B.__Inf. Técnica'!L339</f>
        <v>0</v>
      </c>
      <c r="M102" s="711">
        <f>'Anexo I. B.__Inf. Técnica'!M339</f>
        <v>0</v>
      </c>
      <c r="N102" s="264"/>
    </row>
    <row r="103" spans="1:15" s="167" customFormat="1" x14ac:dyDescent="0.2">
      <c r="A103" s="264"/>
      <c r="B103" s="1107">
        <f>'Anexo I. B.__Inf. Técnica'!B340:K340</f>
        <v>0</v>
      </c>
      <c r="C103" s="1108"/>
      <c r="D103" s="1108"/>
      <c r="E103" s="1108"/>
      <c r="F103" s="1108"/>
      <c r="G103" s="1108"/>
      <c r="H103" s="1108"/>
      <c r="I103" s="1108"/>
      <c r="J103" s="1108"/>
      <c r="K103" s="1108"/>
      <c r="L103" s="711">
        <f>'Anexo I. B.__Inf. Técnica'!L340</f>
        <v>0</v>
      </c>
      <c r="M103" s="711">
        <f>'Anexo I. B.__Inf. Técnica'!M340</f>
        <v>0</v>
      </c>
      <c r="N103" s="264"/>
    </row>
    <row r="104" spans="1:15" x14ac:dyDescent="0.2">
      <c r="A104" s="263"/>
      <c r="B104" s="265"/>
      <c r="C104" s="265"/>
      <c r="D104" s="265"/>
      <c r="E104" s="265"/>
      <c r="F104" s="265"/>
      <c r="G104" s="265"/>
      <c r="H104" s="265"/>
      <c r="I104" s="265"/>
      <c r="J104" s="265"/>
      <c r="K104" s="265"/>
      <c r="L104" s="258"/>
      <c r="M104" s="258"/>
      <c r="O104" s="165" t="s">
        <v>208</v>
      </c>
    </row>
    <row r="105" spans="1:15" s="167" customFormat="1" x14ac:dyDescent="0.2">
      <c r="A105" s="497"/>
      <c r="B105" s="1109"/>
      <c r="C105" s="1109"/>
      <c r="D105" s="1109"/>
      <c r="E105" s="1109"/>
      <c r="F105" s="1109"/>
      <c r="G105" s="1109"/>
      <c r="H105" s="1109"/>
      <c r="I105" s="1109"/>
      <c r="J105" s="1109"/>
      <c r="K105" s="1109"/>
      <c r="L105" s="1109"/>
      <c r="M105" s="1109"/>
      <c r="N105" s="497"/>
      <c r="O105" s="501"/>
    </row>
    <row r="106" spans="1:15" s="167" customFormat="1" x14ac:dyDescent="0.2">
      <c r="A106" s="497"/>
      <c r="B106" s="266"/>
      <c r="C106" s="266"/>
      <c r="D106" s="266"/>
      <c r="E106" s="266"/>
      <c r="F106" s="266"/>
      <c r="G106" s="266"/>
      <c r="H106" s="266"/>
      <c r="I106" s="266"/>
      <c r="J106" s="266"/>
      <c r="K106" s="266"/>
      <c r="L106" s="266"/>
      <c r="M106" s="266"/>
      <c r="N106" s="497"/>
      <c r="O106" s="501"/>
    </row>
    <row r="107" spans="1:15" s="290" customFormat="1" ht="14.25" customHeight="1" x14ac:dyDescent="0.2">
      <c r="A107" s="498"/>
      <c r="B107" s="1110"/>
      <c r="C107" s="1110"/>
      <c r="D107" s="1110"/>
      <c r="E107" s="1110"/>
      <c r="F107" s="1110"/>
      <c r="G107" s="1110"/>
      <c r="H107" s="1110"/>
      <c r="I107" s="1110"/>
      <c r="J107" s="1110"/>
      <c r="K107" s="1110"/>
      <c r="L107" s="1110"/>
      <c r="M107" s="1110"/>
      <c r="N107" s="498"/>
      <c r="O107" s="498"/>
    </row>
    <row r="108" spans="1:15" s="167" customFormat="1" x14ac:dyDescent="0.2">
      <c r="A108" s="497"/>
      <c r="B108" s="502"/>
      <c r="C108" s="1111"/>
      <c r="D108" s="1111"/>
      <c r="E108" s="1111"/>
      <c r="F108" s="1111"/>
      <c r="G108" s="1111"/>
      <c r="H108" s="1111"/>
      <c r="I108" s="1111"/>
      <c r="J108" s="1111"/>
      <c r="K108" s="1111"/>
      <c r="L108" s="1111"/>
      <c r="M108" s="503"/>
      <c r="N108" s="497"/>
      <c r="O108" s="497"/>
    </row>
    <row r="109" spans="1:15" s="167" customFormat="1" x14ac:dyDescent="0.2">
      <c r="A109" s="497"/>
      <c r="B109" s="502"/>
      <c r="C109" s="1111"/>
      <c r="D109" s="1111"/>
      <c r="E109" s="1111"/>
      <c r="F109" s="1111"/>
      <c r="G109" s="1111"/>
      <c r="H109" s="1111"/>
      <c r="I109" s="1111"/>
      <c r="J109" s="1111"/>
      <c r="K109" s="1111"/>
      <c r="L109" s="1111"/>
      <c r="M109" s="503"/>
      <c r="N109" s="497"/>
      <c r="O109" s="497"/>
    </row>
    <row r="110" spans="1:15" s="167" customFormat="1" x14ac:dyDescent="0.2">
      <c r="A110" s="497"/>
      <c r="B110" s="502"/>
      <c r="C110" s="1111"/>
      <c r="D110" s="1111"/>
      <c r="E110" s="1111"/>
      <c r="F110" s="1111"/>
      <c r="G110" s="1111"/>
      <c r="H110" s="1111"/>
      <c r="I110" s="1111"/>
      <c r="J110" s="1111"/>
      <c r="K110" s="1111"/>
      <c r="L110" s="1111"/>
      <c r="M110" s="503"/>
      <c r="N110" s="497"/>
      <c r="O110" s="497"/>
    </row>
    <row r="111" spans="1:15" s="167" customFormat="1" x14ac:dyDescent="0.2">
      <c r="A111" s="497"/>
      <c r="B111" s="502"/>
      <c r="C111" s="1111"/>
      <c r="D111" s="1111"/>
      <c r="E111" s="1111"/>
      <c r="F111" s="1111"/>
      <c r="G111" s="1111"/>
      <c r="H111" s="1111"/>
      <c r="I111" s="1111"/>
      <c r="J111" s="1111"/>
      <c r="K111" s="1111"/>
      <c r="L111" s="1111"/>
      <c r="M111" s="503"/>
      <c r="N111" s="497"/>
      <c r="O111" s="497"/>
    </row>
    <row r="112" spans="1:15" s="167" customFormat="1" x14ac:dyDescent="0.2">
      <c r="A112" s="497"/>
      <c r="B112" s="502"/>
      <c r="C112" s="1111"/>
      <c r="D112" s="1111"/>
      <c r="E112" s="1111"/>
      <c r="F112" s="1111"/>
      <c r="G112" s="1111"/>
      <c r="H112" s="1111"/>
      <c r="I112" s="1111"/>
      <c r="J112" s="1111"/>
      <c r="K112" s="1111"/>
      <c r="L112" s="1111"/>
      <c r="M112" s="503"/>
      <c r="N112" s="497"/>
      <c r="O112" s="497"/>
    </row>
    <row r="113" spans="1:15" s="167" customFormat="1" x14ac:dyDescent="0.2">
      <c r="A113" s="497"/>
      <c r="B113" s="502"/>
      <c r="C113" s="1111"/>
      <c r="D113" s="1111"/>
      <c r="E113" s="1111"/>
      <c r="F113" s="1111"/>
      <c r="G113" s="1111"/>
      <c r="H113" s="1111"/>
      <c r="I113" s="1111"/>
      <c r="J113" s="1111"/>
      <c r="K113" s="1111"/>
      <c r="L113" s="1111"/>
      <c r="M113" s="503"/>
      <c r="N113" s="497"/>
      <c r="O113" s="497"/>
    </row>
    <row r="114" spans="1:15" s="167" customFormat="1" x14ac:dyDescent="0.2">
      <c r="A114" s="497"/>
      <c r="B114" s="502"/>
      <c r="C114" s="1111"/>
      <c r="D114" s="1111"/>
      <c r="E114" s="1111"/>
      <c r="F114" s="1111"/>
      <c r="G114" s="1111"/>
      <c r="H114" s="1111"/>
      <c r="I114" s="1111"/>
      <c r="J114" s="1111"/>
      <c r="K114" s="1111"/>
      <c r="L114" s="1111"/>
      <c r="M114" s="503"/>
      <c r="N114" s="497"/>
      <c r="O114" s="497"/>
    </row>
    <row r="115" spans="1:15" s="167" customFormat="1" x14ac:dyDescent="0.2">
      <c r="A115" s="497"/>
      <c r="B115" s="502"/>
      <c r="C115" s="1111"/>
      <c r="D115" s="1111"/>
      <c r="E115" s="1111"/>
      <c r="F115" s="1111"/>
      <c r="G115" s="1111"/>
      <c r="H115" s="1111"/>
      <c r="I115" s="1111"/>
      <c r="J115" s="1111"/>
      <c r="K115" s="1111"/>
      <c r="L115" s="1111"/>
      <c r="M115" s="503"/>
      <c r="N115" s="497"/>
      <c r="O115" s="497"/>
    </row>
    <row r="116" spans="1:15" s="167" customFormat="1" x14ac:dyDescent="0.2">
      <c r="A116" s="497"/>
      <c r="B116" s="502"/>
      <c r="C116" s="1111"/>
      <c r="D116" s="1111"/>
      <c r="E116" s="1111"/>
      <c r="F116" s="1111"/>
      <c r="G116" s="1111"/>
      <c r="H116" s="1111"/>
      <c r="I116" s="1111"/>
      <c r="J116" s="1111"/>
      <c r="K116" s="1111"/>
      <c r="L116" s="1111"/>
      <c r="M116" s="503"/>
      <c r="N116" s="497"/>
      <c r="O116" s="497"/>
    </row>
    <row r="117" spans="1:15" s="167" customFormat="1" x14ac:dyDescent="0.2">
      <c r="A117" s="497"/>
      <c r="B117" s="502"/>
      <c r="C117" s="1111"/>
      <c r="D117" s="1111"/>
      <c r="E117" s="1111"/>
      <c r="F117" s="1111"/>
      <c r="G117" s="1111"/>
      <c r="H117" s="1111"/>
      <c r="I117" s="1111"/>
      <c r="J117" s="1111"/>
      <c r="K117" s="1111"/>
      <c r="L117" s="1111"/>
      <c r="M117" s="503"/>
      <c r="N117" s="497"/>
      <c r="O117" s="497"/>
    </row>
    <row r="118" spans="1:15" s="167" customFormat="1" x14ac:dyDescent="0.2">
      <c r="A118" s="497"/>
      <c r="B118" s="502"/>
      <c r="C118" s="1111"/>
      <c r="D118" s="1111"/>
      <c r="E118" s="1111"/>
      <c r="F118" s="1111"/>
      <c r="G118" s="1111"/>
      <c r="H118" s="1111"/>
      <c r="I118" s="1111"/>
      <c r="J118" s="1111"/>
      <c r="K118" s="1111"/>
      <c r="L118" s="1111"/>
      <c r="M118" s="503"/>
      <c r="N118" s="497"/>
      <c r="O118" s="497"/>
    </row>
    <row r="119" spans="1:15" s="167" customFormat="1" x14ac:dyDescent="0.2">
      <c r="A119" s="497"/>
      <c r="B119" s="502"/>
      <c r="C119" s="1111"/>
      <c r="D119" s="1111"/>
      <c r="E119" s="1111"/>
      <c r="F119" s="1111"/>
      <c r="G119" s="1111"/>
      <c r="H119" s="1111"/>
      <c r="I119" s="1111"/>
      <c r="J119" s="1111"/>
      <c r="K119" s="1111"/>
      <c r="L119" s="1111"/>
      <c r="M119" s="503"/>
      <c r="N119" s="497"/>
      <c r="O119" s="497"/>
    </row>
    <row r="120" spans="1:15" s="167" customFormat="1" x14ac:dyDescent="0.2">
      <c r="A120" s="497"/>
      <c r="B120" s="502"/>
      <c r="C120" s="1111"/>
      <c r="D120" s="1111"/>
      <c r="E120" s="1111"/>
      <c r="F120" s="1111"/>
      <c r="G120" s="1111"/>
      <c r="H120" s="1111"/>
      <c r="I120" s="1111"/>
      <c r="J120" s="1111"/>
      <c r="K120" s="1111"/>
      <c r="L120" s="1111"/>
      <c r="M120" s="503"/>
      <c r="N120" s="497"/>
      <c r="O120" s="497"/>
    </row>
    <row r="121" spans="1:15" s="167" customFormat="1" x14ac:dyDescent="0.2">
      <c r="A121" s="497"/>
      <c r="B121" s="266"/>
      <c r="C121" s="266"/>
      <c r="D121" s="266"/>
      <c r="E121" s="266"/>
      <c r="F121" s="266"/>
      <c r="G121" s="266"/>
      <c r="H121" s="1112"/>
      <c r="I121" s="1112"/>
      <c r="J121" s="1112"/>
      <c r="K121" s="1112"/>
      <c r="L121" s="1112"/>
      <c r="M121" s="503"/>
      <c r="N121" s="497"/>
      <c r="O121" s="497"/>
    </row>
    <row r="122" spans="1:15" x14ac:dyDescent="0.2">
      <c r="A122" s="292"/>
      <c r="B122" s="504"/>
      <c r="C122" s="499"/>
      <c r="D122" s="289"/>
      <c r="E122" s="289"/>
      <c r="F122" s="289"/>
      <c r="G122" s="289"/>
      <c r="H122" s="289"/>
      <c r="I122" s="289"/>
      <c r="J122" s="289"/>
      <c r="K122" s="289"/>
      <c r="L122" s="289"/>
      <c r="M122" s="289"/>
      <c r="N122" s="292"/>
      <c r="O122" s="292"/>
    </row>
    <row r="123" spans="1:15" x14ac:dyDescent="0.2">
      <c r="A123" s="292"/>
      <c r="B123" s="505"/>
      <c r="C123" s="499"/>
      <c r="D123" s="500"/>
      <c r="E123" s="500"/>
      <c r="F123" s="500"/>
      <c r="G123" s="500"/>
      <c r="H123" s="500"/>
      <c r="I123" s="500"/>
      <c r="J123" s="500"/>
      <c r="K123" s="500"/>
      <c r="L123" s="500"/>
      <c r="M123" s="500"/>
      <c r="N123" s="292"/>
      <c r="O123" s="292"/>
    </row>
    <row r="124" spans="1:15" x14ac:dyDescent="0.2">
      <c r="A124" s="292"/>
      <c r="B124" s="506"/>
      <c r="C124" s="499"/>
      <c r="D124" s="491"/>
      <c r="E124" s="491"/>
      <c r="F124" s="491"/>
      <c r="G124" s="491"/>
      <c r="H124" s="491"/>
      <c r="I124" s="491"/>
      <c r="J124" s="491"/>
      <c r="K124" s="491"/>
      <c r="L124" s="491"/>
      <c r="M124" s="491"/>
      <c r="N124" s="292"/>
      <c r="O124" s="292"/>
    </row>
    <row r="125" spans="1:15" x14ac:dyDescent="0.2">
      <c r="A125" s="292"/>
      <c r="B125" s="505"/>
      <c r="C125" s="499"/>
      <c r="D125" s="491"/>
      <c r="E125" s="491"/>
      <c r="F125" s="491"/>
      <c r="G125" s="491"/>
      <c r="H125" s="491"/>
      <c r="I125" s="491"/>
      <c r="J125" s="491"/>
      <c r="K125" s="491"/>
      <c r="L125" s="491"/>
      <c r="M125" s="491"/>
      <c r="N125" s="292"/>
      <c r="O125" s="292"/>
    </row>
    <row r="126" spans="1:15" s="294" customFormat="1" x14ac:dyDescent="0.2">
      <c r="A126" s="292"/>
      <c r="B126" s="293"/>
      <c r="C126" s="293"/>
      <c r="D126" s="293"/>
      <c r="E126" s="293"/>
      <c r="F126" s="293"/>
      <c r="G126" s="293"/>
      <c r="H126" s="293"/>
      <c r="I126" s="293"/>
      <c r="J126" s="293"/>
      <c r="K126" s="293"/>
      <c r="L126" s="293"/>
      <c r="M126" s="293"/>
      <c r="N126" s="292"/>
      <c r="O126" s="292"/>
    </row>
    <row r="127" spans="1:15" s="294" customFormat="1" x14ac:dyDescent="0.2">
      <c r="A127" s="292"/>
      <c r="B127" s="292"/>
      <c r="C127" s="292"/>
      <c r="D127" s="292"/>
      <c r="E127" s="292"/>
      <c r="F127" s="292"/>
      <c r="G127" s="292"/>
      <c r="H127" s="292"/>
      <c r="I127" s="292"/>
      <c r="J127" s="292"/>
      <c r="K127" s="292"/>
      <c r="L127" s="292"/>
      <c r="M127" s="292"/>
      <c r="N127" s="292"/>
    </row>
    <row r="128" spans="1:15" s="294" customFormat="1" x14ac:dyDescent="0.2">
      <c r="A128" s="292"/>
      <c r="B128" s="1113"/>
      <c r="C128" s="1113"/>
      <c r="D128" s="1113"/>
      <c r="E128" s="1113"/>
      <c r="F128" s="1113"/>
      <c r="G128" s="1113"/>
      <c r="H128" s="1113"/>
      <c r="I128" s="1113"/>
      <c r="J128" s="1113"/>
      <c r="K128" s="1113"/>
      <c r="L128" s="1113"/>
      <c r="M128" s="1113"/>
      <c r="N128" s="292"/>
    </row>
    <row r="129" spans="1:14" s="294" customFormat="1" x14ac:dyDescent="0.2">
      <c r="A129" s="292"/>
      <c r="B129" s="292"/>
      <c r="C129" s="292"/>
      <c r="D129" s="292"/>
      <c r="E129" s="292"/>
      <c r="F129" s="292"/>
      <c r="G129" s="292"/>
      <c r="H129" s="292"/>
      <c r="I129" s="292"/>
      <c r="J129" s="292"/>
      <c r="K129" s="292"/>
      <c r="L129" s="292"/>
      <c r="M129" s="292"/>
      <c r="N129" s="292"/>
    </row>
    <row r="130" spans="1:14" s="294" customFormat="1" x14ac:dyDescent="0.2">
      <c r="A130" s="292"/>
      <c r="B130" s="1114"/>
      <c r="C130" s="1114"/>
      <c r="D130" s="1114"/>
      <c r="E130" s="1114"/>
      <c r="F130" s="1114"/>
      <c r="G130" s="1114"/>
      <c r="H130" s="1114"/>
      <c r="I130" s="1114"/>
      <c r="J130" s="1114"/>
      <c r="K130" s="1114"/>
      <c r="L130" s="1114"/>
      <c r="M130" s="1114"/>
      <c r="N130" s="292"/>
    </row>
    <row r="131" spans="1:14" s="294" customFormat="1" x14ac:dyDescent="0.2">
      <c r="A131" s="292"/>
      <c r="B131" s="1114"/>
      <c r="C131" s="1114"/>
      <c r="D131" s="1114"/>
      <c r="E131" s="1114"/>
      <c r="F131" s="1114"/>
      <c r="G131" s="1114"/>
      <c r="H131" s="1114"/>
      <c r="I131" s="1114"/>
      <c r="J131" s="1114"/>
      <c r="K131" s="1114"/>
      <c r="L131" s="1114"/>
      <c r="M131" s="1114"/>
      <c r="N131" s="292"/>
    </row>
    <row r="132" spans="1:14" s="294" customFormat="1" x14ac:dyDescent="0.2">
      <c r="A132" s="292"/>
      <c r="B132" s="292"/>
      <c r="C132" s="292"/>
      <c r="D132" s="292"/>
      <c r="E132" s="292"/>
      <c r="F132" s="292"/>
      <c r="G132" s="292"/>
      <c r="H132" s="292"/>
      <c r="I132" s="292"/>
      <c r="J132" s="292"/>
      <c r="K132" s="292"/>
      <c r="L132" s="292"/>
      <c r="M132" s="292"/>
      <c r="N132" s="292"/>
    </row>
    <row r="133" spans="1:14" s="294" customFormat="1" x14ac:dyDescent="0.2">
      <c r="A133" s="292"/>
      <c r="B133" s="1113"/>
      <c r="C133" s="1113"/>
      <c r="D133" s="1113"/>
      <c r="E133" s="1113"/>
      <c r="F133" s="1113"/>
      <c r="G133" s="1113"/>
      <c r="H133" s="1113"/>
      <c r="I133" s="1113"/>
      <c r="J133" s="1113"/>
      <c r="K133" s="1113"/>
      <c r="L133" s="1113"/>
      <c r="M133" s="1113"/>
      <c r="N133" s="292"/>
    </row>
    <row r="134" spans="1:14" s="294" customFormat="1" x14ac:dyDescent="0.2">
      <c r="A134" s="292"/>
      <c r="B134" s="292"/>
      <c r="C134" s="292"/>
      <c r="D134" s="292"/>
      <c r="E134" s="292"/>
      <c r="F134" s="292"/>
      <c r="G134" s="292"/>
      <c r="H134" s="292"/>
      <c r="I134" s="292"/>
      <c r="J134" s="292"/>
      <c r="K134" s="292"/>
      <c r="L134" s="292"/>
      <c r="M134" s="292"/>
      <c r="N134" s="292"/>
    </row>
    <row r="135" spans="1:14" s="294" customFormat="1" x14ac:dyDescent="0.2">
      <c r="A135" s="292"/>
      <c r="B135" s="1114"/>
      <c r="C135" s="1114"/>
      <c r="D135" s="1114"/>
      <c r="E135" s="1114"/>
      <c r="F135" s="1114"/>
      <c r="G135" s="1114"/>
      <c r="H135" s="1114"/>
      <c r="I135" s="1114"/>
      <c r="J135" s="1114"/>
      <c r="K135" s="1114"/>
      <c r="L135" s="1114"/>
      <c r="M135" s="1114"/>
      <c r="N135" s="292"/>
    </row>
    <row r="136" spans="1:14" s="294" customFormat="1" x14ac:dyDescent="0.2">
      <c r="A136" s="292"/>
      <c r="B136" s="1114"/>
      <c r="C136" s="1114"/>
      <c r="D136" s="1114"/>
      <c r="E136" s="1114"/>
      <c r="F136" s="1114"/>
      <c r="G136" s="1114"/>
      <c r="H136" s="1114"/>
      <c r="I136" s="1114"/>
      <c r="J136" s="1114"/>
      <c r="K136" s="1114"/>
      <c r="L136" s="1114"/>
      <c r="M136" s="1114"/>
      <c r="N136" s="292"/>
    </row>
    <row r="137" spans="1:14" s="294" customFormat="1" x14ac:dyDescent="0.2">
      <c r="N137" s="292"/>
    </row>
    <row r="138" spans="1:14" s="294" customFormat="1" x14ac:dyDescent="0.2">
      <c r="N138" s="292"/>
    </row>
    <row r="139" spans="1:14" s="294" customFormat="1" x14ac:dyDescent="0.2">
      <c r="N139" s="292"/>
    </row>
    <row r="140" spans="1:14" s="294" customFormat="1" x14ac:dyDescent="0.2">
      <c r="N140" s="292"/>
    </row>
    <row r="141" spans="1:14" s="294" customFormat="1" x14ac:dyDescent="0.2">
      <c r="N141" s="292"/>
    </row>
    <row r="142" spans="1:14" s="294" customFormat="1" x14ac:dyDescent="0.2">
      <c r="N142" s="292"/>
    </row>
    <row r="143" spans="1:14" s="294" customFormat="1" x14ac:dyDescent="0.2">
      <c r="N143" s="292"/>
    </row>
    <row r="144" spans="1:14" s="294" customFormat="1" x14ac:dyDescent="0.2">
      <c r="N144" s="292"/>
    </row>
  </sheetData>
  <sheetProtection password="CD7A" sheet="1" objects="1" scenarios="1"/>
  <mergeCells count="128">
    <mergeCell ref="B1:Q1"/>
    <mergeCell ref="B75:J75"/>
    <mergeCell ref="K75:L75"/>
    <mergeCell ref="B72:M73"/>
    <mergeCell ref="B65:G65"/>
    <mergeCell ref="B64:G64"/>
    <mergeCell ref="B67:M67"/>
    <mergeCell ref="B69:L69"/>
    <mergeCell ref="B70:L70"/>
    <mergeCell ref="C71:M71"/>
    <mergeCell ref="B74:J74"/>
    <mergeCell ref="K74:L74"/>
    <mergeCell ref="B49:G49"/>
    <mergeCell ref="B50:G50"/>
    <mergeCell ref="B51:G51"/>
    <mergeCell ref="B52:G52"/>
    <mergeCell ref="B61:G61"/>
    <mergeCell ref="B62:G62"/>
    <mergeCell ref="B63:G63"/>
    <mergeCell ref="B56:G56"/>
    <mergeCell ref="B57:G57"/>
    <mergeCell ref="B58:G58"/>
    <mergeCell ref="B59:G59"/>
    <mergeCell ref="B55:G55"/>
    <mergeCell ref="H121:L121"/>
    <mergeCell ref="B128:M128"/>
    <mergeCell ref="B130:M131"/>
    <mergeCell ref="B133:M133"/>
    <mergeCell ref="B135:M136"/>
    <mergeCell ref="C118:G118"/>
    <mergeCell ref="H118:L118"/>
    <mergeCell ref="C119:G119"/>
    <mergeCell ref="H119:L119"/>
    <mergeCell ref="C120:G120"/>
    <mergeCell ref="H120:L120"/>
    <mergeCell ref="C115:G115"/>
    <mergeCell ref="H115:L115"/>
    <mergeCell ref="C116:G116"/>
    <mergeCell ref="H116:L116"/>
    <mergeCell ref="C117:G117"/>
    <mergeCell ref="C111:G111"/>
    <mergeCell ref="H111:L111"/>
    <mergeCell ref="H117:L117"/>
    <mergeCell ref="C112:G112"/>
    <mergeCell ref="H112:L112"/>
    <mergeCell ref="C113:G113"/>
    <mergeCell ref="H113:L113"/>
    <mergeCell ref="C114:G114"/>
    <mergeCell ref="H114:L114"/>
    <mergeCell ref="B105:M105"/>
    <mergeCell ref="B107:M107"/>
    <mergeCell ref="C108:G108"/>
    <mergeCell ref="H108:L108"/>
    <mergeCell ref="C109:G109"/>
    <mergeCell ref="H109:L109"/>
    <mergeCell ref="C110:G110"/>
    <mergeCell ref="H110:L110"/>
    <mergeCell ref="B95:K95"/>
    <mergeCell ref="B96:K96"/>
    <mergeCell ref="B97:K97"/>
    <mergeCell ref="B98:K98"/>
    <mergeCell ref="B99:K99"/>
    <mergeCell ref="B100:K100"/>
    <mergeCell ref="B101:K101"/>
    <mergeCell ref="B102:K102"/>
    <mergeCell ref="B103:K103"/>
    <mergeCell ref="B86:M86"/>
    <mergeCell ref="B87:K88"/>
    <mergeCell ref="L87:M87"/>
    <mergeCell ref="B89:K89"/>
    <mergeCell ref="B90:K90"/>
    <mergeCell ref="B91:K91"/>
    <mergeCell ref="B92:K92"/>
    <mergeCell ref="B93:K93"/>
    <mergeCell ref="B94:K94"/>
    <mergeCell ref="B84:M84"/>
    <mergeCell ref="B14:M14"/>
    <mergeCell ref="B77:M77"/>
    <mergeCell ref="B81:M81"/>
    <mergeCell ref="M47:M49"/>
    <mergeCell ref="B35:M36"/>
    <mergeCell ref="B37:E37"/>
    <mergeCell ref="B43:E43"/>
    <mergeCell ref="B23:M24"/>
    <mergeCell ref="B26:E26"/>
    <mergeCell ref="B53:G53"/>
    <mergeCell ref="B54:G54"/>
    <mergeCell ref="B47:G47"/>
    <mergeCell ref="B48:G48"/>
    <mergeCell ref="B60:G60"/>
    <mergeCell ref="H28:M28"/>
    <mergeCell ref="B30:M30"/>
    <mergeCell ref="B32:E32"/>
    <mergeCell ref="B33:E33"/>
    <mergeCell ref="H26:K26"/>
    <mergeCell ref="H37:K37"/>
    <mergeCell ref="B18:L18"/>
    <mergeCell ref="B28:E28"/>
    <mergeCell ref="B39:F39"/>
    <mergeCell ref="B2:Q2"/>
    <mergeCell ref="K20:L20"/>
    <mergeCell ref="K21:L21"/>
    <mergeCell ref="B20:E20"/>
    <mergeCell ref="B21:E21"/>
    <mergeCell ref="K4:K5"/>
    <mergeCell ref="K7:K9"/>
    <mergeCell ref="K10:M10"/>
    <mergeCell ref="B12:D12"/>
    <mergeCell ref="E12:F12"/>
    <mergeCell ref="B10:D10"/>
    <mergeCell ref="K12:L12"/>
    <mergeCell ref="F5:J5"/>
    <mergeCell ref="B7:D7"/>
    <mergeCell ref="F7:J7"/>
    <mergeCell ref="B8:D8"/>
    <mergeCell ref="F8:J8"/>
    <mergeCell ref="B16:H16"/>
    <mergeCell ref="B41:F41"/>
    <mergeCell ref="B45:H45"/>
    <mergeCell ref="B4:D4"/>
    <mergeCell ref="F4:J4"/>
    <mergeCell ref="B5:D5"/>
    <mergeCell ref="O5:Q5"/>
    <mergeCell ref="O6:P6"/>
    <mergeCell ref="O7:P7"/>
    <mergeCell ref="H12:I12"/>
    <mergeCell ref="N12:O12"/>
    <mergeCell ref="E10:J10"/>
  </mergeCells>
  <dataValidations disablePrompts="1" count="1">
    <dataValidation type="list" allowBlank="1" showInputMessage="1" showErrorMessage="1" sqref="M9">
      <formula1>$B$11:$H$11</formula1>
    </dataValidation>
  </dataValidations>
  <pageMargins left="0.31496062992125984" right="0.19685039370078741" top="0.59055118110236227" bottom="0.59055118110236227" header="0.31496062992125984" footer="0.31496062992125984"/>
  <pageSetup paperSize="9" scale="74"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O158"/>
  <sheetViews>
    <sheetView showGridLines="0" workbookViewId="0">
      <selection activeCell="A2" sqref="A2"/>
    </sheetView>
  </sheetViews>
  <sheetFormatPr baseColWidth="10" defaultRowHeight="12.75" x14ac:dyDescent="0.2"/>
  <cols>
    <col min="1" max="1" width="115.28515625" style="5" customWidth="1"/>
    <col min="2" max="2" width="11.42578125" style="5"/>
    <col min="3" max="4" width="10.7109375" style="5" customWidth="1"/>
    <col min="5" max="5" width="2.7109375" style="5" customWidth="1"/>
    <col min="6" max="6" width="115.7109375" style="5" customWidth="1"/>
    <col min="7" max="7" width="11.42578125" style="5"/>
    <col min="8" max="9" width="10.7109375" style="5" customWidth="1"/>
    <col min="10" max="10" width="2.7109375" style="5" customWidth="1"/>
    <col min="11" max="11" width="37.28515625" style="5" customWidth="1"/>
    <col min="12" max="12" width="2.7109375" style="5" customWidth="1"/>
    <col min="13" max="13" width="59.7109375" style="5" customWidth="1"/>
    <col min="14" max="14" width="8.7109375" style="5" customWidth="1"/>
    <col min="15" max="15" width="2.7109375" style="5" customWidth="1"/>
    <col min="16" max="16384" width="11.42578125" style="5"/>
  </cols>
  <sheetData>
    <row r="1" spans="1:15" ht="15.75" customHeight="1" thickBot="1" x14ac:dyDescent="0.3">
      <c r="A1" s="587" t="s">
        <v>551</v>
      </c>
      <c r="B1" s="585"/>
      <c r="C1" s="585"/>
      <c r="D1" s="585"/>
      <c r="E1" s="586"/>
      <c r="F1" s="587" t="s">
        <v>684</v>
      </c>
      <c r="G1" s="586"/>
      <c r="H1" s="586"/>
      <c r="I1" s="586"/>
      <c r="J1" s="586"/>
      <c r="K1" s="586"/>
      <c r="L1" s="586"/>
      <c r="M1" s="1124"/>
      <c r="N1" s="1124"/>
      <c r="O1" s="586"/>
    </row>
    <row r="2" spans="1:15" ht="30" customHeight="1" thickBot="1" x14ac:dyDescent="0.25">
      <c r="A2" s="589" t="s">
        <v>552</v>
      </c>
      <c r="B2" s="574" t="s">
        <v>365</v>
      </c>
      <c r="C2" s="574" t="s">
        <v>366</v>
      </c>
      <c r="D2" s="575" t="s">
        <v>553</v>
      </c>
      <c r="E2" s="586"/>
      <c r="F2" s="588" t="s">
        <v>685</v>
      </c>
      <c r="G2" s="668" t="s">
        <v>365</v>
      </c>
      <c r="H2" s="668" t="s">
        <v>366</v>
      </c>
      <c r="I2" s="669" t="s">
        <v>553</v>
      </c>
      <c r="J2" s="586"/>
      <c r="K2" s="590" t="s">
        <v>947</v>
      </c>
      <c r="L2" s="586"/>
      <c r="M2" s="588" t="s">
        <v>400</v>
      </c>
      <c r="N2" s="591" t="s">
        <v>401</v>
      </c>
      <c r="O2" s="586"/>
    </row>
    <row r="3" spans="1:15" ht="20.100000000000001" customHeight="1" thickBot="1" x14ac:dyDescent="0.25">
      <c r="A3" s="692" t="s">
        <v>856</v>
      </c>
      <c r="B3" s="693" t="s">
        <v>371</v>
      </c>
      <c r="C3" s="693">
        <v>2</v>
      </c>
      <c r="D3" s="694">
        <v>3</v>
      </c>
      <c r="E3" s="586"/>
      <c r="F3" s="670" t="s">
        <v>746</v>
      </c>
      <c r="G3" s="671" t="s">
        <v>371</v>
      </c>
      <c r="H3" s="671">
        <v>1</v>
      </c>
      <c r="I3" s="672">
        <v>2</v>
      </c>
      <c r="J3" s="586"/>
      <c r="K3" s="652" t="s">
        <v>390</v>
      </c>
      <c r="L3" s="586"/>
      <c r="M3" s="655" t="s">
        <v>289</v>
      </c>
      <c r="N3" s="650">
        <v>2.5</v>
      </c>
      <c r="O3" s="586"/>
    </row>
    <row r="4" spans="1:15" ht="20.100000000000001" customHeight="1" thickBot="1" x14ac:dyDescent="0.25">
      <c r="A4" s="695" t="s">
        <v>857</v>
      </c>
      <c r="B4" s="673" t="s">
        <v>550</v>
      </c>
      <c r="C4" s="673">
        <v>1</v>
      </c>
      <c r="D4" s="674">
        <v>2</v>
      </c>
      <c r="E4" s="586"/>
      <c r="F4" s="670" t="s">
        <v>747</v>
      </c>
      <c r="G4" s="673" t="s">
        <v>672</v>
      </c>
      <c r="H4" s="673">
        <v>1</v>
      </c>
      <c r="I4" s="674">
        <v>2</v>
      </c>
      <c r="J4" s="586"/>
      <c r="K4" s="653" t="s">
        <v>391</v>
      </c>
      <c r="L4" s="586"/>
      <c r="M4" s="655" t="s">
        <v>290</v>
      </c>
      <c r="N4" s="650">
        <v>2.5</v>
      </c>
      <c r="O4" s="586"/>
    </row>
    <row r="5" spans="1:15" ht="20.100000000000001" customHeight="1" thickBot="1" x14ac:dyDescent="0.25">
      <c r="A5" s="695" t="s">
        <v>858</v>
      </c>
      <c r="B5" s="673" t="s">
        <v>550</v>
      </c>
      <c r="C5" s="673">
        <v>1</v>
      </c>
      <c r="D5" s="674">
        <v>2</v>
      </c>
      <c r="E5" s="586"/>
      <c r="F5" s="670" t="s">
        <v>748</v>
      </c>
      <c r="G5" s="673" t="s">
        <v>686</v>
      </c>
      <c r="H5" s="673">
        <v>1</v>
      </c>
      <c r="I5" s="674">
        <v>2</v>
      </c>
      <c r="J5" s="586"/>
      <c r="K5" s="653" t="s">
        <v>392</v>
      </c>
      <c r="L5" s="586"/>
      <c r="M5" s="656" t="s">
        <v>291</v>
      </c>
      <c r="N5" s="650">
        <v>2</v>
      </c>
      <c r="O5" s="586"/>
    </row>
    <row r="6" spans="1:15" ht="20.100000000000001" customHeight="1" thickBot="1" x14ac:dyDescent="0.25">
      <c r="A6" s="695" t="s">
        <v>569</v>
      </c>
      <c r="B6" s="673" t="s">
        <v>368</v>
      </c>
      <c r="C6" s="673">
        <v>1</v>
      </c>
      <c r="D6" s="674">
        <v>2</v>
      </c>
      <c r="E6" s="586"/>
      <c r="F6" s="670" t="s">
        <v>749</v>
      </c>
      <c r="G6" s="673" t="s">
        <v>550</v>
      </c>
      <c r="H6" s="673">
        <v>1</v>
      </c>
      <c r="I6" s="674">
        <v>2</v>
      </c>
      <c r="J6" s="586"/>
      <c r="K6" s="653" t="s">
        <v>393</v>
      </c>
      <c r="L6" s="586"/>
      <c r="M6" s="655" t="s">
        <v>402</v>
      </c>
      <c r="N6" s="650">
        <v>1</v>
      </c>
      <c r="O6" s="586"/>
    </row>
    <row r="7" spans="1:15" ht="26.25" customHeight="1" thickBot="1" x14ac:dyDescent="0.25">
      <c r="A7" s="695" t="s">
        <v>859</v>
      </c>
      <c r="B7" s="673" t="s">
        <v>670</v>
      </c>
      <c r="C7" s="673">
        <v>0</v>
      </c>
      <c r="D7" s="674">
        <v>1</v>
      </c>
      <c r="E7" s="586"/>
      <c r="F7" s="670" t="s">
        <v>750</v>
      </c>
      <c r="G7" s="673" t="s">
        <v>368</v>
      </c>
      <c r="H7" s="673">
        <v>1</v>
      </c>
      <c r="I7" s="674">
        <v>2</v>
      </c>
      <c r="J7" s="586"/>
      <c r="K7" s="653" t="s">
        <v>394</v>
      </c>
      <c r="L7" s="586"/>
      <c r="M7" s="655" t="s">
        <v>405</v>
      </c>
      <c r="N7" s="650">
        <v>1</v>
      </c>
      <c r="O7" s="586"/>
    </row>
    <row r="8" spans="1:15" ht="20.100000000000001" customHeight="1" thickBot="1" x14ac:dyDescent="0.25">
      <c r="A8" s="695" t="s">
        <v>860</v>
      </c>
      <c r="B8" s="673" t="s">
        <v>377</v>
      </c>
      <c r="C8" s="673">
        <v>1</v>
      </c>
      <c r="D8" s="674">
        <v>2</v>
      </c>
      <c r="E8" s="586"/>
      <c r="F8" s="670" t="s">
        <v>751</v>
      </c>
      <c r="G8" s="673" t="s">
        <v>672</v>
      </c>
      <c r="H8" s="673">
        <v>1</v>
      </c>
      <c r="I8" s="674">
        <v>2</v>
      </c>
      <c r="J8" s="586"/>
      <c r="K8" s="653" t="s">
        <v>395</v>
      </c>
      <c r="L8" s="586"/>
      <c r="M8" s="655" t="s">
        <v>406</v>
      </c>
      <c r="N8" s="650">
        <v>1</v>
      </c>
      <c r="O8" s="586"/>
    </row>
    <row r="9" spans="1:15" ht="24.75" customHeight="1" thickBot="1" x14ac:dyDescent="0.25">
      <c r="A9" s="695" t="s">
        <v>861</v>
      </c>
      <c r="B9" s="673" t="s">
        <v>371</v>
      </c>
      <c r="C9" s="673">
        <v>2</v>
      </c>
      <c r="D9" s="674">
        <v>3</v>
      </c>
      <c r="E9" s="586"/>
      <c r="F9" s="670" t="s">
        <v>752</v>
      </c>
      <c r="G9" s="673" t="s">
        <v>376</v>
      </c>
      <c r="H9" s="673">
        <v>1</v>
      </c>
      <c r="I9" s="674">
        <v>2</v>
      </c>
      <c r="J9" s="586"/>
      <c r="K9" s="653" t="s">
        <v>397</v>
      </c>
      <c r="L9" s="586"/>
      <c r="M9" s="655" t="s">
        <v>407</v>
      </c>
      <c r="N9" s="650">
        <v>1</v>
      </c>
      <c r="O9" s="586"/>
    </row>
    <row r="10" spans="1:15" ht="20.100000000000001" customHeight="1" thickBot="1" x14ac:dyDescent="0.25">
      <c r="A10" s="695" t="s">
        <v>570</v>
      </c>
      <c r="B10" s="675" t="s">
        <v>377</v>
      </c>
      <c r="C10" s="673">
        <v>2</v>
      </c>
      <c r="D10" s="674">
        <v>3</v>
      </c>
      <c r="E10" s="586"/>
      <c r="F10" s="670" t="s">
        <v>753</v>
      </c>
      <c r="G10" s="675" t="s">
        <v>377</v>
      </c>
      <c r="H10" s="673">
        <v>1</v>
      </c>
      <c r="I10" s="674">
        <v>2</v>
      </c>
      <c r="J10" s="586"/>
      <c r="K10" s="654" t="s">
        <v>398</v>
      </c>
      <c r="L10" s="586"/>
      <c r="M10" s="656" t="s">
        <v>404</v>
      </c>
      <c r="N10" s="650">
        <v>1</v>
      </c>
      <c r="O10" s="586"/>
    </row>
    <row r="11" spans="1:15" ht="20.100000000000001" customHeight="1" thickBot="1" x14ac:dyDescent="0.25">
      <c r="A11" s="695" t="s">
        <v>572</v>
      </c>
      <c r="B11" s="673" t="s">
        <v>379</v>
      </c>
      <c r="C11" s="673">
        <v>2</v>
      </c>
      <c r="D11" s="674">
        <v>3</v>
      </c>
      <c r="E11" s="586"/>
      <c r="F11" s="670" t="s">
        <v>573</v>
      </c>
      <c r="G11" s="673" t="s">
        <v>383</v>
      </c>
      <c r="H11" s="673">
        <v>1</v>
      </c>
      <c r="I11" s="674">
        <v>2</v>
      </c>
      <c r="J11" s="586"/>
      <c r="K11" s="590" t="s">
        <v>948</v>
      </c>
      <c r="L11" s="586"/>
      <c r="M11" s="655" t="s">
        <v>403</v>
      </c>
      <c r="N11" s="650">
        <v>1</v>
      </c>
      <c r="O11" s="586"/>
    </row>
    <row r="12" spans="1:15" ht="20.100000000000001" customHeight="1" thickBot="1" x14ac:dyDescent="0.25">
      <c r="A12" s="695" t="s">
        <v>571</v>
      </c>
      <c r="B12" s="673" t="s">
        <v>379</v>
      </c>
      <c r="C12" s="673">
        <v>1</v>
      </c>
      <c r="D12" s="674">
        <v>2</v>
      </c>
      <c r="E12" s="586"/>
      <c r="F12" s="670" t="s">
        <v>754</v>
      </c>
      <c r="G12" s="673" t="s">
        <v>374</v>
      </c>
      <c r="H12" s="673">
        <v>1</v>
      </c>
      <c r="I12" s="674">
        <v>2</v>
      </c>
      <c r="J12" s="586"/>
      <c r="K12" s="652" t="s">
        <v>949</v>
      </c>
      <c r="L12" s="586"/>
      <c r="M12" s="655" t="s">
        <v>407</v>
      </c>
      <c r="N12" s="650">
        <v>1</v>
      </c>
      <c r="O12" s="586"/>
    </row>
    <row r="13" spans="1:15" ht="20.100000000000001" customHeight="1" thickBot="1" x14ac:dyDescent="0.25">
      <c r="A13" s="695" t="s">
        <v>573</v>
      </c>
      <c r="B13" s="673" t="s">
        <v>383</v>
      </c>
      <c r="C13" s="673">
        <v>1</v>
      </c>
      <c r="D13" s="674">
        <v>2</v>
      </c>
      <c r="E13" s="586"/>
      <c r="F13" s="670" t="s">
        <v>755</v>
      </c>
      <c r="G13" s="673" t="s">
        <v>388</v>
      </c>
      <c r="H13" s="673">
        <v>1</v>
      </c>
      <c r="I13" s="674">
        <v>2</v>
      </c>
      <c r="J13" s="586"/>
      <c r="K13" s="653" t="s">
        <v>391</v>
      </c>
      <c r="L13" s="586"/>
      <c r="M13" s="655" t="s">
        <v>408</v>
      </c>
      <c r="N13" s="650">
        <v>1</v>
      </c>
      <c r="O13" s="586"/>
    </row>
    <row r="14" spans="1:15" ht="28.5" customHeight="1" thickBot="1" x14ac:dyDescent="0.25">
      <c r="A14" s="695" t="s">
        <v>862</v>
      </c>
      <c r="B14" s="673" t="s">
        <v>550</v>
      </c>
      <c r="C14" s="673">
        <v>1</v>
      </c>
      <c r="D14" s="674">
        <v>2</v>
      </c>
      <c r="E14" s="586"/>
      <c r="F14" s="670" t="s">
        <v>756</v>
      </c>
      <c r="G14" s="673" t="s">
        <v>381</v>
      </c>
      <c r="H14" s="673">
        <v>1</v>
      </c>
      <c r="I14" s="674">
        <v>2</v>
      </c>
      <c r="J14" s="586"/>
      <c r="K14" s="653" t="s">
        <v>392</v>
      </c>
      <c r="L14" s="586"/>
      <c r="M14" s="657" t="s">
        <v>409</v>
      </c>
      <c r="N14" s="650">
        <v>1</v>
      </c>
      <c r="O14" s="586"/>
    </row>
    <row r="15" spans="1:15" ht="20.100000000000001" customHeight="1" thickBot="1" x14ac:dyDescent="0.25">
      <c r="A15" s="695" t="s">
        <v>574</v>
      </c>
      <c r="B15" s="673" t="s">
        <v>374</v>
      </c>
      <c r="C15" s="673">
        <v>1</v>
      </c>
      <c r="D15" s="674">
        <v>2</v>
      </c>
      <c r="E15" s="586"/>
      <c r="F15" s="670" t="s">
        <v>757</v>
      </c>
      <c r="G15" s="673" t="s">
        <v>687</v>
      </c>
      <c r="H15" s="673">
        <v>1</v>
      </c>
      <c r="I15" s="674">
        <v>2</v>
      </c>
      <c r="J15" s="586"/>
      <c r="K15" s="653" t="s">
        <v>393</v>
      </c>
      <c r="L15" s="586"/>
      <c r="M15" s="657" t="s">
        <v>411</v>
      </c>
      <c r="N15" s="650">
        <v>1</v>
      </c>
      <c r="O15" s="586"/>
    </row>
    <row r="16" spans="1:15" ht="20.100000000000001" customHeight="1" thickBot="1" x14ac:dyDescent="0.25">
      <c r="A16" s="695" t="s">
        <v>575</v>
      </c>
      <c r="B16" s="673" t="s">
        <v>388</v>
      </c>
      <c r="C16" s="673">
        <v>1</v>
      </c>
      <c r="D16" s="674">
        <v>2</v>
      </c>
      <c r="E16" s="586"/>
      <c r="F16" s="670" t="s">
        <v>758</v>
      </c>
      <c r="G16" s="673" t="s">
        <v>388</v>
      </c>
      <c r="H16" s="673">
        <v>1</v>
      </c>
      <c r="I16" s="674">
        <v>2</v>
      </c>
      <c r="J16" s="586"/>
      <c r="K16" s="653" t="s">
        <v>394</v>
      </c>
      <c r="L16" s="586"/>
      <c r="M16" s="657" t="s">
        <v>410</v>
      </c>
      <c r="N16" s="650">
        <v>1</v>
      </c>
      <c r="O16" s="586"/>
    </row>
    <row r="17" spans="1:15" ht="20.100000000000001" customHeight="1" thickBot="1" x14ac:dyDescent="0.25">
      <c r="A17" s="695" t="s">
        <v>863</v>
      </c>
      <c r="B17" s="673" t="s">
        <v>381</v>
      </c>
      <c r="C17" s="673">
        <v>1</v>
      </c>
      <c r="D17" s="674">
        <v>2</v>
      </c>
      <c r="E17" s="586"/>
      <c r="F17" s="670" t="s">
        <v>577</v>
      </c>
      <c r="G17" s="673" t="s">
        <v>388</v>
      </c>
      <c r="H17" s="673">
        <v>1</v>
      </c>
      <c r="I17" s="674">
        <v>2</v>
      </c>
      <c r="J17" s="586"/>
      <c r="K17" s="653" t="s">
        <v>395</v>
      </c>
      <c r="L17" s="586"/>
      <c r="M17" s="657" t="s">
        <v>412</v>
      </c>
      <c r="N17" s="650">
        <v>1</v>
      </c>
      <c r="O17" s="586"/>
    </row>
    <row r="18" spans="1:15" ht="20.100000000000001" customHeight="1" thickBot="1" x14ac:dyDescent="0.25">
      <c r="A18" s="695" t="s">
        <v>576</v>
      </c>
      <c r="B18" s="673" t="s">
        <v>378</v>
      </c>
      <c r="C18" s="673">
        <v>1</v>
      </c>
      <c r="D18" s="674">
        <v>2</v>
      </c>
      <c r="E18" s="586"/>
      <c r="F18" s="670" t="s">
        <v>759</v>
      </c>
      <c r="G18" s="673" t="s">
        <v>550</v>
      </c>
      <c r="H18" s="673">
        <v>1</v>
      </c>
      <c r="I18" s="674">
        <v>2</v>
      </c>
      <c r="J18" s="586"/>
      <c r="K18" s="653" t="s">
        <v>397</v>
      </c>
      <c r="L18" s="586"/>
      <c r="M18" s="657" t="s">
        <v>413</v>
      </c>
      <c r="N18" s="650">
        <v>1</v>
      </c>
      <c r="O18" s="586"/>
    </row>
    <row r="19" spans="1:15" ht="20.100000000000001" customHeight="1" thickBot="1" x14ac:dyDescent="0.25">
      <c r="A19" s="695" t="s">
        <v>864</v>
      </c>
      <c r="B19" s="673" t="s">
        <v>370</v>
      </c>
      <c r="C19" s="673">
        <v>1</v>
      </c>
      <c r="D19" s="674">
        <v>2</v>
      </c>
      <c r="E19" s="586"/>
      <c r="F19" s="670" t="s">
        <v>760</v>
      </c>
      <c r="G19" s="673" t="s">
        <v>385</v>
      </c>
      <c r="H19" s="673">
        <v>1</v>
      </c>
      <c r="I19" s="674">
        <v>2</v>
      </c>
      <c r="J19" s="586"/>
      <c r="K19" s="654" t="s">
        <v>398</v>
      </c>
      <c r="L19" s="586"/>
      <c r="M19" s="658" t="s">
        <v>414</v>
      </c>
      <c r="N19" s="651">
        <v>1</v>
      </c>
      <c r="O19" s="586"/>
    </row>
    <row r="20" spans="1:15" ht="24.75" customHeight="1" thickBot="1" x14ac:dyDescent="0.25">
      <c r="A20" s="695" t="s">
        <v>865</v>
      </c>
      <c r="B20" s="673" t="s">
        <v>385</v>
      </c>
      <c r="C20" s="673">
        <v>1</v>
      </c>
      <c r="D20" s="674">
        <v>2</v>
      </c>
      <c r="E20" s="586"/>
      <c r="F20" s="670" t="s">
        <v>761</v>
      </c>
      <c r="G20" s="673" t="s">
        <v>367</v>
      </c>
      <c r="H20" s="673">
        <v>1</v>
      </c>
      <c r="I20" s="674">
        <v>2</v>
      </c>
      <c r="J20" s="586"/>
      <c r="N20" s="481"/>
    </row>
    <row r="21" spans="1:15" ht="28.5" customHeight="1" thickBot="1" x14ac:dyDescent="0.25">
      <c r="A21" s="695" t="s">
        <v>866</v>
      </c>
      <c r="B21" s="673" t="s">
        <v>550</v>
      </c>
      <c r="C21" s="673">
        <v>1</v>
      </c>
      <c r="D21" s="674">
        <v>2</v>
      </c>
      <c r="E21" s="586"/>
      <c r="F21" s="670" t="s">
        <v>762</v>
      </c>
      <c r="G21" s="675" t="s">
        <v>389</v>
      </c>
      <c r="H21" s="673">
        <v>1</v>
      </c>
      <c r="I21" s="674">
        <v>2</v>
      </c>
      <c r="J21" s="586"/>
      <c r="N21" s="479"/>
    </row>
    <row r="22" spans="1:15" ht="20.100000000000001" customHeight="1" thickBot="1" x14ac:dyDescent="0.25">
      <c r="A22" s="695" t="s">
        <v>577</v>
      </c>
      <c r="B22" s="673" t="s">
        <v>388</v>
      </c>
      <c r="C22" s="673">
        <v>1</v>
      </c>
      <c r="D22" s="674">
        <v>2</v>
      </c>
      <c r="E22" s="586"/>
      <c r="F22" s="670" t="s">
        <v>763</v>
      </c>
      <c r="G22" s="675" t="s">
        <v>389</v>
      </c>
      <c r="H22" s="673">
        <v>1</v>
      </c>
      <c r="I22" s="674">
        <v>2</v>
      </c>
      <c r="J22" s="586"/>
      <c r="N22" s="479"/>
    </row>
    <row r="23" spans="1:15" ht="20.100000000000001" customHeight="1" thickBot="1" x14ac:dyDescent="0.25">
      <c r="A23" s="695" t="s">
        <v>867</v>
      </c>
      <c r="B23" s="673" t="s">
        <v>367</v>
      </c>
      <c r="C23" s="673">
        <v>1</v>
      </c>
      <c r="D23" s="674">
        <v>2</v>
      </c>
      <c r="E23" s="586"/>
      <c r="F23" s="670" t="s">
        <v>764</v>
      </c>
      <c r="G23" s="673" t="s">
        <v>550</v>
      </c>
      <c r="H23" s="673">
        <v>1</v>
      </c>
      <c r="I23" s="674">
        <v>2</v>
      </c>
      <c r="J23" s="586"/>
      <c r="N23" s="479"/>
    </row>
    <row r="24" spans="1:15" ht="27" customHeight="1" thickBot="1" x14ac:dyDescent="0.25">
      <c r="A24" s="695" t="s">
        <v>868</v>
      </c>
      <c r="B24" s="673" t="s">
        <v>671</v>
      </c>
      <c r="C24" s="673">
        <v>1</v>
      </c>
      <c r="D24" s="674">
        <v>2</v>
      </c>
      <c r="E24" s="586"/>
      <c r="F24" s="670" t="s">
        <v>765</v>
      </c>
      <c r="G24" s="673" t="s">
        <v>381</v>
      </c>
      <c r="H24" s="673">
        <v>2</v>
      </c>
      <c r="I24" s="674">
        <v>4</v>
      </c>
      <c r="J24" s="586"/>
      <c r="N24" s="479"/>
    </row>
    <row r="25" spans="1:15" ht="20.100000000000001" customHeight="1" thickBot="1" x14ac:dyDescent="0.25">
      <c r="A25" s="695" t="s">
        <v>869</v>
      </c>
      <c r="B25" s="673" t="s">
        <v>672</v>
      </c>
      <c r="C25" s="673">
        <v>1</v>
      </c>
      <c r="D25" s="674">
        <v>2</v>
      </c>
      <c r="E25" s="586"/>
      <c r="F25" s="670" t="s">
        <v>766</v>
      </c>
      <c r="G25" s="673" t="s">
        <v>383</v>
      </c>
      <c r="H25" s="673">
        <v>1</v>
      </c>
      <c r="I25" s="674">
        <v>2</v>
      </c>
      <c r="J25" s="586"/>
      <c r="N25" s="481"/>
    </row>
    <row r="26" spans="1:15" ht="25.5" customHeight="1" thickBot="1" x14ac:dyDescent="0.25">
      <c r="A26" s="695" t="s">
        <v>870</v>
      </c>
      <c r="B26" s="673" t="s">
        <v>373</v>
      </c>
      <c r="C26" s="673">
        <v>1</v>
      </c>
      <c r="D26" s="674">
        <v>2</v>
      </c>
      <c r="E26" s="586"/>
      <c r="F26" s="670" t="s">
        <v>767</v>
      </c>
      <c r="G26" s="673" t="s">
        <v>525</v>
      </c>
      <c r="H26" s="673">
        <v>2</v>
      </c>
      <c r="I26" s="674">
        <v>4</v>
      </c>
      <c r="J26" s="586"/>
      <c r="N26" s="481"/>
    </row>
    <row r="27" spans="1:15" ht="20.100000000000001" customHeight="1" thickBot="1" x14ac:dyDescent="0.25">
      <c r="A27" s="695" t="s">
        <v>578</v>
      </c>
      <c r="B27" s="673" t="s">
        <v>550</v>
      </c>
      <c r="C27" s="673">
        <v>1</v>
      </c>
      <c r="D27" s="674">
        <v>2</v>
      </c>
      <c r="E27" s="586"/>
      <c r="F27" s="670" t="s">
        <v>768</v>
      </c>
      <c r="G27" s="673" t="s">
        <v>376</v>
      </c>
      <c r="H27" s="673">
        <v>1</v>
      </c>
      <c r="I27" s="674">
        <v>2</v>
      </c>
      <c r="J27" s="586"/>
    </row>
    <row r="28" spans="1:15" ht="27.75" customHeight="1" thickBot="1" x14ac:dyDescent="0.25">
      <c r="A28" s="695" t="s">
        <v>871</v>
      </c>
      <c r="B28" s="673" t="s">
        <v>381</v>
      </c>
      <c r="C28" s="673">
        <v>3</v>
      </c>
      <c r="D28" s="674">
        <v>5</v>
      </c>
      <c r="E28" s="586"/>
      <c r="F28" s="670" t="s">
        <v>769</v>
      </c>
      <c r="G28" s="673" t="s">
        <v>385</v>
      </c>
      <c r="H28" s="673">
        <v>1</v>
      </c>
      <c r="I28" s="674">
        <v>2</v>
      </c>
      <c r="J28" s="586"/>
    </row>
    <row r="29" spans="1:15" ht="25.5" customHeight="1" thickBot="1" x14ac:dyDescent="0.25">
      <c r="A29" s="695" t="s">
        <v>872</v>
      </c>
      <c r="B29" s="673" t="s">
        <v>381</v>
      </c>
      <c r="C29" s="673">
        <v>2</v>
      </c>
      <c r="D29" s="674">
        <v>4</v>
      </c>
      <c r="E29" s="586"/>
      <c r="F29" s="670" t="s">
        <v>770</v>
      </c>
      <c r="G29" s="673" t="s">
        <v>381</v>
      </c>
      <c r="H29" s="673">
        <v>2</v>
      </c>
      <c r="I29" s="674">
        <v>3</v>
      </c>
      <c r="J29" s="586"/>
    </row>
    <row r="30" spans="1:15" ht="20.100000000000001" customHeight="1" thickBot="1" x14ac:dyDescent="0.25">
      <c r="A30" s="695" t="s">
        <v>873</v>
      </c>
      <c r="B30" s="673" t="s">
        <v>381</v>
      </c>
      <c r="C30" s="673">
        <v>2</v>
      </c>
      <c r="D30" s="674">
        <v>3</v>
      </c>
      <c r="E30" s="586"/>
      <c r="F30" s="670" t="s">
        <v>771</v>
      </c>
      <c r="G30" s="673" t="s">
        <v>381</v>
      </c>
      <c r="H30" s="673">
        <v>2</v>
      </c>
      <c r="I30" s="674">
        <v>4</v>
      </c>
      <c r="J30" s="586"/>
    </row>
    <row r="31" spans="1:15" ht="20.100000000000001" customHeight="1" thickBot="1" x14ac:dyDescent="0.25">
      <c r="A31" s="695" t="s">
        <v>874</v>
      </c>
      <c r="B31" s="673" t="s">
        <v>383</v>
      </c>
      <c r="C31" s="673">
        <v>1</v>
      </c>
      <c r="D31" s="674">
        <v>2</v>
      </c>
      <c r="E31" s="586"/>
      <c r="F31" s="670" t="s">
        <v>772</v>
      </c>
      <c r="G31" s="673" t="s">
        <v>381</v>
      </c>
      <c r="H31" s="673">
        <v>1</v>
      </c>
      <c r="I31" s="674">
        <v>2</v>
      </c>
      <c r="J31" s="586"/>
    </row>
    <row r="32" spans="1:15" ht="20.100000000000001" customHeight="1" thickBot="1" x14ac:dyDescent="0.25">
      <c r="A32" s="695" t="s">
        <v>875</v>
      </c>
      <c r="B32" s="673" t="s">
        <v>525</v>
      </c>
      <c r="C32" s="673">
        <v>2</v>
      </c>
      <c r="D32" s="674">
        <v>4</v>
      </c>
      <c r="E32" s="586"/>
      <c r="F32" s="670" t="s">
        <v>773</v>
      </c>
      <c r="G32" s="673" t="s">
        <v>374</v>
      </c>
      <c r="H32" s="673">
        <v>1</v>
      </c>
      <c r="I32" s="674">
        <v>2</v>
      </c>
      <c r="J32" s="586"/>
      <c r="M32" s="480"/>
    </row>
    <row r="33" spans="1:10" ht="20.100000000000001" customHeight="1" thickBot="1" x14ac:dyDescent="0.25">
      <c r="A33" s="695" t="s">
        <v>876</v>
      </c>
      <c r="B33" s="673" t="s">
        <v>525</v>
      </c>
      <c r="C33" s="673">
        <v>1</v>
      </c>
      <c r="D33" s="674">
        <v>2</v>
      </c>
      <c r="E33" s="586"/>
      <c r="F33" s="670" t="s">
        <v>774</v>
      </c>
      <c r="G33" s="673" t="s">
        <v>367</v>
      </c>
      <c r="H33" s="673">
        <v>1</v>
      </c>
      <c r="I33" s="674">
        <v>2</v>
      </c>
      <c r="J33" s="586"/>
    </row>
    <row r="34" spans="1:10" ht="20.100000000000001" customHeight="1" thickBot="1" x14ac:dyDescent="0.25">
      <c r="A34" s="695" t="s">
        <v>579</v>
      </c>
      <c r="B34" s="673" t="s">
        <v>376</v>
      </c>
      <c r="C34" s="673">
        <v>2</v>
      </c>
      <c r="D34" s="674">
        <v>3</v>
      </c>
      <c r="E34" s="586"/>
      <c r="F34" s="670" t="s">
        <v>775</v>
      </c>
      <c r="G34" s="675" t="s">
        <v>389</v>
      </c>
      <c r="H34" s="673">
        <v>1</v>
      </c>
      <c r="I34" s="674">
        <v>2</v>
      </c>
      <c r="J34" s="586"/>
    </row>
    <row r="35" spans="1:10" ht="20.100000000000001" customHeight="1" thickBot="1" x14ac:dyDescent="0.25">
      <c r="A35" s="695" t="s">
        <v>580</v>
      </c>
      <c r="B35" s="673" t="s">
        <v>368</v>
      </c>
      <c r="C35" s="673">
        <v>2</v>
      </c>
      <c r="D35" s="674">
        <v>4</v>
      </c>
      <c r="E35" s="586"/>
      <c r="F35" s="670" t="s">
        <v>776</v>
      </c>
      <c r="G35" s="673" t="s">
        <v>375</v>
      </c>
      <c r="H35" s="673">
        <v>1</v>
      </c>
      <c r="I35" s="674">
        <v>2</v>
      </c>
      <c r="J35" s="586"/>
    </row>
    <row r="36" spans="1:10" ht="20.100000000000001" customHeight="1" thickBot="1" x14ac:dyDescent="0.25">
      <c r="A36" s="695" t="s">
        <v>581</v>
      </c>
      <c r="B36" s="673" t="s">
        <v>368</v>
      </c>
      <c r="C36" s="673">
        <v>1</v>
      </c>
      <c r="D36" s="674">
        <v>2</v>
      </c>
      <c r="E36" s="586"/>
      <c r="F36" s="670" t="s">
        <v>583</v>
      </c>
      <c r="G36" s="673" t="s">
        <v>373</v>
      </c>
      <c r="H36" s="673">
        <v>2</v>
      </c>
      <c r="I36" s="674">
        <v>3</v>
      </c>
      <c r="J36" s="586"/>
    </row>
    <row r="37" spans="1:10" ht="20.100000000000001" customHeight="1" thickBot="1" x14ac:dyDescent="0.25">
      <c r="A37" s="695" t="s">
        <v>877</v>
      </c>
      <c r="B37" s="673" t="s">
        <v>381</v>
      </c>
      <c r="C37" s="673">
        <v>3</v>
      </c>
      <c r="D37" s="674">
        <v>5</v>
      </c>
      <c r="E37" s="586"/>
      <c r="F37" s="670" t="s">
        <v>777</v>
      </c>
      <c r="G37" s="673" t="s">
        <v>372</v>
      </c>
      <c r="H37" s="673">
        <v>1</v>
      </c>
      <c r="I37" s="674">
        <v>2</v>
      </c>
      <c r="J37" s="586"/>
    </row>
    <row r="38" spans="1:10" ht="25.5" customHeight="1" thickBot="1" x14ac:dyDescent="0.25">
      <c r="A38" s="695" t="s">
        <v>878</v>
      </c>
      <c r="B38" s="673" t="s">
        <v>381</v>
      </c>
      <c r="C38" s="673">
        <v>1</v>
      </c>
      <c r="D38" s="674">
        <v>2</v>
      </c>
      <c r="E38" s="586"/>
      <c r="F38" s="670" t="s">
        <v>778</v>
      </c>
      <c r="G38" s="673" t="s">
        <v>388</v>
      </c>
      <c r="H38" s="673">
        <v>1</v>
      </c>
      <c r="I38" s="674">
        <v>2</v>
      </c>
      <c r="J38" s="586"/>
    </row>
    <row r="39" spans="1:10" ht="20.100000000000001" customHeight="1" thickBot="1" x14ac:dyDescent="0.25">
      <c r="A39" s="695" t="s">
        <v>879</v>
      </c>
      <c r="B39" s="673" t="s">
        <v>381</v>
      </c>
      <c r="C39" s="673">
        <v>1</v>
      </c>
      <c r="D39" s="674">
        <v>2</v>
      </c>
      <c r="E39" s="586"/>
      <c r="F39" s="670" t="s">
        <v>779</v>
      </c>
      <c r="G39" s="673" t="s">
        <v>367</v>
      </c>
      <c r="H39" s="673">
        <v>1</v>
      </c>
      <c r="I39" s="674">
        <v>2</v>
      </c>
      <c r="J39" s="586"/>
    </row>
    <row r="40" spans="1:10" ht="24.75" customHeight="1" thickBot="1" x14ac:dyDescent="0.25">
      <c r="A40" s="695" t="s">
        <v>880</v>
      </c>
      <c r="B40" s="673" t="s">
        <v>385</v>
      </c>
      <c r="C40" s="673">
        <v>1</v>
      </c>
      <c r="D40" s="674">
        <v>2</v>
      </c>
      <c r="E40" s="586"/>
      <c r="F40" s="670" t="s">
        <v>780</v>
      </c>
      <c r="G40" s="673" t="s">
        <v>386</v>
      </c>
      <c r="H40" s="673">
        <v>2</v>
      </c>
      <c r="I40" s="674">
        <v>3</v>
      </c>
      <c r="J40" s="586"/>
    </row>
    <row r="41" spans="1:10" ht="20.100000000000001" customHeight="1" thickBot="1" x14ac:dyDescent="0.25">
      <c r="A41" s="695" t="s">
        <v>881</v>
      </c>
      <c r="B41" s="673" t="s">
        <v>385</v>
      </c>
      <c r="C41" s="673">
        <v>1</v>
      </c>
      <c r="D41" s="674">
        <v>2</v>
      </c>
      <c r="E41" s="586"/>
      <c r="F41" s="670" t="s">
        <v>781</v>
      </c>
      <c r="G41" s="673" t="s">
        <v>386</v>
      </c>
      <c r="H41" s="673">
        <v>2</v>
      </c>
      <c r="I41" s="674">
        <v>3</v>
      </c>
      <c r="J41" s="586"/>
    </row>
    <row r="42" spans="1:10" ht="20.100000000000001" customHeight="1" thickBot="1" x14ac:dyDescent="0.25">
      <c r="A42" s="695" t="s">
        <v>882</v>
      </c>
      <c r="B42" s="673" t="s">
        <v>381</v>
      </c>
      <c r="C42" s="673">
        <v>1</v>
      </c>
      <c r="D42" s="674">
        <v>2</v>
      </c>
      <c r="E42" s="586"/>
      <c r="F42" s="670" t="s">
        <v>782</v>
      </c>
      <c r="G42" s="673" t="s">
        <v>367</v>
      </c>
      <c r="H42" s="673">
        <v>2</v>
      </c>
      <c r="I42" s="674">
        <v>3</v>
      </c>
      <c r="J42" s="586"/>
    </row>
    <row r="43" spans="1:10" ht="25.5" customHeight="1" thickBot="1" x14ac:dyDescent="0.25">
      <c r="A43" s="695" t="s">
        <v>883</v>
      </c>
      <c r="B43" s="673" t="s">
        <v>368</v>
      </c>
      <c r="C43" s="673">
        <v>1</v>
      </c>
      <c r="D43" s="674">
        <v>2</v>
      </c>
      <c r="E43" s="586"/>
      <c r="F43" s="670" t="s">
        <v>783</v>
      </c>
      <c r="G43" s="673" t="s">
        <v>367</v>
      </c>
      <c r="H43" s="673">
        <v>2</v>
      </c>
      <c r="I43" s="674">
        <v>4</v>
      </c>
      <c r="J43" s="586"/>
    </row>
    <row r="44" spans="1:10" ht="20.100000000000001" customHeight="1" thickBot="1" x14ac:dyDescent="0.25">
      <c r="A44" s="695" t="s">
        <v>884</v>
      </c>
      <c r="B44" s="673" t="s">
        <v>374</v>
      </c>
      <c r="C44" s="673">
        <v>1</v>
      </c>
      <c r="D44" s="674">
        <v>2</v>
      </c>
      <c r="E44" s="586"/>
      <c r="F44" s="670" t="s">
        <v>784</v>
      </c>
      <c r="G44" s="673" t="s">
        <v>672</v>
      </c>
      <c r="H44" s="673">
        <v>1</v>
      </c>
      <c r="I44" s="674">
        <v>2</v>
      </c>
      <c r="J44" s="586"/>
    </row>
    <row r="45" spans="1:10" ht="20.100000000000001" customHeight="1" thickBot="1" x14ac:dyDescent="0.25">
      <c r="A45" s="695" t="s">
        <v>885</v>
      </c>
      <c r="B45" s="673" t="s">
        <v>373</v>
      </c>
      <c r="C45" s="673">
        <v>1</v>
      </c>
      <c r="D45" s="674">
        <v>2</v>
      </c>
      <c r="E45" s="586"/>
      <c r="F45" s="670" t="s">
        <v>785</v>
      </c>
      <c r="G45" s="673" t="s">
        <v>525</v>
      </c>
      <c r="H45" s="673">
        <v>1</v>
      </c>
      <c r="I45" s="674">
        <v>2</v>
      </c>
      <c r="J45" s="586"/>
    </row>
    <row r="46" spans="1:10" ht="20.100000000000001" customHeight="1" thickBot="1" x14ac:dyDescent="0.25">
      <c r="A46" s="695" t="s">
        <v>886</v>
      </c>
      <c r="B46" s="673" t="s">
        <v>371</v>
      </c>
      <c r="C46" s="673">
        <v>1</v>
      </c>
      <c r="D46" s="674">
        <v>2</v>
      </c>
      <c r="E46" s="586"/>
      <c r="F46" s="670" t="s">
        <v>786</v>
      </c>
      <c r="G46" s="673" t="s">
        <v>521</v>
      </c>
      <c r="H46" s="673">
        <v>1</v>
      </c>
      <c r="I46" s="674">
        <v>2</v>
      </c>
      <c r="J46" s="586"/>
    </row>
    <row r="47" spans="1:10" ht="25.5" customHeight="1" thickBot="1" x14ac:dyDescent="0.25">
      <c r="A47" s="695" t="s">
        <v>582</v>
      </c>
      <c r="B47" s="673" t="s">
        <v>382</v>
      </c>
      <c r="C47" s="673">
        <v>2</v>
      </c>
      <c r="D47" s="674">
        <v>3</v>
      </c>
      <c r="E47" s="586"/>
      <c r="F47" s="670" t="s">
        <v>787</v>
      </c>
      <c r="G47" s="673" t="s">
        <v>521</v>
      </c>
      <c r="H47" s="673">
        <v>2</v>
      </c>
      <c r="I47" s="674">
        <v>3</v>
      </c>
      <c r="J47" s="586"/>
    </row>
    <row r="48" spans="1:10" ht="27" customHeight="1" thickBot="1" x14ac:dyDescent="0.25">
      <c r="A48" s="695" t="s">
        <v>887</v>
      </c>
      <c r="B48" s="673" t="s">
        <v>524</v>
      </c>
      <c r="C48" s="673">
        <v>1</v>
      </c>
      <c r="D48" s="674">
        <v>2</v>
      </c>
      <c r="E48" s="586"/>
      <c r="F48" s="670" t="s">
        <v>788</v>
      </c>
      <c r="G48" s="673" t="s">
        <v>387</v>
      </c>
      <c r="H48" s="673">
        <v>1</v>
      </c>
      <c r="I48" s="674">
        <v>2</v>
      </c>
      <c r="J48" s="586"/>
    </row>
    <row r="49" spans="1:10" ht="20.100000000000001" customHeight="1" thickBot="1" x14ac:dyDescent="0.25">
      <c r="A49" s="695" t="s">
        <v>583</v>
      </c>
      <c r="B49" s="673" t="s">
        <v>373</v>
      </c>
      <c r="C49" s="673">
        <v>2</v>
      </c>
      <c r="D49" s="674">
        <v>3</v>
      </c>
      <c r="E49" s="586"/>
      <c r="F49" s="670" t="s">
        <v>789</v>
      </c>
      <c r="G49" s="673" t="s">
        <v>527</v>
      </c>
      <c r="H49" s="673">
        <v>1</v>
      </c>
      <c r="I49" s="674">
        <v>2</v>
      </c>
      <c r="J49" s="586"/>
    </row>
    <row r="50" spans="1:10" ht="25.5" customHeight="1" thickBot="1" x14ac:dyDescent="0.25">
      <c r="A50" s="695" t="s">
        <v>888</v>
      </c>
      <c r="B50" s="673" t="s">
        <v>550</v>
      </c>
      <c r="C50" s="673">
        <v>1</v>
      </c>
      <c r="D50" s="674">
        <v>2</v>
      </c>
      <c r="E50" s="586"/>
      <c r="F50" s="670" t="s">
        <v>790</v>
      </c>
      <c r="G50" s="673" t="s">
        <v>383</v>
      </c>
      <c r="H50" s="673">
        <v>2</v>
      </c>
      <c r="I50" s="674">
        <v>4</v>
      </c>
      <c r="J50" s="586"/>
    </row>
    <row r="51" spans="1:10" ht="20.100000000000001" customHeight="1" thickBot="1" x14ac:dyDescent="0.25">
      <c r="A51" s="695" t="s">
        <v>584</v>
      </c>
      <c r="B51" s="673" t="s">
        <v>388</v>
      </c>
      <c r="C51" s="673">
        <v>1</v>
      </c>
      <c r="D51" s="674">
        <v>2</v>
      </c>
      <c r="E51" s="586"/>
      <c r="F51" s="670" t="s">
        <v>791</v>
      </c>
      <c r="G51" s="673" t="s">
        <v>389</v>
      </c>
      <c r="H51" s="673">
        <v>1</v>
      </c>
      <c r="I51" s="674">
        <v>2</v>
      </c>
      <c r="J51" s="586"/>
    </row>
    <row r="52" spans="1:10" ht="20.100000000000001" customHeight="1" thickBot="1" x14ac:dyDescent="0.25">
      <c r="A52" s="695" t="s">
        <v>585</v>
      </c>
      <c r="B52" s="673" t="s">
        <v>386</v>
      </c>
      <c r="C52" s="673">
        <v>2</v>
      </c>
      <c r="D52" s="674">
        <v>4</v>
      </c>
      <c r="E52" s="586"/>
      <c r="F52" s="670" t="s">
        <v>792</v>
      </c>
      <c r="G52" s="675" t="s">
        <v>389</v>
      </c>
      <c r="H52" s="673">
        <v>1</v>
      </c>
      <c r="I52" s="674">
        <v>2</v>
      </c>
      <c r="J52" s="586"/>
    </row>
    <row r="53" spans="1:10" ht="20.100000000000001" customHeight="1" thickBot="1" x14ac:dyDescent="0.25">
      <c r="A53" s="695" t="s">
        <v>889</v>
      </c>
      <c r="B53" s="673" t="s">
        <v>386</v>
      </c>
      <c r="C53" s="673">
        <v>2</v>
      </c>
      <c r="D53" s="674">
        <v>4</v>
      </c>
      <c r="E53" s="586"/>
      <c r="F53" s="670" t="s">
        <v>793</v>
      </c>
      <c r="G53" s="673" t="s">
        <v>523</v>
      </c>
      <c r="H53" s="673">
        <v>2</v>
      </c>
      <c r="I53" s="674">
        <v>3</v>
      </c>
      <c r="J53" s="586"/>
    </row>
    <row r="54" spans="1:10" ht="30" customHeight="1" thickBot="1" x14ac:dyDescent="0.25">
      <c r="A54" s="695" t="s">
        <v>890</v>
      </c>
      <c r="B54" s="673" t="s">
        <v>386</v>
      </c>
      <c r="C54" s="673">
        <v>1</v>
      </c>
      <c r="D54" s="674">
        <v>2</v>
      </c>
      <c r="E54" s="586"/>
      <c r="F54" s="670" t="s">
        <v>794</v>
      </c>
      <c r="G54" s="673" t="s">
        <v>550</v>
      </c>
      <c r="H54" s="673">
        <v>1</v>
      </c>
      <c r="I54" s="674">
        <v>2</v>
      </c>
      <c r="J54" s="586"/>
    </row>
    <row r="55" spans="1:10" ht="26.25" customHeight="1" thickBot="1" x14ac:dyDescent="0.25">
      <c r="A55" s="695" t="s">
        <v>891</v>
      </c>
      <c r="B55" s="673" t="s">
        <v>673</v>
      </c>
      <c r="C55" s="673">
        <v>1</v>
      </c>
      <c r="D55" s="674">
        <v>2</v>
      </c>
      <c r="E55" s="586"/>
      <c r="F55" s="670" t="s">
        <v>795</v>
      </c>
      <c r="G55" s="673" t="s">
        <v>373</v>
      </c>
      <c r="H55" s="673">
        <v>1</v>
      </c>
      <c r="I55" s="674">
        <v>2</v>
      </c>
      <c r="J55" s="586"/>
    </row>
    <row r="56" spans="1:10" ht="20.100000000000001" customHeight="1" thickBot="1" x14ac:dyDescent="0.25">
      <c r="A56" s="695" t="s">
        <v>892</v>
      </c>
      <c r="B56" s="673" t="s">
        <v>383</v>
      </c>
      <c r="C56" s="673">
        <v>1</v>
      </c>
      <c r="D56" s="674">
        <v>2</v>
      </c>
      <c r="E56" s="586"/>
      <c r="F56" s="670" t="s">
        <v>796</v>
      </c>
      <c r="G56" s="673" t="s">
        <v>550</v>
      </c>
      <c r="H56" s="673">
        <v>1</v>
      </c>
      <c r="I56" s="674">
        <v>2</v>
      </c>
      <c r="J56" s="586"/>
    </row>
    <row r="57" spans="1:10" ht="20.100000000000001" customHeight="1" thickBot="1" x14ac:dyDescent="0.25">
      <c r="A57" s="686" t="s">
        <v>893</v>
      </c>
      <c r="B57" s="673" t="s">
        <v>367</v>
      </c>
      <c r="C57" s="673">
        <v>3</v>
      </c>
      <c r="D57" s="674">
        <v>5</v>
      </c>
      <c r="E57" s="586"/>
      <c r="F57" s="670" t="s">
        <v>797</v>
      </c>
      <c r="G57" s="673" t="s">
        <v>385</v>
      </c>
      <c r="H57" s="673">
        <v>1</v>
      </c>
      <c r="I57" s="674">
        <v>2</v>
      </c>
      <c r="J57" s="586"/>
    </row>
    <row r="58" spans="1:10" ht="20.100000000000001" customHeight="1" thickBot="1" x14ac:dyDescent="0.25">
      <c r="A58" s="695" t="s">
        <v>894</v>
      </c>
      <c r="B58" s="673" t="s">
        <v>367</v>
      </c>
      <c r="C58" s="673">
        <v>2</v>
      </c>
      <c r="D58" s="674">
        <v>4</v>
      </c>
      <c r="E58" s="586"/>
      <c r="F58" s="670" t="s">
        <v>798</v>
      </c>
      <c r="G58" s="675" t="s">
        <v>389</v>
      </c>
      <c r="H58" s="673">
        <v>1</v>
      </c>
      <c r="I58" s="674">
        <v>2</v>
      </c>
      <c r="J58" s="586"/>
    </row>
    <row r="59" spans="1:10" ht="20.100000000000001" customHeight="1" thickBot="1" x14ac:dyDescent="0.25">
      <c r="A59" s="695" t="s">
        <v>895</v>
      </c>
      <c r="B59" s="673" t="s">
        <v>367</v>
      </c>
      <c r="C59" s="673">
        <v>2</v>
      </c>
      <c r="D59" s="674">
        <v>3</v>
      </c>
      <c r="E59" s="586"/>
      <c r="F59" s="670" t="s">
        <v>799</v>
      </c>
      <c r="G59" s="675" t="s">
        <v>373</v>
      </c>
      <c r="H59" s="673">
        <v>1</v>
      </c>
      <c r="I59" s="674">
        <v>2</v>
      </c>
      <c r="J59" s="586"/>
    </row>
    <row r="60" spans="1:10" ht="20.100000000000001" customHeight="1" thickBot="1" x14ac:dyDescent="0.25">
      <c r="A60" s="695" t="s">
        <v>586</v>
      </c>
      <c r="B60" s="673" t="s">
        <v>526</v>
      </c>
      <c r="C60" s="673">
        <v>1</v>
      </c>
      <c r="D60" s="674">
        <v>2</v>
      </c>
      <c r="E60" s="586"/>
      <c r="F60" s="670" t="s">
        <v>800</v>
      </c>
      <c r="G60" s="673" t="s">
        <v>688</v>
      </c>
      <c r="H60" s="673">
        <v>1</v>
      </c>
      <c r="I60" s="674">
        <v>2</v>
      </c>
      <c r="J60" s="586"/>
    </row>
    <row r="61" spans="1:10" ht="28.5" customHeight="1" thickBot="1" x14ac:dyDescent="0.25">
      <c r="A61" s="695" t="s">
        <v>896</v>
      </c>
      <c r="B61" s="673" t="s">
        <v>521</v>
      </c>
      <c r="C61" s="673">
        <v>1</v>
      </c>
      <c r="D61" s="674">
        <v>2</v>
      </c>
      <c r="E61" s="586"/>
      <c r="F61" s="670" t="s">
        <v>801</v>
      </c>
      <c r="G61" s="673" t="s">
        <v>672</v>
      </c>
      <c r="H61" s="673">
        <v>1</v>
      </c>
      <c r="I61" s="674">
        <v>2</v>
      </c>
      <c r="J61" s="586"/>
    </row>
    <row r="62" spans="1:10" ht="20.100000000000001" customHeight="1" thickBot="1" x14ac:dyDescent="0.25">
      <c r="A62" s="695" t="s">
        <v>587</v>
      </c>
      <c r="B62" s="673" t="s">
        <v>382</v>
      </c>
      <c r="C62" s="673">
        <v>2</v>
      </c>
      <c r="D62" s="674">
        <v>3</v>
      </c>
      <c r="E62" s="586"/>
      <c r="F62" s="670" t="s">
        <v>802</v>
      </c>
      <c r="G62" s="673" t="s">
        <v>384</v>
      </c>
      <c r="H62" s="673">
        <v>1</v>
      </c>
      <c r="I62" s="674">
        <v>2</v>
      </c>
      <c r="J62" s="586"/>
    </row>
    <row r="63" spans="1:10" ht="20.100000000000001" customHeight="1" thickBot="1" x14ac:dyDescent="0.25">
      <c r="A63" s="695" t="s">
        <v>588</v>
      </c>
      <c r="B63" s="675" t="s">
        <v>521</v>
      </c>
      <c r="C63" s="673">
        <v>2</v>
      </c>
      <c r="D63" s="674">
        <v>4</v>
      </c>
      <c r="E63" s="586"/>
      <c r="F63" s="670" t="s">
        <v>803</v>
      </c>
      <c r="G63" s="673" t="s">
        <v>375</v>
      </c>
      <c r="H63" s="673">
        <v>1</v>
      </c>
      <c r="I63" s="674">
        <v>2</v>
      </c>
      <c r="J63" s="586"/>
    </row>
    <row r="64" spans="1:10" ht="20.100000000000001" customHeight="1" thickBot="1" x14ac:dyDescent="0.25">
      <c r="A64" s="695" t="s">
        <v>897</v>
      </c>
      <c r="B64" s="675" t="s">
        <v>674</v>
      </c>
      <c r="C64" s="673">
        <v>1</v>
      </c>
      <c r="D64" s="674">
        <v>2</v>
      </c>
      <c r="E64" s="586"/>
      <c r="F64" s="670" t="s">
        <v>804</v>
      </c>
      <c r="G64" s="673" t="s">
        <v>550</v>
      </c>
      <c r="H64" s="673">
        <v>1</v>
      </c>
      <c r="I64" s="674">
        <v>2</v>
      </c>
      <c r="J64" s="586"/>
    </row>
    <row r="65" spans="1:10" ht="28.5" customHeight="1" thickBot="1" x14ac:dyDescent="0.25">
      <c r="A65" s="695" t="s">
        <v>898</v>
      </c>
      <c r="B65" s="675" t="s">
        <v>387</v>
      </c>
      <c r="C65" s="673">
        <v>1</v>
      </c>
      <c r="D65" s="674">
        <v>2</v>
      </c>
      <c r="E65" s="586"/>
      <c r="F65" s="670" t="s">
        <v>805</v>
      </c>
      <c r="G65" s="673" t="s">
        <v>523</v>
      </c>
      <c r="H65" s="673">
        <v>1</v>
      </c>
      <c r="I65" s="674">
        <v>2</v>
      </c>
      <c r="J65" s="586"/>
    </row>
    <row r="66" spans="1:10" ht="20.100000000000001" customHeight="1" thickBot="1" x14ac:dyDescent="0.25">
      <c r="A66" s="695" t="s">
        <v>589</v>
      </c>
      <c r="B66" s="673" t="s">
        <v>527</v>
      </c>
      <c r="C66" s="673">
        <v>1</v>
      </c>
      <c r="D66" s="674">
        <v>2</v>
      </c>
      <c r="E66" s="586"/>
      <c r="F66" s="670" t="s">
        <v>806</v>
      </c>
      <c r="G66" s="673" t="s">
        <v>524</v>
      </c>
      <c r="H66" s="673">
        <v>1</v>
      </c>
      <c r="I66" s="674">
        <v>2</v>
      </c>
      <c r="J66" s="586"/>
    </row>
    <row r="67" spans="1:10" ht="35.1" customHeight="1" thickBot="1" x14ac:dyDescent="0.25">
      <c r="A67" s="695" t="s">
        <v>899</v>
      </c>
      <c r="B67" s="673" t="s">
        <v>383</v>
      </c>
      <c r="C67" s="673">
        <v>3</v>
      </c>
      <c r="D67" s="674">
        <v>5</v>
      </c>
      <c r="E67" s="586"/>
      <c r="F67" s="670" t="s">
        <v>807</v>
      </c>
      <c r="G67" s="673" t="s">
        <v>367</v>
      </c>
      <c r="H67" s="673">
        <v>2</v>
      </c>
      <c r="I67" s="674">
        <v>3</v>
      </c>
      <c r="J67" s="586"/>
    </row>
    <row r="68" spans="1:10" ht="84.75" customHeight="1" thickBot="1" x14ac:dyDescent="0.25">
      <c r="A68" s="695" t="s">
        <v>900</v>
      </c>
      <c r="B68" s="673" t="s">
        <v>383</v>
      </c>
      <c r="C68" s="673">
        <v>2</v>
      </c>
      <c r="D68" s="674">
        <v>4</v>
      </c>
      <c r="E68" s="586"/>
      <c r="F68" s="670" t="s">
        <v>808</v>
      </c>
      <c r="G68" s="673" t="s">
        <v>550</v>
      </c>
      <c r="H68" s="673">
        <v>2</v>
      </c>
      <c r="I68" s="674">
        <v>3</v>
      </c>
      <c r="J68" s="586"/>
    </row>
    <row r="69" spans="1:10" ht="85.5" customHeight="1" thickBot="1" x14ac:dyDescent="0.25">
      <c r="A69" s="695" t="s">
        <v>901</v>
      </c>
      <c r="B69" s="673" t="s">
        <v>675</v>
      </c>
      <c r="C69" s="673">
        <v>1</v>
      </c>
      <c r="D69" s="674">
        <v>2</v>
      </c>
      <c r="E69" s="586"/>
      <c r="F69" s="670" t="s">
        <v>809</v>
      </c>
      <c r="G69" s="673" t="s">
        <v>550</v>
      </c>
      <c r="H69" s="673">
        <v>1</v>
      </c>
      <c r="I69" s="674">
        <v>2</v>
      </c>
      <c r="J69" s="586"/>
    </row>
    <row r="70" spans="1:10" ht="64.5" customHeight="1" thickBot="1" x14ac:dyDescent="0.25">
      <c r="A70" s="695" t="s">
        <v>590</v>
      </c>
      <c r="B70" s="673" t="s">
        <v>389</v>
      </c>
      <c r="C70" s="673">
        <v>1</v>
      </c>
      <c r="D70" s="674">
        <v>2</v>
      </c>
      <c r="E70" s="586"/>
      <c r="F70" s="670" t="s">
        <v>810</v>
      </c>
      <c r="G70" s="673" t="s">
        <v>369</v>
      </c>
      <c r="H70" s="673">
        <v>1</v>
      </c>
      <c r="I70" s="674">
        <v>2</v>
      </c>
      <c r="J70" s="586"/>
    </row>
    <row r="71" spans="1:10" ht="26.25" thickBot="1" x14ac:dyDescent="0.25">
      <c r="A71" s="695" t="s">
        <v>902</v>
      </c>
      <c r="B71" s="673" t="s">
        <v>550</v>
      </c>
      <c r="C71" s="673">
        <v>1</v>
      </c>
      <c r="D71" s="674">
        <v>2</v>
      </c>
      <c r="E71" s="586"/>
      <c r="F71" s="670" t="s">
        <v>811</v>
      </c>
      <c r="G71" s="673" t="s">
        <v>380</v>
      </c>
      <c r="H71" s="673">
        <v>2</v>
      </c>
      <c r="I71" s="674">
        <v>3</v>
      </c>
      <c r="J71" s="586"/>
    </row>
    <row r="72" spans="1:10" ht="13.5" thickBot="1" x14ac:dyDescent="0.25">
      <c r="A72" s="695" t="s">
        <v>903</v>
      </c>
      <c r="B72" s="673" t="s">
        <v>369</v>
      </c>
      <c r="C72" s="673">
        <v>1</v>
      </c>
      <c r="D72" s="674">
        <v>2</v>
      </c>
      <c r="E72" s="586"/>
      <c r="F72" s="670" t="s">
        <v>812</v>
      </c>
      <c r="G72" s="673" t="s">
        <v>689</v>
      </c>
      <c r="H72" s="673">
        <v>1</v>
      </c>
      <c r="I72" s="674">
        <v>2</v>
      </c>
      <c r="J72" s="586"/>
    </row>
    <row r="73" spans="1:10" ht="96" customHeight="1" thickBot="1" x14ac:dyDescent="0.25">
      <c r="A73" s="695" t="s">
        <v>592</v>
      </c>
      <c r="B73" s="673" t="s">
        <v>373</v>
      </c>
      <c r="C73" s="673">
        <v>2</v>
      </c>
      <c r="D73" s="674">
        <v>4</v>
      </c>
      <c r="E73" s="586"/>
      <c r="F73" s="670" t="s">
        <v>813</v>
      </c>
      <c r="G73" s="673" t="s">
        <v>384</v>
      </c>
      <c r="H73" s="673">
        <v>1</v>
      </c>
      <c r="I73" s="674">
        <v>2</v>
      </c>
      <c r="J73" s="586"/>
    </row>
    <row r="74" spans="1:10" ht="26.25" thickBot="1" x14ac:dyDescent="0.25">
      <c r="A74" s="695" t="s">
        <v>591</v>
      </c>
      <c r="B74" s="673" t="s">
        <v>373</v>
      </c>
      <c r="C74" s="673">
        <v>1</v>
      </c>
      <c r="D74" s="674">
        <v>2</v>
      </c>
      <c r="E74" s="586"/>
      <c r="F74" s="670" t="s">
        <v>814</v>
      </c>
      <c r="G74" s="673" t="s">
        <v>373</v>
      </c>
      <c r="H74" s="673">
        <v>2</v>
      </c>
      <c r="I74" s="674">
        <v>3</v>
      </c>
      <c r="J74" s="586"/>
    </row>
    <row r="75" spans="1:10" ht="13.5" thickBot="1" x14ac:dyDescent="0.25">
      <c r="A75" s="695" t="s">
        <v>593</v>
      </c>
      <c r="B75" s="673" t="s">
        <v>523</v>
      </c>
      <c r="C75" s="673">
        <v>2</v>
      </c>
      <c r="D75" s="674">
        <v>4</v>
      </c>
      <c r="E75" s="586"/>
      <c r="F75" s="670" t="s">
        <v>815</v>
      </c>
      <c r="G75" s="673" t="s">
        <v>522</v>
      </c>
      <c r="H75" s="673">
        <v>1</v>
      </c>
      <c r="I75" s="674">
        <v>2</v>
      </c>
      <c r="J75" s="586"/>
    </row>
    <row r="76" spans="1:10" ht="135" customHeight="1" thickBot="1" x14ac:dyDescent="0.25">
      <c r="A76" s="695" t="s">
        <v>904</v>
      </c>
      <c r="B76" s="673" t="s">
        <v>672</v>
      </c>
      <c r="C76" s="673">
        <v>1</v>
      </c>
      <c r="D76" s="674">
        <v>2</v>
      </c>
      <c r="E76" s="586"/>
      <c r="F76" s="670" t="s">
        <v>816</v>
      </c>
      <c r="G76" s="673" t="s">
        <v>550</v>
      </c>
      <c r="H76" s="673">
        <v>1</v>
      </c>
      <c r="I76" s="674">
        <v>2</v>
      </c>
      <c r="J76" s="586"/>
    </row>
    <row r="77" spans="1:10" ht="13.5" thickBot="1" x14ac:dyDescent="0.25">
      <c r="A77" s="695" t="s">
        <v>905</v>
      </c>
      <c r="B77" s="673" t="s">
        <v>550</v>
      </c>
      <c r="C77" s="673">
        <v>1</v>
      </c>
      <c r="D77" s="674">
        <v>2</v>
      </c>
      <c r="E77" s="586"/>
      <c r="F77" s="670" t="s">
        <v>817</v>
      </c>
      <c r="G77" s="673" t="s">
        <v>524</v>
      </c>
      <c r="H77" s="673">
        <v>1</v>
      </c>
      <c r="I77" s="674">
        <v>2</v>
      </c>
      <c r="J77" s="586"/>
    </row>
    <row r="78" spans="1:10" ht="40.5" customHeight="1" thickBot="1" x14ac:dyDescent="0.25">
      <c r="A78" s="695" t="s">
        <v>906</v>
      </c>
      <c r="B78" s="673" t="s">
        <v>387</v>
      </c>
      <c r="C78" s="673">
        <v>1</v>
      </c>
      <c r="D78" s="674">
        <v>2</v>
      </c>
      <c r="E78" s="586"/>
      <c r="F78" s="670" t="s">
        <v>818</v>
      </c>
      <c r="G78" s="673" t="s">
        <v>370</v>
      </c>
      <c r="H78" s="673">
        <v>1</v>
      </c>
      <c r="I78" s="674">
        <v>2</v>
      </c>
      <c r="J78" s="586"/>
    </row>
    <row r="79" spans="1:10" ht="13.5" thickBot="1" x14ac:dyDescent="0.25">
      <c r="A79" s="695" t="s">
        <v>594</v>
      </c>
      <c r="B79" s="673" t="s">
        <v>550</v>
      </c>
      <c r="C79" s="673">
        <v>2</v>
      </c>
      <c r="D79" s="674">
        <v>2</v>
      </c>
      <c r="E79" s="586"/>
      <c r="F79" s="670" t="s">
        <v>819</v>
      </c>
      <c r="G79" s="673" t="s">
        <v>370</v>
      </c>
      <c r="H79" s="673">
        <v>2</v>
      </c>
      <c r="I79" s="674">
        <v>2</v>
      </c>
      <c r="J79" s="586"/>
    </row>
    <row r="80" spans="1:10" ht="26.25" thickBot="1" x14ac:dyDescent="0.25">
      <c r="A80" s="695" t="s">
        <v>907</v>
      </c>
      <c r="B80" s="673" t="s">
        <v>525</v>
      </c>
      <c r="C80" s="673">
        <v>1</v>
      </c>
      <c r="D80" s="674">
        <v>2</v>
      </c>
      <c r="E80" s="586"/>
      <c r="F80" s="670" t="s">
        <v>820</v>
      </c>
      <c r="G80" s="673" t="s">
        <v>525</v>
      </c>
      <c r="H80" s="673">
        <v>1</v>
      </c>
      <c r="I80" s="674">
        <v>2</v>
      </c>
      <c r="J80" s="586"/>
    </row>
    <row r="81" spans="1:10" ht="26.25" thickBot="1" x14ac:dyDescent="0.25">
      <c r="A81" s="695" t="s">
        <v>595</v>
      </c>
      <c r="B81" s="673" t="s">
        <v>373</v>
      </c>
      <c r="C81" s="673">
        <v>2</v>
      </c>
      <c r="D81" s="674">
        <v>3</v>
      </c>
      <c r="E81" s="586"/>
      <c r="F81" s="676" t="s">
        <v>821</v>
      </c>
      <c r="G81" s="677" t="s">
        <v>387</v>
      </c>
      <c r="H81" s="677">
        <v>2</v>
      </c>
      <c r="I81" s="678">
        <v>3</v>
      </c>
      <c r="J81" s="586"/>
    </row>
    <row r="82" spans="1:10" ht="26.25" thickBot="1" x14ac:dyDescent="0.25">
      <c r="A82" s="695" t="s">
        <v>908</v>
      </c>
      <c r="B82" s="673" t="s">
        <v>550</v>
      </c>
      <c r="C82" s="673">
        <v>1</v>
      </c>
      <c r="D82" s="674">
        <v>2</v>
      </c>
      <c r="E82" s="586"/>
      <c r="F82" s="589" t="s">
        <v>677</v>
      </c>
      <c r="G82" s="574" t="s">
        <v>528</v>
      </c>
      <c r="H82" s="574" t="s">
        <v>366</v>
      </c>
      <c r="I82" s="575" t="s">
        <v>690</v>
      </c>
      <c r="J82" s="586"/>
    </row>
    <row r="83" spans="1:10" ht="89.25" customHeight="1" thickBot="1" x14ac:dyDescent="0.25">
      <c r="A83" s="695" t="s">
        <v>909</v>
      </c>
      <c r="B83" s="673" t="s">
        <v>385</v>
      </c>
      <c r="C83" s="673">
        <v>1</v>
      </c>
      <c r="D83" s="674">
        <v>2</v>
      </c>
      <c r="E83" s="586"/>
      <c r="F83" s="679" t="s">
        <v>822</v>
      </c>
      <c r="G83" s="671" t="s">
        <v>691</v>
      </c>
      <c r="H83" s="671">
        <v>1</v>
      </c>
      <c r="I83" s="680" t="s">
        <v>692</v>
      </c>
      <c r="J83" s="586"/>
    </row>
    <row r="84" spans="1:10" ht="144.75" thickBot="1" x14ac:dyDescent="0.25">
      <c r="A84" s="695" t="s">
        <v>910</v>
      </c>
      <c r="B84" s="673" t="s">
        <v>389</v>
      </c>
      <c r="C84" s="673">
        <v>1</v>
      </c>
      <c r="D84" s="674">
        <v>2</v>
      </c>
      <c r="E84" s="586"/>
      <c r="F84" s="670" t="s">
        <v>823</v>
      </c>
      <c r="G84" s="673" t="s">
        <v>693</v>
      </c>
      <c r="H84" s="673">
        <v>1</v>
      </c>
      <c r="I84" s="681" t="s">
        <v>694</v>
      </c>
      <c r="J84" s="586"/>
    </row>
    <row r="85" spans="1:10" ht="72.75" thickBot="1" x14ac:dyDescent="0.25">
      <c r="A85" s="695" t="s">
        <v>911</v>
      </c>
      <c r="B85" s="673" t="s">
        <v>373</v>
      </c>
      <c r="C85" s="673">
        <v>1</v>
      </c>
      <c r="D85" s="674">
        <v>2</v>
      </c>
      <c r="E85" s="586"/>
      <c r="F85" s="670" t="s">
        <v>824</v>
      </c>
      <c r="G85" s="673" t="s">
        <v>479</v>
      </c>
      <c r="H85" s="673">
        <v>1</v>
      </c>
      <c r="I85" s="681" t="s">
        <v>695</v>
      </c>
      <c r="J85" s="586"/>
    </row>
    <row r="86" spans="1:10" ht="228.75" thickBot="1" x14ac:dyDescent="0.25">
      <c r="A86" s="695" t="s">
        <v>912</v>
      </c>
      <c r="B86" s="673" t="s">
        <v>374</v>
      </c>
      <c r="C86" s="673">
        <v>1</v>
      </c>
      <c r="D86" s="674">
        <v>2</v>
      </c>
      <c r="E86" s="586"/>
      <c r="F86" s="670" t="s">
        <v>825</v>
      </c>
      <c r="G86" s="673" t="s">
        <v>696</v>
      </c>
      <c r="H86" s="673">
        <v>1</v>
      </c>
      <c r="I86" s="681" t="s">
        <v>697</v>
      </c>
      <c r="J86" s="586"/>
    </row>
    <row r="87" spans="1:10" ht="96.75" thickBot="1" x14ac:dyDescent="0.25">
      <c r="A87" s="695" t="s">
        <v>596</v>
      </c>
      <c r="B87" s="673" t="s">
        <v>375</v>
      </c>
      <c r="C87" s="673">
        <v>2</v>
      </c>
      <c r="D87" s="674">
        <v>4</v>
      </c>
      <c r="E87" s="586"/>
      <c r="F87" s="670" t="s">
        <v>826</v>
      </c>
      <c r="G87" s="673" t="s">
        <v>477</v>
      </c>
      <c r="H87" s="673">
        <v>1</v>
      </c>
      <c r="I87" s="681" t="s">
        <v>698</v>
      </c>
      <c r="J87" s="586"/>
    </row>
    <row r="88" spans="1:10" ht="108.75" thickBot="1" x14ac:dyDescent="0.25">
      <c r="A88" s="695" t="s">
        <v>913</v>
      </c>
      <c r="B88" s="673" t="s">
        <v>389</v>
      </c>
      <c r="C88" s="673">
        <v>2</v>
      </c>
      <c r="D88" s="674">
        <v>3</v>
      </c>
      <c r="E88" s="586"/>
      <c r="F88" s="670" t="s">
        <v>827</v>
      </c>
      <c r="G88" s="673" t="s">
        <v>699</v>
      </c>
      <c r="H88" s="673">
        <v>1</v>
      </c>
      <c r="I88" s="681" t="s">
        <v>700</v>
      </c>
      <c r="J88" s="586"/>
    </row>
    <row r="89" spans="1:10" ht="84.75" thickBot="1" x14ac:dyDescent="0.25">
      <c r="A89" s="695" t="s">
        <v>914</v>
      </c>
      <c r="B89" s="673" t="s">
        <v>550</v>
      </c>
      <c r="C89" s="673">
        <v>1</v>
      </c>
      <c r="D89" s="674">
        <v>2</v>
      </c>
      <c r="E89" s="586"/>
      <c r="F89" s="670" t="s">
        <v>828</v>
      </c>
      <c r="G89" s="673" t="s">
        <v>701</v>
      </c>
      <c r="H89" s="673">
        <v>1</v>
      </c>
      <c r="I89" s="681" t="s">
        <v>702</v>
      </c>
      <c r="J89" s="586"/>
    </row>
    <row r="90" spans="1:10" ht="48.75" thickBot="1" x14ac:dyDescent="0.25">
      <c r="A90" s="695" t="s">
        <v>597</v>
      </c>
      <c r="B90" s="673" t="s">
        <v>372</v>
      </c>
      <c r="C90" s="673">
        <v>1</v>
      </c>
      <c r="D90" s="674">
        <v>2</v>
      </c>
      <c r="E90" s="586"/>
      <c r="F90" s="670" t="s">
        <v>829</v>
      </c>
      <c r="G90" s="673" t="s">
        <v>703</v>
      </c>
      <c r="H90" s="673">
        <v>1</v>
      </c>
      <c r="I90" s="681" t="s">
        <v>704</v>
      </c>
      <c r="J90" s="586"/>
    </row>
    <row r="91" spans="1:10" ht="85.5" customHeight="1" thickBot="1" x14ac:dyDescent="0.25">
      <c r="A91" s="695" t="s">
        <v>598</v>
      </c>
      <c r="B91" s="673" t="s">
        <v>524</v>
      </c>
      <c r="C91" s="673">
        <v>1</v>
      </c>
      <c r="D91" s="674">
        <v>2</v>
      </c>
      <c r="E91" s="586"/>
      <c r="F91" s="670" t="s">
        <v>830</v>
      </c>
      <c r="G91" s="673" t="s">
        <v>477</v>
      </c>
      <c r="H91" s="673">
        <v>1</v>
      </c>
      <c r="I91" s="681" t="s">
        <v>705</v>
      </c>
      <c r="J91" s="586"/>
    </row>
    <row r="92" spans="1:10" ht="35.1" customHeight="1" thickBot="1" x14ac:dyDescent="0.25">
      <c r="A92" s="695" t="s">
        <v>599</v>
      </c>
      <c r="B92" s="673" t="s">
        <v>367</v>
      </c>
      <c r="C92" s="673">
        <v>2</v>
      </c>
      <c r="D92" s="674">
        <v>3</v>
      </c>
      <c r="E92" s="586"/>
      <c r="F92" s="670" t="s">
        <v>831</v>
      </c>
      <c r="G92" s="673" t="s">
        <v>706</v>
      </c>
      <c r="H92" s="673">
        <v>1</v>
      </c>
      <c r="I92" s="681" t="s">
        <v>707</v>
      </c>
      <c r="J92" s="586"/>
    </row>
    <row r="93" spans="1:10" ht="20.100000000000001" customHeight="1" thickBot="1" x14ac:dyDescent="0.25">
      <c r="A93" s="695" t="s">
        <v>600</v>
      </c>
      <c r="B93" s="673" t="s">
        <v>367</v>
      </c>
      <c r="C93" s="673">
        <v>1</v>
      </c>
      <c r="D93" s="674">
        <v>2</v>
      </c>
      <c r="E93" s="586"/>
      <c r="F93" s="670" t="s">
        <v>832</v>
      </c>
      <c r="G93" s="673" t="s">
        <v>678</v>
      </c>
      <c r="H93" s="673">
        <v>1</v>
      </c>
      <c r="I93" s="681" t="s">
        <v>708</v>
      </c>
      <c r="J93" s="586"/>
    </row>
    <row r="94" spans="1:10" ht="19.5" customHeight="1" thickBot="1" x14ac:dyDescent="0.25">
      <c r="A94" s="695" t="s">
        <v>915</v>
      </c>
      <c r="B94" s="673" t="s">
        <v>550</v>
      </c>
      <c r="C94" s="673">
        <v>3</v>
      </c>
      <c r="D94" s="674">
        <v>5</v>
      </c>
      <c r="E94" s="586"/>
      <c r="F94" s="670" t="s">
        <v>833</v>
      </c>
      <c r="G94" s="673" t="s">
        <v>473</v>
      </c>
      <c r="H94" s="673">
        <v>1</v>
      </c>
      <c r="I94" s="681" t="s">
        <v>709</v>
      </c>
      <c r="J94" s="586"/>
    </row>
    <row r="95" spans="1:10" ht="20.100000000000001" customHeight="1" thickBot="1" x14ac:dyDescent="0.25">
      <c r="A95" s="695" t="s">
        <v>916</v>
      </c>
      <c r="B95" s="673" t="s">
        <v>550</v>
      </c>
      <c r="C95" s="673">
        <v>1</v>
      </c>
      <c r="D95" s="674">
        <v>2</v>
      </c>
      <c r="E95" s="586"/>
      <c r="F95" s="670" t="s">
        <v>834</v>
      </c>
      <c r="G95" s="673" t="s">
        <v>710</v>
      </c>
      <c r="H95" s="673">
        <v>1</v>
      </c>
      <c r="I95" s="681" t="s">
        <v>711</v>
      </c>
      <c r="J95" s="586"/>
    </row>
    <row r="96" spans="1:10" ht="20.100000000000001" customHeight="1" thickBot="1" x14ac:dyDescent="0.25">
      <c r="A96" s="695" t="s">
        <v>601</v>
      </c>
      <c r="B96" s="673" t="s">
        <v>550</v>
      </c>
      <c r="C96" s="673">
        <v>1</v>
      </c>
      <c r="D96" s="674">
        <v>2</v>
      </c>
      <c r="E96" s="586"/>
      <c r="F96" s="670" t="s">
        <v>835</v>
      </c>
      <c r="G96" s="673" t="s">
        <v>529</v>
      </c>
      <c r="H96" s="673">
        <v>1</v>
      </c>
      <c r="I96" s="681" t="s">
        <v>712</v>
      </c>
      <c r="J96" s="586"/>
    </row>
    <row r="97" spans="1:10" ht="20.100000000000001" customHeight="1" thickBot="1" x14ac:dyDescent="0.25">
      <c r="A97" s="695" t="s">
        <v>810</v>
      </c>
      <c r="B97" s="673" t="s">
        <v>369</v>
      </c>
      <c r="C97" s="673">
        <v>1</v>
      </c>
      <c r="D97" s="674">
        <v>2</v>
      </c>
      <c r="E97" s="586"/>
      <c r="F97" s="670" t="s">
        <v>836</v>
      </c>
      <c r="G97" s="673" t="s">
        <v>478</v>
      </c>
      <c r="H97" s="673">
        <v>2</v>
      </c>
      <c r="I97" s="681" t="s">
        <v>713</v>
      </c>
      <c r="J97" s="586"/>
    </row>
    <row r="98" spans="1:10" ht="20.100000000000001" customHeight="1" thickBot="1" x14ac:dyDescent="0.25">
      <c r="A98" s="695" t="s">
        <v>602</v>
      </c>
      <c r="B98" s="673" t="s">
        <v>380</v>
      </c>
      <c r="C98" s="673">
        <v>2</v>
      </c>
      <c r="D98" s="674">
        <v>4</v>
      </c>
      <c r="E98" s="586"/>
      <c r="F98" s="670" t="s">
        <v>837</v>
      </c>
      <c r="G98" s="673" t="s">
        <v>714</v>
      </c>
      <c r="H98" s="673">
        <v>1</v>
      </c>
      <c r="I98" s="681" t="s">
        <v>715</v>
      </c>
      <c r="J98" s="586"/>
    </row>
    <row r="99" spans="1:10" ht="20.100000000000001" customHeight="1" thickBot="1" x14ac:dyDescent="0.25">
      <c r="A99" s="695" t="s">
        <v>917</v>
      </c>
      <c r="B99" s="673" t="s">
        <v>380</v>
      </c>
      <c r="C99" s="673">
        <v>1</v>
      </c>
      <c r="D99" s="674">
        <v>2</v>
      </c>
      <c r="E99" s="586"/>
      <c r="F99" s="670" t="s">
        <v>838</v>
      </c>
      <c r="G99" s="673" t="s">
        <v>716</v>
      </c>
      <c r="H99" s="673">
        <v>1</v>
      </c>
      <c r="I99" s="681" t="s">
        <v>717</v>
      </c>
      <c r="J99" s="586"/>
    </row>
    <row r="100" spans="1:10" ht="20.100000000000001" customHeight="1" thickBot="1" x14ac:dyDescent="0.25">
      <c r="A100" s="695" t="s">
        <v>918</v>
      </c>
      <c r="B100" s="673" t="s">
        <v>550</v>
      </c>
      <c r="C100" s="673">
        <v>1</v>
      </c>
      <c r="D100" s="674">
        <v>2</v>
      </c>
      <c r="E100" s="586"/>
      <c r="F100" s="670" t="s">
        <v>839</v>
      </c>
      <c r="G100" s="673" t="s">
        <v>476</v>
      </c>
      <c r="H100" s="673">
        <v>2</v>
      </c>
      <c r="I100" s="681" t="s">
        <v>718</v>
      </c>
      <c r="J100" s="586"/>
    </row>
    <row r="101" spans="1:10" ht="26.25" customHeight="1" thickBot="1" x14ac:dyDescent="0.25">
      <c r="A101" s="695" t="s">
        <v>919</v>
      </c>
      <c r="B101" s="673" t="s">
        <v>676</v>
      </c>
      <c r="C101" s="673">
        <v>1</v>
      </c>
      <c r="D101" s="674">
        <v>2</v>
      </c>
      <c r="E101" s="586"/>
      <c r="F101" s="670" t="s">
        <v>840</v>
      </c>
      <c r="G101" s="673" t="s">
        <v>474</v>
      </c>
      <c r="H101" s="673">
        <v>2</v>
      </c>
      <c r="I101" s="681" t="s">
        <v>719</v>
      </c>
      <c r="J101" s="586"/>
    </row>
    <row r="102" spans="1:10" ht="29.25" customHeight="1" thickBot="1" x14ac:dyDescent="0.25">
      <c r="A102" s="695" t="s">
        <v>920</v>
      </c>
      <c r="B102" s="673" t="s">
        <v>373</v>
      </c>
      <c r="C102" s="673">
        <v>2</v>
      </c>
      <c r="D102" s="674">
        <v>4</v>
      </c>
      <c r="E102" s="586"/>
      <c r="F102" s="670" t="s">
        <v>841</v>
      </c>
      <c r="G102" s="673" t="s">
        <v>720</v>
      </c>
      <c r="H102" s="673">
        <v>1</v>
      </c>
      <c r="I102" s="681" t="s">
        <v>721</v>
      </c>
      <c r="J102" s="586"/>
    </row>
    <row r="103" spans="1:10" ht="108.75" thickBot="1" x14ac:dyDescent="0.25">
      <c r="A103" s="695" t="s">
        <v>603</v>
      </c>
      <c r="B103" s="673" t="s">
        <v>384</v>
      </c>
      <c r="C103" s="673">
        <v>2</v>
      </c>
      <c r="D103" s="674">
        <v>3</v>
      </c>
      <c r="E103" s="586"/>
      <c r="F103" s="670" t="s">
        <v>842</v>
      </c>
      <c r="G103" s="673" t="s">
        <v>722</v>
      </c>
      <c r="H103" s="673">
        <v>1</v>
      </c>
      <c r="I103" s="681" t="s">
        <v>723</v>
      </c>
      <c r="J103" s="586"/>
    </row>
    <row r="104" spans="1:10" ht="13.5" customHeight="1" thickBot="1" x14ac:dyDescent="0.25">
      <c r="A104" s="695" t="s">
        <v>604</v>
      </c>
      <c r="B104" s="673" t="s">
        <v>383</v>
      </c>
      <c r="C104" s="673">
        <v>2</v>
      </c>
      <c r="D104" s="674">
        <v>3</v>
      </c>
      <c r="E104" s="586"/>
      <c r="F104" s="670" t="s">
        <v>843</v>
      </c>
      <c r="G104" s="673" t="s">
        <v>479</v>
      </c>
      <c r="H104" s="673">
        <v>1</v>
      </c>
      <c r="I104" s="681" t="s">
        <v>724</v>
      </c>
      <c r="J104" s="586"/>
    </row>
    <row r="105" spans="1:10" ht="13.5" customHeight="1" thickBot="1" x14ac:dyDescent="0.25">
      <c r="A105" s="695" t="s">
        <v>605</v>
      </c>
      <c r="B105" s="673" t="s">
        <v>522</v>
      </c>
      <c r="C105" s="673">
        <v>1</v>
      </c>
      <c r="D105" s="674">
        <v>2</v>
      </c>
      <c r="E105" s="586"/>
      <c r="F105" s="670" t="s">
        <v>844</v>
      </c>
      <c r="G105" s="673" t="s">
        <v>484</v>
      </c>
      <c r="H105" s="673">
        <v>1</v>
      </c>
      <c r="I105" s="681" t="s">
        <v>725</v>
      </c>
      <c r="J105" s="586"/>
    </row>
    <row r="106" spans="1:10" ht="13.5" customHeight="1" thickBot="1" x14ac:dyDescent="0.25">
      <c r="A106" s="695" t="s">
        <v>606</v>
      </c>
      <c r="B106" s="673" t="s">
        <v>550</v>
      </c>
      <c r="C106" s="673">
        <v>1</v>
      </c>
      <c r="D106" s="674">
        <v>2</v>
      </c>
      <c r="E106" s="586"/>
      <c r="F106" s="670" t="s">
        <v>845</v>
      </c>
      <c r="G106" s="673" t="s">
        <v>480</v>
      </c>
      <c r="H106" s="673">
        <v>2</v>
      </c>
      <c r="I106" s="681" t="s">
        <v>726</v>
      </c>
      <c r="J106" s="586"/>
    </row>
    <row r="107" spans="1:10" ht="26.25" customHeight="1" thickBot="1" x14ac:dyDescent="0.25">
      <c r="A107" s="695" t="s">
        <v>921</v>
      </c>
      <c r="B107" s="673" t="s">
        <v>373</v>
      </c>
      <c r="C107" s="673">
        <v>1</v>
      </c>
      <c r="D107" s="674">
        <v>2</v>
      </c>
      <c r="E107" s="586"/>
      <c r="F107" s="670" t="s">
        <v>637</v>
      </c>
      <c r="G107" s="673" t="s">
        <v>473</v>
      </c>
      <c r="H107" s="673">
        <v>1</v>
      </c>
      <c r="I107" s="681" t="s">
        <v>727</v>
      </c>
      <c r="J107" s="586"/>
    </row>
    <row r="108" spans="1:10" ht="26.25" customHeight="1" thickBot="1" x14ac:dyDescent="0.25">
      <c r="A108" s="695" t="s">
        <v>607</v>
      </c>
      <c r="B108" s="673" t="s">
        <v>370</v>
      </c>
      <c r="C108" s="673">
        <v>2</v>
      </c>
      <c r="D108" s="674">
        <v>2</v>
      </c>
      <c r="E108" s="586"/>
      <c r="F108" s="670" t="s">
        <v>846</v>
      </c>
      <c r="G108" s="673" t="s">
        <v>477</v>
      </c>
      <c r="H108" s="673">
        <v>1</v>
      </c>
      <c r="I108" s="681" t="s">
        <v>728</v>
      </c>
      <c r="J108" s="586"/>
    </row>
    <row r="109" spans="1:10" ht="26.25" customHeight="1" thickBot="1" x14ac:dyDescent="0.25">
      <c r="A109" s="695" t="s">
        <v>922</v>
      </c>
      <c r="B109" s="673" t="s">
        <v>525</v>
      </c>
      <c r="C109" s="673">
        <v>1</v>
      </c>
      <c r="D109" s="674">
        <v>2</v>
      </c>
      <c r="E109" s="586"/>
      <c r="F109" s="670" t="s">
        <v>847</v>
      </c>
      <c r="G109" s="673" t="s">
        <v>729</v>
      </c>
      <c r="H109" s="673">
        <v>1</v>
      </c>
      <c r="I109" s="681" t="s">
        <v>730</v>
      </c>
      <c r="J109" s="586"/>
    </row>
    <row r="110" spans="1:10" ht="13.5" customHeight="1" thickBot="1" x14ac:dyDescent="0.25">
      <c r="A110" s="695" t="s">
        <v>609</v>
      </c>
      <c r="B110" s="673" t="s">
        <v>387</v>
      </c>
      <c r="C110" s="673">
        <v>2</v>
      </c>
      <c r="D110" s="674">
        <v>3</v>
      </c>
      <c r="E110" s="586"/>
      <c r="F110" s="670" t="s">
        <v>848</v>
      </c>
      <c r="G110" s="673" t="s">
        <v>731</v>
      </c>
      <c r="H110" s="673">
        <v>1</v>
      </c>
      <c r="I110" s="681" t="s">
        <v>732</v>
      </c>
      <c r="J110" s="586"/>
    </row>
    <row r="111" spans="1:10" ht="13.5" customHeight="1" thickBot="1" x14ac:dyDescent="0.25">
      <c r="A111" s="696" t="s">
        <v>923</v>
      </c>
      <c r="B111" s="671" t="s">
        <v>387</v>
      </c>
      <c r="C111" s="671">
        <v>1</v>
      </c>
      <c r="D111" s="672">
        <v>2</v>
      </c>
      <c r="E111" s="586"/>
      <c r="F111" s="670" t="s">
        <v>643</v>
      </c>
      <c r="G111" s="673" t="s">
        <v>733</v>
      </c>
      <c r="H111" s="673">
        <v>1</v>
      </c>
      <c r="I111" s="681" t="s">
        <v>734</v>
      </c>
      <c r="J111" s="586"/>
    </row>
    <row r="112" spans="1:10" ht="13.5" customHeight="1" thickBot="1" x14ac:dyDescent="0.25">
      <c r="A112" s="695" t="s">
        <v>608</v>
      </c>
      <c r="B112" s="673" t="s">
        <v>387</v>
      </c>
      <c r="C112" s="673">
        <v>1</v>
      </c>
      <c r="D112" s="674">
        <v>2</v>
      </c>
      <c r="E112" s="586"/>
      <c r="F112" s="670" t="s">
        <v>849</v>
      </c>
      <c r="G112" s="673" t="s">
        <v>735</v>
      </c>
      <c r="H112" s="673">
        <v>1</v>
      </c>
      <c r="I112" s="681" t="s">
        <v>736</v>
      </c>
      <c r="J112" s="586"/>
    </row>
    <row r="113" spans="1:10" ht="23.25" customHeight="1" thickBot="1" x14ac:dyDescent="0.25">
      <c r="A113" s="697" t="s">
        <v>924</v>
      </c>
      <c r="B113" s="673" t="s">
        <v>525</v>
      </c>
      <c r="C113" s="673">
        <v>1</v>
      </c>
      <c r="D113" s="674">
        <v>2</v>
      </c>
      <c r="E113" s="586"/>
      <c r="F113" s="670" t="s">
        <v>850</v>
      </c>
      <c r="G113" s="673" t="s">
        <v>737</v>
      </c>
      <c r="H113" s="673">
        <v>1</v>
      </c>
      <c r="I113" s="681" t="s">
        <v>738</v>
      </c>
      <c r="J113" s="586"/>
    </row>
    <row r="114" spans="1:10" ht="312.75" thickBot="1" x14ac:dyDescent="0.25">
      <c r="A114" s="589" t="s">
        <v>677</v>
      </c>
      <c r="B114" s="574" t="s">
        <v>528</v>
      </c>
      <c r="C114" s="574" t="s">
        <v>366</v>
      </c>
      <c r="D114" s="575" t="s">
        <v>553</v>
      </c>
      <c r="E114" s="586"/>
      <c r="F114" s="670" t="s">
        <v>851</v>
      </c>
      <c r="G114" s="673" t="s">
        <v>739</v>
      </c>
      <c r="H114" s="673">
        <v>2</v>
      </c>
      <c r="I114" s="681" t="s">
        <v>740</v>
      </c>
      <c r="J114" s="586"/>
    </row>
    <row r="115" spans="1:10" ht="409.6" thickBot="1" x14ac:dyDescent="0.25">
      <c r="A115" s="692" t="s">
        <v>925</v>
      </c>
      <c r="B115" s="693" t="s">
        <v>678</v>
      </c>
      <c r="C115" s="693">
        <v>1</v>
      </c>
      <c r="D115" s="694" t="s">
        <v>679</v>
      </c>
      <c r="E115" s="586"/>
      <c r="F115" s="670" t="s">
        <v>852</v>
      </c>
      <c r="G115" s="673" t="s">
        <v>485</v>
      </c>
      <c r="H115" s="673">
        <v>2</v>
      </c>
      <c r="I115" s="681" t="s">
        <v>741</v>
      </c>
      <c r="J115" s="586"/>
    </row>
    <row r="116" spans="1:10" ht="408.75" thickBot="1" x14ac:dyDescent="0.25">
      <c r="A116" s="692" t="s">
        <v>926</v>
      </c>
      <c r="B116" s="693" t="s">
        <v>680</v>
      </c>
      <c r="C116" s="693">
        <v>1</v>
      </c>
      <c r="D116" s="694">
        <v>2</v>
      </c>
      <c r="E116" s="586"/>
      <c r="F116" s="670" t="s">
        <v>853</v>
      </c>
      <c r="G116" s="673" t="s">
        <v>483</v>
      </c>
      <c r="H116" s="673">
        <v>2</v>
      </c>
      <c r="I116" s="681" t="s">
        <v>742</v>
      </c>
      <c r="J116" s="586"/>
    </row>
    <row r="117" spans="1:10" ht="192.75" thickBot="1" x14ac:dyDescent="0.25">
      <c r="A117" s="692" t="s">
        <v>610</v>
      </c>
      <c r="B117" s="693" t="s">
        <v>479</v>
      </c>
      <c r="C117" s="693">
        <v>2</v>
      </c>
      <c r="D117" s="694" t="s">
        <v>611</v>
      </c>
      <c r="E117" s="586"/>
      <c r="F117" s="682" t="s">
        <v>854</v>
      </c>
      <c r="G117" s="683" t="s">
        <v>743</v>
      </c>
      <c r="H117" s="683">
        <v>1</v>
      </c>
      <c r="I117" s="684" t="s">
        <v>744</v>
      </c>
      <c r="J117" s="586"/>
    </row>
    <row r="118" spans="1:10" ht="72.75" thickBot="1" x14ac:dyDescent="0.25">
      <c r="A118" s="696" t="s">
        <v>927</v>
      </c>
      <c r="B118" s="671" t="s">
        <v>473</v>
      </c>
      <c r="C118" s="671">
        <v>1</v>
      </c>
      <c r="D118" s="672">
        <v>2</v>
      </c>
      <c r="E118" s="586"/>
      <c r="F118" s="676" t="s">
        <v>855</v>
      </c>
      <c r="G118" s="677" t="s">
        <v>481</v>
      </c>
      <c r="H118" s="677">
        <v>1</v>
      </c>
      <c r="I118" s="685" t="s">
        <v>745</v>
      </c>
      <c r="J118" s="586"/>
    </row>
    <row r="119" spans="1:10" ht="85.5" thickBot="1" x14ac:dyDescent="0.25">
      <c r="A119" s="695" t="s">
        <v>612</v>
      </c>
      <c r="B119" s="673" t="s">
        <v>484</v>
      </c>
      <c r="C119" s="673">
        <v>1</v>
      </c>
      <c r="D119" s="674" t="s">
        <v>613</v>
      </c>
      <c r="E119" s="586"/>
      <c r="F119" s="667" t="s">
        <v>533</v>
      </c>
      <c r="G119" s="574" t="s">
        <v>365</v>
      </c>
      <c r="H119" s="574" t="s">
        <v>531</v>
      </c>
      <c r="I119" s="575" t="s">
        <v>532</v>
      </c>
      <c r="J119" s="586"/>
    </row>
    <row r="120" spans="1:10" ht="13.5" thickBot="1" x14ac:dyDescent="0.25">
      <c r="A120" s="695" t="s">
        <v>928</v>
      </c>
      <c r="B120" s="673" t="s">
        <v>484</v>
      </c>
      <c r="C120" s="673">
        <v>1</v>
      </c>
      <c r="D120" s="674">
        <v>2</v>
      </c>
      <c r="E120" s="586"/>
      <c r="F120" s="686" t="s">
        <v>486</v>
      </c>
      <c r="G120" s="673" t="s">
        <v>487</v>
      </c>
      <c r="H120" s="673">
        <v>2</v>
      </c>
      <c r="I120" s="674">
        <v>4</v>
      </c>
      <c r="J120" s="586"/>
    </row>
    <row r="121" spans="1:10" ht="61.5" thickBot="1" x14ac:dyDescent="0.25">
      <c r="A121" s="695" t="s">
        <v>614</v>
      </c>
      <c r="B121" s="673" t="s">
        <v>473</v>
      </c>
      <c r="C121" s="673">
        <v>1</v>
      </c>
      <c r="D121" s="674" t="s">
        <v>615</v>
      </c>
      <c r="E121" s="586"/>
      <c r="F121" s="687" t="s">
        <v>488</v>
      </c>
      <c r="G121" s="673" t="s">
        <v>487</v>
      </c>
      <c r="H121" s="673">
        <v>2</v>
      </c>
      <c r="I121" s="674">
        <v>3</v>
      </c>
      <c r="J121" s="586"/>
    </row>
    <row r="122" spans="1:10" ht="145.5" thickBot="1" x14ac:dyDescent="0.25">
      <c r="A122" s="695" t="s">
        <v>929</v>
      </c>
      <c r="B122" s="673" t="s">
        <v>475</v>
      </c>
      <c r="C122" s="673">
        <v>3</v>
      </c>
      <c r="D122" s="674" t="s">
        <v>616</v>
      </c>
      <c r="E122" s="586"/>
      <c r="F122" s="686" t="s">
        <v>534</v>
      </c>
      <c r="G122" s="673" t="s">
        <v>487</v>
      </c>
      <c r="H122" s="673">
        <v>1</v>
      </c>
      <c r="I122" s="674">
        <v>2</v>
      </c>
      <c r="J122" s="586"/>
    </row>
    <row r="123" spans="1:10" ht="73.5" thickBot="1" x14ac:dyDescent="0.25">
      <c r="A123" s="695" t="s">
        <v>930</v>
      </c>
      <c r="B123" s="673" t="s">
        <v>475</v>
      </c>
      <c r="C123" s="673">
        <v>2</v>
      </c>
      <c r="D123" s="674" t="s">
        <v>617</v>
      </c>
      <c r="E123" s="586"/>
      <c r="F123" s="686" t="s">
        <v>489</v>
      </c>
      <c r="G123" s="673" t="s">
        <v>550</v>
      </c>
      <c r="H123" s="673">
        <v>3</v>
      </c>
      <c r="I123" s="674">
        <v>5</v>
      </c>
      <c r="J123" s="586"/>
    </row>
    <row r="124" spans="1:10" ht="97.5" thickBot="1" x14ac:dyDescent="0.25">
      <c r="A124" s="695" t="s">
        <v>618</v>
      </c>
      <c r="B124" s="673" t="s">
        <v>482</v>
      </c>
      <c r="C124" s="673">
        <v>2</v>
      </c>
      <c r="D124" s="674" t="s">
        <v>619</v>
      </c>
      <c r="E124" s="586"/>
      <c r="F124" s="686" t="s">
        <v>491</v>
      </c>
      <c r="G124" s="673" t="s">
        <v>550</v>
      </c>
      <c r="H124" s="673">
        <v>2</v>
      </c>
      <c r="I124" s="674">
        <v>3</v>
      </c>
      <c r="J124" s="586"/>
    </row>
    <row r="125" spans="1:10" ht="98.25" thickBot="1" x14ac:dyDescent="0.25">
      <c r="A125" s="695" t="s">
        <v>620</v>
      </c>
      <c r="B125" s="673" t="s">
        <v>482</v>
      </c>
      <c r="C125" s="673">
        <v>1</v>
      </c>
      <c r="D125" s="674" t="s">
        <v>621</v>
      </c>
      <c r="E125" s="586"/>
      <c r="F125" s="686" t="s">
        <v>492</v>
      </c>
      <c r="G125" s="673" t="s">
        <v>493</v>
      </c>
      <c r="H125" s="673">
        <v>2</v>
      </c>
      <c r="I125" s="674">
        <v>4</v>
      </c>
      <c r="J125" s="586"/>
    </row>
    <row r="126" spans="1:10" ht="170.25" thickBot="1" x14ac:dyDescent="0.25">
      <c r="A126" s="695" t="s">
        <v>931</v>
      </c>
      <c r="B126" s="673" t="s">
        <v>529</v>
      </c>
      <c r="C126" s="673">
        <v>1</v>
      </c>
      <c r="D126" s="674" t="s">
        <v>622</v>
      </c>
      <c r="E126" s="586"/>
      <c r="F126" s="688" t="s">
        <v>494</v>
      </c>
      <c r="G126" s="671" t="s">
        <v>381</v>
      </c>
      <c r="H126" s="671">
        <v>1</v>
      </c>
      <c r="I126" s="672">
        <v>2</v>
      </c>
      <c r="J126" s="586"/>
    </row>
    <row r="127" spans="1:10" ht="133.5" thickBot="1" x14ac:dyDescent="0.25">
      <c r="A127" s="695" t="s">
        <v>623</v>
      </c>
      <c r="B127" s="673" t="s">
        <v>478</v>
      </c>
      <c r="C127" s="673">
        <v>2</v>
      </c>
      <c r="D127" s="674" t="s">
        <v>624</v>
      </c>
      <c r="E127" s="586"/>
      <c r="F127" s="686" t="s">
        <v>495</v>
      </c>
      <c r="G127" s="673" t="s">
        <v>381</v>
      </c>
      <c r="H127" s="673">
        <v>1</v>
      </c>
      <c r="I127" s="674">
        <v>2</v>
      </c>
      <c r="J127" s="586"/>
    </row>
    <row r="128" spans="1:10" ht="145.5" thickBot="1" x14ac:dyDescent="0.25">
      <c r="A128" s="695" t="s">
        <v>625</v>
      </c>
      <c r="B128" s="673" t="s">
        <v>478</v>
      </c>
      <c r="C128" s="673">
        <v>1</v>
      </c>
      <c r="D128" s="674" t="s">
        <v>626</v>
      </c>
      <c r="E128" s="586"/>
      <c r="F128" s="689" t="s">
        <v>496</v>
      </c>
      <c r="G128" s="690" t="s">
        <v>389</v>
      </c>
      <c r="H128" s="690">
        <v>1</v>
      </c>
      <c r="I128" s="691">
        <v>2</v>
      </c>
      <c r="J128" s="586"/>
    </row>
    <row r="129" spans="1:5" ht="218.25" thickBot="1" x14ac:dyDescent="0.25">
      <c r="A129" s="695" t="s">
        <v>629</v>
      </c>
      <c r="B129" s="673" t="s">
        <v>476</v>
      </c>
      <c r="C129" s="673">
        <v>2</v>
      </c>
      <c r="D129" s="674" t="s">
        <v>630</v>
      </c>
      <c r="E129" s="586"/>
    </row>
    <row r="130" spans="1:5" ht="37.5" thickBot="1" x14ac:dyDescent="0.25">
      <c r="A130" s="695" t="s">
        <v>627</v>
      </c>
      <c r="B130" s="673" t="s">
        <v>476</v>
      </c>
      <c r="C130" s="673">
        <v>1</v>
      </c>
      <c r="D130" s="674" t="s">
        <v>628</v>
      </c>
      <c r="E130" s="586"/>
    </row>
    <row r="131" spans="1:5" ht="121.5" thickBot="1" x14ac:dyDescent="0.25">
      <c r="A131" s="695" t="s">
        <v>631</v>
      </c>
      <c r="B131" s="673" t="s">
        <v>479</v>
      </c>
      <c r="C131" s="673">
        <v>1</v>
      </c>
      <c r="D131" s="674" t="s">
        <v>632</v>
      </c>
      <c r="E131" s="586"/>
    </row>
    <row r="132" spans="1:5" ht="37.5" thickBot="1" x14ac:dyDescent="0.25">
      <c r="A132" s="695" t="s">
        <v>635</v>
      </c>
      <c r="B132" s="673" t="s">
        <v>474</v>
      </c>
      <c r="C132" s="673">
        <v>2</v>
      </c>
      <c r="D132" s="674" t="s">
        <v>636</v>
      </c>
      <c r="E132" s="586"/>
    </row>
    <row r="133" spans="1:5" ht="85.5" thickBot="1" x14ac:dyDescent="0.25">
      <c r="A133" s="695" t="s">
        <v>633</v>
      </c>
      <c r="B133" s="673" t="s">
        <v>474</v>
      </c>
      <c r="C133" s="673">
        <v>1</v>
      </c>
      <c r="D133" s="674" t="s">
        <v>634</v>
      </c>
      <c r="E133" s="586"/>
    </row>
    <row r="134" spans="1:5" ht="97.5" thickBot="1" x14ac:dyDescent="0.25">
      <c r="A134" s="695" t="s">
        <v>637</v>
      </c>
      <c r="B134" s="673" t="s">
        <v>473</v>
      </c>
      <c r="C134" s="673">
        <v>1</v>
      </c>
      <c r="D134" s="674" t="s">
        <v>638</v>
      </c>
      <c r="E134" s="586"/>
    </row>
    <row r="135" spans="1:5" ht="61.5" thickBot="1" x14ac:dyDescent="0.25">
      <c r="A135" s="695" t="s">
        <v>639</v>
      </c>
      <c r="B135" s="673" t="s">
        <v>477</v>
      </c>
      <c r="C135" s="673">
        <v>1</v>
      </c>
      <c r="D135" s="674" t="s">
        <v>640</v>
      </c>
      <c r="E135" s="586"/>
    </row>
    <row r="136" spans="1:5" ht="121.5" thickBot="1" x14ac:dyDescent="0.25">
      <c r="A136" s="695" t="s">
        <v>641</v>
      </c>
      <c r="B136" s="673" t="s">
        <v>480</v>
      </c>
      <c r="C136" s="673">
        <v>1</v>
      </c>
      <c r="D136" s="674" t="s">
        <v>642</v>
      </c>
      <c r="E136" s="586"/>
    </row>
    <row r="137" spans="1:5" ht="13.5" thickBot="1" x14ac:dyDescent="0.25">
      <c r="A137" s="695" t="s">
        <v>932</v>
      </c>
      <c r="B137" s="673" t="s">
        <v>681</v>
      </c>
      <c r="C137" s="673">
        <v>1</v>
      </c>
      <c r="D137" s="674">
        <v>2</v>
      </c>
      <c r="E137" s="586"/>
    </row>
    <row r="138" spans="1:5" ht="13.5" thickBot="1" x14ac:dyDescent="0.25">
      <c r="A138" s="695" t="s">
        <v>933</v>
      </c>
      <c r="B138" s="673" t="s">
        <v>682</v>
      </c>
      <c r="C138" s="673">
        <v>1</v>
      </c>
      <c r="D138" s="674">
        <v>2</v>
      </c>
      <c r="E138" s="586"/>
    </row>
    <row r="139" spans="1:5" ht="13.5" thickBot="1" x14ac:dyDescent="0.25">
      <c r="A139" s="695" t="s">
        <v>934</v>
      </c>
      <c r="B139" s="673" t="s">
        <v>484</v>
      </c>
      <c r="C139" s="673">
        <v>1</v>
      </c>
      <c r="D139" s="674">
        <v>2</v>
      </c>
      <c r="E139" s="586"/>
    </row>
    <row r="140" spans="1:5" ht="26.25" thickBot="1" x14ac:dyDescent="0.25">
      <c r="A140" s="695" t="s">
        <v>935</v>
      </c>
      <c r="B140" s="673" t="s">
        <v>473</v>
      </c>
      <c r="C140" s="673">
        <v>1</v>
      </c>
      <c r="D140" s="674">
        <v>2</v>
      </c>
      <c r="E140" s="586"/>
    </row>
    <row r="141" spans="1:5" ht="26.25" thickBot="1" x14ac:dyDescent="0.25">
      <c r="A141" s="695" t="s">
        <v>936</v>
      </c>
      <c r="B141" s="673" t="s">
        <v>683</v>
      </c>
      <c r="C141" s="673">
        <v>1</v>
      </c>
      <c r="D141" s="674">
        <v>2</v>
      </c>
      <c r="E141" s="586"/>
    </row>
    <row r="142" spans="1:5" ht="49.5" thickBot="1" x14ac:dyDescent="0.25">
      <c r="A142" s="695" t="s">
        <v>643</v>
      </c>
      <c r="B142" s="673" t="s">
        <v>530</v>
      </c>
      <c r="C142" s="673">
        <v>1</v>
      </c>
      <c r="D142" s="674" t="s">
        <v>644</v>
      </c>
      <c r="E142" s="586"/>
    </row>
    <row r="143" spans="1:5" ht="229.5" thickBot="1" x14ac:dyDescent="0.25">
      <c r="A143" s="695" t="s">
        <v>645</v>
      </c>
      <c r="B143" s="673" t="s">
        <v>485</v>
      </c>
      <c r="C143" s="673">
        <v>2</v>
      </c>
      <c r="D143" s="674" t="s">
        <v>646</v>
      </c>
      <c r="E143" s="586"/>
    </row>
    <row r="144" spans="1:5" ht="217.5" thickBot="1" x14ac:dyDescent="0.25">
      <c r="A144" s="695" t="s">
        <v>647</v>
      </c>
      <c r="B144" s="673" t="s">
        <v>485</v>
      </c>
      <c r="C144" s="673">
        <v>1</v>
      </c>
      <c r="D144" s="674" t="s">
        <v>648</v>
      </c>
      <c r="E144" s="586"/>
    </row>
    <row r="145" spans="1:5" ht="205.5" thickBot="1" x14ac:dyDescent="0.25">
      <c r="A145" s="695" t="s">
        <v>649</v>
      </c>
      <c r="B145" s="673" t="s">
        <v>483</v>
      </c>
      <c r="C145" s="673">
        <v>2</v>
      </c>
      <c r="D145" s="674" t="s">
        <v>650</v>
      </c>
      <c r="E145" s="586"/>
    </row>
    <row r="146" spans="1:5" ht="241.5" thickBot="1" x14ac:dyDescent="0.25">
      <c r="A146" s="695" t="s">
        <v>651</v>
      </c>
      <c r="B146" s="673" t="s">
        <v>483</v>
      </c>
      <c r="C146" s="673">
        <v>1</v>
      </c>
      <c r="D146" s="674" t="s">
        <v>652</v>
      </c>
      <c r="E146" s="586"/>
    </row>
    <row r="147" spans="1:5" ht="85.5" thickBot="1" x14ac:dyDescent="0.25">
      <c r="A147" s="698" t="s">
        <v>653</v>
      </c>
      <c r="B147" s="677" t="s">
        <v>484</v>
      </c>
      <c r="C147" s="677">
        <v>2</v>
      </c>
      <c r="D147" s="678" t="s">
        <v>654</v>
      </c>
      <c r="E147" s="586"/>
    </row>
    <row r="148" spans="1:5" ht="39" thickBot="1" x14ac:dyDescent="0.25">
      <c r="A148" s="667" t="s">
        <v>533</v>
      </c>
      <c r="B148" s="574" t="s">
        <v>365</v>
      </c>
      <c r="C148" s="574" t="s">
        <v>531</v>
      </c>
      <c r="D148" s="575" t="s">
        <v>532</v>
      </c>
      <c r="E148" s="586"/>
    </row>
    <row r="149" spans="1:5" ht="13.5" thickBot="1" x14ac:dyDescent="0.25">
      <c r="A149" s="686" t="s">
        <v>486</v>
      </c>
      <c r="B149" s="673" t="s">
        <v>487</v>
      </c>
      <c r="C149" s="673">
        <v>2</v>
      </c>
      <c r="D149" s="674">
        <v>3</v>
      </c>
      <c r="E149" s="586"/>
    </row>
    <row r="150" spans="1:5" ht="13.5" thickBot="1" x14ac:dyDescent="0.25">
      <c r="A150" s="686" t="s">
        <v>488</v>
      </c>
      <c r="B150" s="673" t="s">
        <v>487</v>
      </c>
      <c r="C150" s="673">
        <v>2</v>
      </c>
      <c r="D150" s="674">
        <v>3</v>
      </c>
      <c r="E150" s="586"/>
    </row>
    <row r="151" spans="1:5" ht="13.5" thickBot="1" x14ac:dyDescent="0.25">
      <c r="A151" s="686" t="s">
        <v>534</v>
      </c>
      <c r="B151" s="673" t="s">
        <v>487</v>
      </c>
      <c r="C151" s="673">
        <v>1</v>
      </c>
      <c r="D151" s="674">
        <v>2</v>
      </c>
      <c r="E151" s="586"/>
    </row>
    <row r="152" spans="1:5" ht="13.5" thickBot="1" x14ac:dyDescent="0.25">
      <c r="A152" s="686" t="s">
        <v>489</v>
      </c>
      <c r="B152" s="673" t="s">
        <v>550</v>
      </c>
      <c r="C152" s="673">
        <v>4</v>
      </c>
      <c r="D152" s="674">
        <v>5</v>
      </c>
      <c r="E152" s="586"/>
    </row>
    <row r="153" spans="1:5" ht="13.5" thickBot="1" x14ac:dyDescent="0.25">
      <c r="A153" s="686" t="s">
        <v>490</v>
      </c>
      <c r="B153" s="673" t="s">
        <v>550</v>
      </c>
      <c r="C153" s="673">
        <v>3</v>
      </c>
      <c r="D153" s="674">
        <v>4</v>
      </c>
      <c r="E153" s="586"/>
    </row>
    <row r="154" spans="1:5" ht="13.5" thickBot="1" x14ac:dyDescent="0.25">
      <c r="A154" s="686" t="s">
        <v>491</v>
      </c>
      <c r="B154" s="673" t="s">
        <v>550</v>
      </c>
      <c r="C154" s="673">
        <v>2</v>
      </c>
      <c r="D154" s="674">
        <v>3</v>
      </c>
      <c r="E154" s="586"/>
    </row>
    <row r="155" spans="1:5" ht="13.5" thickBot="1" x14ac:dyDescent="0.25">
      <c r="A155" s="686" t="s">
        <v>492</v>
      </c>
      <c r="B155" s="673" t="s">
        <v>493</v>
      </c>
      <c r="C155" s="673">
        <v>2</v>
      </c>
      <c r="D155" s="674">
        <v>3</v>
      </c>
      <c r="E155" s="586"/>
    </row>
    <row r="156" spans="1:5" ht="13.5" thickBot="1" x14ac:dyDescent="0.25">
      <c r="A156" s="688" t="s">
        <v>494</v>
      </c>
      <c r="B156" s="671" t="s">
        <v>381</v>
      </c>
      <c r="C156" s="671">
        <v>2</v>
      </c>
      <c r="D156" s="672">
        <v>3</v>
      </c>
      <c r="E156" s="586"/>
    </row>
    <row r="157" spans="1:5" ht="13.5" thickBot="1" x14ac:dyDescent="0.25">
      <c r="A157" s="686" t="s">
        <v>495</v>
      </c>
      <c r="B157" s="673" t="s">
        <v>381</v>
      </c>
      <c r="C157" s="673">
        <v>2</v>
      </c>
      <c r="D157" s="674">
        <v>3</v>
      </c>
      <c r="E157" s="586"/>
    </row>
    <row r="158" spans="1:5" ht="23.25" thickBot="1" x14ac:dyDescent="0.25">
      <c r="A158" s="689" t="s">
        <v>496</v>
      </c>
      <c r="B158" s="690" t="s">
        <v>389</v>
      </c>
      <c r="C158" s="690">
        <v>2</v>
      </c>
      <c r="D158" s="691">
        <v>3</v>
      </c>
      <c r="E158" s="586"/>
    </row>
  </sheetData>
  <sheetProtection password="CD7A" sheet="1" objects="1" scenarios="1"/>
  <sortState ref="A93:D102">
    <sortCondition ref="A93:A102"/>
  </sortState>
  <mergeCells count="1">
    <mergeCell ref="M1:N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tabColor theme="4" tint="0.59999389629810485"/>
  </sheetPr>
  <dimension ref="A1:AC202"/>
  <sheetViews>
    <sheetView showGridLines="0" zoomScale="110" zoomScaleNormal="110" workbookViewId="0">
      <selection activeCell="C6" sqref="C6:M6"/>
    </sheetView>
  </sheetViews>
  <sheetFormatPr baseColWidth="10" defaultColWidth="11.42578125" defaultRowHeight="14.1" customHeight="1" x14ac:dyDescent="0.2"/>
  <cols>
    <col min="1" max="1" width="4.28515625" style="138" customWidth="1"/>
    <col min="2" max="2" width="2.7109375" style="52" customWidth="1"/>
    <col min="3" max="3" width="45" style="52" customWidth="1"/>
    <col min="4" max="4" width="3.42578125" style="52" customWidth="1"/>
    <col min="5" max="5" width="4.28515625" style="52" customWidth="1"/>
    <col min="6" max="7" width="3.5703125" style="52" customWidth="1"/>
    <col min="8" max="8" width="4.28515625" style="52" customWidth="1"/>
    <col min="9" max="9" width="17" style="52" customWidth="1"/>
    <col min="10" max="11" width="17.28515625" style="52" customWidth="1"/>
    <col min="12" max="12" width="14.5703125" style="52" customWidth="1"/>
    <col min="13" max="13" width="14.28515625" style="52" customWidth="1"/>
    <col min="14" max="14" width="2.7109375" style="52" customWidth="1"/>
    <col min="15" max="15" width="2.85546875" style="161" customWidth="1"/>
    <col min="16" max="16" width="14.28515625" style="160" customWidth="1"/>
    <col min="17" max="17" width="14.5703125" style="160" customWidth="1"/>
    <col min="18" max="18" width="2.85546875" style="160" customWidth="1"/>
    <col min="19" max="29" width="11.42578125" style="160"/>
    <col min="30" max="16384" width="11.42578125" style="52"/>
  </cols>
  <sheetData>
    <row r="1" spans="1:29" ht="19.5" customHeight="1" x14ac:dyDescent="0.2">
      <c r="A1" s="56"/>
      <c r="B1" s="750" t="s">
        <v>188</v>
      </c>
      <c r="C1" s="750"/>
      <c r="D1" s="750"/>
      <c r="E1" s="750"/>
      <c r="F1" s="750"/>
      <c r="G1" s="750"/>
      <c r="H1" s="750"/>
      <c r="I1" s="750"/>
      <c r="J1" s="750"/>
      <c r="K1" s="750"/>
      <c r="L1" s="750"/>
      <c r="M1" s="750"/>
      <c r="N1" s="750"/>
    </row>
    <row r="2" spans="1:29" ht="19.5" customHeight="1" x14ac:dyDescent="0.2">
      <c r="A2" s="56"/>
      <c r="B2" s="751" t="s">
        <v>563</v>
      </c>
      <c r="C2" s="751"/>
      <c r="D2" s="751"/>
      <c r="E2" s="751"/>
      <c r="F2" s="751"/>
      <c r="G2" s="751"/>
      <c r="H2" s="751"/>
      <c r="I2" s="751"/>
      <c r="J2" s="751"/>
      <c r="K2" s="751"/>
      <c r="L2" s="751"/>
      <c r="M2" s="751"/>
      <c r="N2" s="751"/>
    </row>
    <row r="3" spans="1:29" ht="14.1" customHeight="1" x14ac:dyDescent="0.2">
      <c r="A3" s="56"/>
      <c r="B3" s="51"/>
      <c r="C3" s="51"/>
      <c r="D3" s="51"/>
      <c r="E3" s="51"/>
      <c r="F3" s="51"/>
      <c r="G3" s="51"/>
      <c r="H3" s="51"/>
      <c r="I3" s="51"/>
      <c r="J3" s="51"/>
      <c r="K3" s="51"/>
      <c r="L3" s="51"/>
      <c r="M3" s="51"/>
      <c r="N3" s="51"/>
    </row>
    <row r="4" spans="1:29" s="14" customFormat="1" ht="16.5" customHeight="1" x14ac:dyDescent="0.2">
      <c r="A4" s="9"/>
      <c r="B4" s="85"/>
      <c r="C4" s="86"/>
      <c r="D4" s="86"/>
      <c r="E4" s="86"/>
      <c r="F4" s="86"/>
      <c r="G4" s="86"/>
      <c r="H4" s="86"/>
      <c r="I4" s="86"/>
      <c r="J4" s="86"/>
      <c r="K4" s="86"/>
      <c r="L4" s="86"/>
      <c r="M4" s="86"/>
      <c r="N4" s="87"/>
      <c r="O4" s="304"/>
      <c r="P4" s="305"/>
      <c r="Q4" s="305"/>
      <c r="R4" s="305"/>
      <c r="S4" s="305"/>
      <c r="T4" s="305"/>
      <c r="U4" s="305"/>
      <c r="V4" s="305"/>
      <c r="W4" s="305"/>
      <c r="X4" s="305"/>
      <c r="Y4" s="305"/>
      <c r="Z4" s="305"/>
      <c r="AA4" s="305"/>
      <c r="AB4" s="305"/>
      <c r="AC4" s="305"/>
    </row>
    <row r="5" spans="1:29" ht="15" customHeight="1" x14ac:dyDescent="0.2">
      <c r="A5" s="56"/>
      <c r="B5" s="88"/>
      <c r="C5" s="752" t="s">
        <v>0</v>
      </c>
      <c r="D5" s="752"/>
      <c r="E5" s="752"/>
      <c r="F5" s="752"/>
      <c r="G5" s="752"/>
      <c r="H5" s="752"/>
      <c r="I5" s="752"/>
      <c r="J5" s="752"/>
      <c r="K5" s="752"/>
      <c r="L5" s="752"/>
      <c r="M5" s="752"/>
      <c r="N5" s="89"/>
    </row>
    <row r="6" spans="1:29" ht="15.95" customHeight="1" x14ac:dyDescent="0.2">
      <c r="A6" s="56"/>
      <c r="B6" s="88"/>
      <c r="C6" s="762"/>
      <c r="D6" s="763"/>
      <c r="E6" s="763"/>
      <c r="F6" s="763"/>
      <c r="G6" s="763"/>
      <c r="H6" s="763"/>
      <c r="I6" s="763"/>
      <c r="J6" s="763"/>
      <c r="K6" s="763"/>
      <c r="L6" s="763"/>
      <c r="M6" s="764"/>
      <c r="N6" s="89"/>
    </row>
    <row r="7" spans="1:29" ht="6.95" customHeight="1" x14ac:dyDescent="0.2">
      <c r="A7" s="56"/>
      <c r="B7" s="88"/>
      <c r="C7" s="90"/>
      <c r="D7" s="90"/>
      <c r="E7" s="90"/>
      <c r="F7" s="90"/>
      <c r="G7" s="90"/>
      <c r="H7" s="90"/>
      <c r="I7" s="90"/>
      <c r="J7" s="90"/>
      <c r="K7" s="90"/>
      <c r="L7" s="90"/>
      <c r="M7" s="90"/>
      <c r="N7" s="89"/>
    </row>
    <row r="8" spans="1:29" ht="15.95" customHeight="1" x14ac:dyDescent="0.2">
      <c r="A8" s="56"/>
      <c r="B8" s="88"/>
      <c r="C8" s="752" t="s">
        <v>303</v>
      </c>
      <c r="D8" s="752"/>
      <c r="E8" s="752"/>
      <c r="F8" s="752"/>
      <c r="G8" s="752"/>
      <c r="H8" s="752"/>
      <c r="I8" s="752"/>
      <c r="J8" s="752"/>
      <c r="K8" s="752"/>
      <c r="L8" s="752"/>
      <c r="M8" s="752"/>
      <c r="N8" s="89"/>
    </row>
    <row r="9" spans="1:29" ht="15.95" customHeight="1" x14ac:dyDescent="0.2">
      <c r="A9" s="56"/>
      <c r="B9" s="88"/>
      <c r="C9" s="765"/>
      <c r="D9" s="766"/>
      <c r="E9" s="766"/>
      <c r="F9" s="766"/>
      <c r="G9" s="766"/>
      <c r="H9" s="766"/>
      <c r="I9" s="766"/>
      <c r="J9" s="766"/>
      <c r="K9" s="766"/>
      <c r="L9" s="766"/>
      <c r="M9" s="767"/>
      <c r="N9" s="89"/>
    </row>
    <row r="10" spans="1:29" s="94" customFormat="1" ht="9" customHeight="1" x14ac:dyDescent="0.2">
      <c r="A10" s="59"/>
      <c r="B10" s="91"/>
      <c r="C10" s="92"/>
      <c r="D10" s="92"/>
      <c r="E10" s="92"/>
      <c r="F10" s="92"/>
      <c r="G10" s="92"/>
      <c r="H10" s="92"/>
      <c r="I10" s="92"/>
      <c r="J10" s="92"/>
      <c r="K10" s="92"/>
      <c r="L10" s="92"/>
      <c r="M10" s="92"/>
      <c r="N10" s="93"/>
      <c r="O10" s="258"/>
      <c r="P10" s="140"/>
      <c r="Q10" s="140"/>
      <c r="R10" s="140"/>
      <c r="S10" s="140"/>
      <c r="T10" s="140"/>
      <c r="U10" s="140"/>
      <c r="V10" s="140"/>
      <c r="W10" s="140"/>
      <c r="X10" s="140"/>
      <c r="Y10" s="140"/>
      <c r="Z10" s="140"/>
      <c r="AA10" s="140"/>
      <c r="AB10" s="140"/>
      <c r="AC10" s="140"/>
    </row>
    <row r="11" spans="1:29" s="96" customFormat="1" ht="16.5" customHeight="1" x14ac:dyDescent="0.2">
      <c r="A11" s="95"/>
      <c r="B11" s="4"/>
      <c r="C11" s="4"/>
      <c r="D11" s="4"/>
      <c r="E11" s="4"/>
      <c r="F11" s="4"/>
      <c r="G11" s="4"/>
      <c r="H11" s="4"/>
      <c r="I11" s="4"/>
      <c r="J11" s="4"/>
      <c r="K11" s="4"/>
      <c r="L11" s="4"/>
      <c r="M11" s="4"/>
      <c r="N11" s="4"/>
      <c r="O11" s="306"/>
      <c r="P11" s="307"/>
      <c r="Q11" s="307"/>
      <c r="R11" s="307"/>
      <c r="S11" s="307"/>
      <c r="T11" s="307"/>
      <c r="U11" s="307"/>
      <c r="V11" s="307"/>
      <c r="W11" s="307"/>
      <c r="X11" s="307"/>
      <c r="Y11" s="307"/>
      <c r="Z11" s="307"/>
      <c r="AA11" s="307"/>
      <c r="AB11" s="307"/>
      <c r="AC11" s="307"/>
    </row>
    <row r="12" spans="1:29" s="14" customFormat="1" ht="16.5" customHeight="1" x14ac:dyDescent="0.2">
      <c r="A12" s="9"/>
      <c r="B12" s="85"/>
      <c r="C12" s="86"/>
      <c r="D12" s="86"/>
      <c r="E12" s="86"/>
      <c r="F12" s="86"/>
      <c r="G12" s="86"/>
      <c r="H12" s="86"/>
      <c r="I12" s="86"/>
      <c r="J12" s="571" t="s">
        <v>464</v>
      </c>
      <c r="K12" s="562" t="s">
        <v>465</v>
      </c>
      <c r="L12" s="86"/>
      <c r="M12" s="86"/>
      <c r="N12" s="87"/>
      <c r="O12" s="304"/>
      <c r="P12" s="305"/>
      <c r="Q12" s="305"/>
      <c r="R12" s="305"/>
      <c r="S12" s="305"/>
      <c r="T12" s="305"/>
      <c r="U12" s="305"/>
      <c r="V12" s="305"/>
      <c r="W12" s="305"/>
      <c r="X12" s="305"/>
      <c r="Y12" s="305"/>
      <c r="Z12" s="305"/>
      <c r="AA12" s="305"/>
      <c r="AB12" s="305"/>
      <c r="AC12" s="305"/>
    </row>
    <row r="13" spans="1:29" s="24" customFormat="1" ht="24" customHeight="1" x14ac:dyDescent="0.2">
      <c r="A13" s="20"/>
      <c r="B13" s="124"/>
      <c r="C13" s="17" t="s">
        <v>497</v>
      </c>
      <c r="D13" s="17" t="s">
        <v>217</v>
      </c>
      <c r="E13" s="402"/>
      <c r="F13" s="17"/>
      <c r="G13" s="17" t="s">
        <v>218</v>
      </c>
      <c r="H13" s="403"/>
      <c r="I13" s="106"/>
      <c r="J13" s="106"/>
      <c r="K13" s="768"/>
      <c r="L13" s="769"/>
      <c r="M13" s="106"/>
      <c r="N13" s="125"/>
      <c r="O13" s="308"/>
      <c r="P13" s="23"/>
      <c r="Q13" s="309">
        <f>K13</f>
        <v>0</v>
      </c>
      <c r="R13" s="309"/>
      <c r="S13" s="309"/>
      <c r="T13" s="309"/>
      <c r="U13" s="309"/>
      <c r="V13" s="309"/>
      <c r="W13" s="309"/>
      <c r="X13" s="309"/>
      <c r="Y13" s="309"/>
      <c r="Z13" s="309"/>
      <c r="AA13" s="309"/>
      <c r="AB13" s="309"/>
      <c r="AC13" s="309"/>
    </row>
    <row r="14" spans="1:29" s="24" customFormat="1" ht="7.5" customHeight="1" x14ac:dyDescent="0.2">
      <c r="A14" s="20"/>
      <c r="B14" s="124"/>
      <c r="C14" s="17"/>
      <c r="D14" s="17"/>
      <c r="E14" s="17"/>
      <c r="F14" s="17"/>
      <c r="G14" s="17"/>
      <c r="H14" s="106"/>
      <c r="I14" s="106"/>
      <c r="J14" s="106"/>
      <c r="K14" s="106"/>
      <c r="L14" s="106"/>
      <c r="M14" s="106"/>
      <c r="N14" s="125"/>
      <c r="O14" s="308"/>
      <c r="P14" s="309"/>
      <c r="Q14" s="309"/>
      <c r="R14" s="309"/>
      <c r="S14" s="309"/>
      <c r="T14" s="309"/>
      <c r="U14" s="309"/>
      <c r="V14" s="309"/>
      <c r="W14" s="309"/>
      <c r="X14" s="309"/>
      <c r="Y14" s="309"/>
      <c r="Z14" s="309"/>
      <c r="AA14" s="309"/>
      <c r="AB14" s="309"/>
      <c r="AC14" s="309"/>
    </row>
    <row r="15" spans="1:29" ht="15.95" customHeight="1" x14ac:dyDescent="0.2">
      <c r="A15" s="56"/>
      <c r="B15" s="88"/>
      <c r="C15" s="753" t="s">
        <v>31</v>
      </c>
      <c r="D15" s="754"/>
      <c r="E15" s="754"/>
      <c r="F15" s="754"/>
      <c r="G15" s="754"/>
      <c r="H15" s="755"/>
      <c r="I15" s="310" t="s">
        <v>11</v>
      </c>
      <c r="J15" s="197" t="s">
        <v>13</v>
      </c>
      <c r="K15" s="756" t="s">
        <v>14</v>
      </c>
      <c r="L15" s="757"/>
      <c r="M15" s="758"/>
      <c r="N15" s="89"/>
    </row>
    <row r="16" spans="1:29" ht="15.95" customHeight="1" x14ac:dyDescent="0.2">
      <c r="A16" s="56"/>
      <c r="B16" s="88"/>
      <c r="C16" s="736"/>
      <c r="D16" s="737"/>
      <c r="E16" s="737"/>
      <c r="F16" s="737"/>
      <c r="G16" s="737"/>
      <c r="H16" s="738"/>
      <c r="I16" s="404"/>
      <c r="J16" s="405"/>
      <c r="K16" s="759"/>
      <c r="L16" s="760"/>
      <c r="M16" s="761"/>
      <c r="N16" s="89"/>
    </row>
    <row r="17" spans="1:29" ht="15.95" customHeight="1" x14ac:dyDescent="0.2">
      <c r="A17" s="56"/>
      <c r="B17" s="88"/>
      <c r="C17" s="753" t="s">
        <v>192</v>
      </c>
      <c r="D17" s="754"/>
      <c r="E17" s="754"/>
      <c r="F17" s="754"/>
      <c r="G17" s="754"/>
      <c r="H17" s="755"/>
      <c r="I17" s="310" t="s">
        <v>11</v>
      </c>
      <c r="J17" s="197" t="s">
        <v>13</v>
      </c>
      <c r="K17" s="756" t="s">
        <v>14</v>
      </c>
      <c r="L17" s="757"/>
      <c r="M17" s="758"/>
      <c r="N17" s="89"/>
      <c r="O17" s="308"/>
    </row>
    <row r="18" spans="1:29" ht="15.95" customHeight="1" x14ac:dyDescent="0.2">
      <c r="A18" s="56"/>
      <c r="B18" s="88"/>
      <c r="C18" s="736"/>
      <c r="D18" s="737"/>
      <c r="E18" s="737"/>
      <c r="F18" s="737"/>
      <c r="G18" s="737"/>
      <c r="H18" s="738"/>
      <c r="I18" s="404"/>
      <c r="J18" s="404"/>
      <c r="K18" s="733"/>
      <c r="L18" s="734"/>
      <c r="M18" s="735"/>
      <c r="N18" s="89"/>
    </row>
    <row r="19" spans="1:29" ht="15.95" customHeight="1" x14ac:dyDescent="0.2">
      <c r="A19" s="56"/>
      <c r="B19" s="88"/>
      <c r="C19" s="739"/>
      <c r="D19" s="740"/>
      <c r="E19" s="740"/>
      <c r="F19" s="740"/>
      <c r="G19" s="740"/>
      <c r="H19" s="741"/>
      <c r="I19" s="404"/>
      <c r="J19" s="404"/>
      <c r="K19" s="733"/>
      <c r="L19" s="734"/>
      <c r="M19" s="735"/>
      <c r="N19" s="89"/>
    </row>
    <row r="20" spans="1:29" s="114" customFormat="1" ht="15.95" customHeight="1" x14ac:dyDescent="0.2">
      <c r="A20" s="46"/>
      <c r="B20" s="127"/>
      <c r="C20" s="736"/>
      <c r="D20" s="737"/>
      <c r="E20" s="737"/>
      <c r="F20" s="737"/>
      <c r="G20" s="737"/>
      <c r="H20" s="738"/>
      <c r="I20" s="404"/>
      <c r="J20" s="404"/>
      <c r="K20" s="733"/>
      <c r="L20" s="734"/>
      <c r="M20" s="735"/>
      <c r="N20" s="128"/>
      <c r="O20" s="161"/>
      <c r="P20" s="160"/>
      <c r="Q20" s="160"/>
      <c r="R20" s="160"/>
      <c r="S20" s="160"/>
      <c r="T20" s="160"/>
      <c r="U20" s="160"/>
      <c r="V20" s="160"/>
      <c r="W20" s="160"/>
      <c r="X20" s="160"/>
      <c r="Y20" s="160"/>
      <c r="Z20" s="160"/>
      <c r="AA20" s="160"/>
      <c r="AB20" s="160"/>
      <c r="AC20" s="160"/>
    </row>
    <row r="21" spans="1:29" ht="15.95" customHeight="1" x14ac:dyDescent="0.2">
      <c r="A21" s="56"/>
      <c r="B21" s="88"/>
      <c r="C21" s="159"/>
      <c r="D21" s="112"/>
      <c r="E21" s="112"/>
      <c r="F21" s="112"/>
      <c r="G21" s="112"/>
      <c r="H21" s="112"/>
      <c r="I21" s="112"/>
      <c r="J21" s="112"/>
      <c r="K21" s="112"/>
      <c r="L21" s="311"/>
      <c r="M21" s="106"/>
      <c r="N21" s="89"/>
    </row>
    <row r="22" spans="1:29" s="114" customFormat="1" ht="15.95" customHeight="1" x14ac:dyDescent="0.2">
      <c r="A22" s="46"/>
      <c r="B22" s="127"/>
      <c r="C22" s="112"/>
      <c r="D22" s="112"/>
      <c r="E22" s="112"/>
      <c r="F22" s="112"/>
      <c r="G22" s="112"/>
      <c r="H22" s="112"/>
      <c r="I22" s="112"/>
      <c r="J22" s="179">
        <f>SUM(J16,J18:J20)</f>
        <v>0</v>
      </c>
      <c r="K22" s="112"/>
      <c r="L22" s="311"/>
      <c r="M22" s="507">
        <f>SUM(K16,K18:M20)</f>
        <v>0</v>
      </c>
      <c r="N22" s="128"/>
      <c r="O22" s="161"/>
      <c r="P22" s="160"/>
      <c r="Q22" s="160"/>
      <c r="R22" s="160"/>
      <c r="S22" s="160"/>
      <c r="T22" s="160"/>
      <c r="U22" s="160"/>
      <c r="V22" s="160"/>
      <c r="W22" s="160"/>
      <c r="X22" s="160"/>
      <c r="Y22" s="160"/>
      <c r="Z22" s="160"/>
      <c r="AA22" s="160"/>
      <c r="AB22" s="160"/>
      <c r="AC22" s="160"/>
    </row>
    <row r="23" spans="1:29" s="114" customFormat="1" ht="15.95" customHeight="1" x14ac:dyDescent="0.2">
      <c r="A23" s="46"/>
      <c r="B23" s="127"/>
      <c r="C23" s="243" t="s">
        <v>242</v>
      </c>
      <c r="D23" s="244"/>
      <c r="E23" s="244"/>
      <c r="F23" s="244"/>
      <c r="G23" s="244"/>
      <c r="H23" s="17"/>
      <c r="I23" s="17"/>
      <c r="J23" s="180">
        <f>M22</f>
        <v>0</v>
      </c>
      <c r="K23" s="112"/>
      <c r="L23" s="112"/>
      <c r="M23" s="112"/>
      <c r="N23" s="128"/>
      <c r="O23" s="161"/>
      <c r="P23" s="160"/>
      <c r="Q23" s="160"/>
      <c r="R23" s="160"/>
      <c r="S23" s="160"/>
      <c r="T23" s="160"/>
      <c r="U23" s="160"/>
      <c r="V23" s="160"/>
      <c r="W23" s="160"/>
      <c r="X23" s="160"/>
      <c r="Y23" s="160"/>
      <c r="Z23" s="160"/>
      <c r="AA23" s="160"/>
      <c r="AB23" s="160"/>
      <c r="AC23" s="160"/>
    </row>
    <row r="24" spans="1:29" s="114" customFormat="1" ht="15.95" customHeight="1" x14ac:dyDescent="0.2">
      <c r="A24" s="46"/>
      <c r="B24" s="127"/>
      <c r="C24" s="243" t="s">
        <v>240</v>
      </c>
      <c r="D24" s="244"/>
      <c r="E24" s="244"/>
      <c r="F24" s="244"/>
      <c r="G24" s="244"/>
      <c r="H24" s="17"/>
      <c r="I24" s="17"/>
      <c r="J24" s="180">
        <f>K16</f>
        <v>0</v>
      </c>
      <c r="K24" s="112"/>
      <c r="L24" s="112"/>
      <c r="M24" s="112"/>
      <c r="N24" s="128"/>
      <c r="O24" s="161"/>
      <c r="P24" s="160"/>
      <c r="Q24" s="160"/>
      <c r="R24" s="160"/>
      <c r="S24" s="160"/>
      <c r="T24" s="160"/>
      <c r="U24" s="160"/>
      <c r="V24" s="160"/>
      <c r="W24" s="160"/>
      <c r="X24" s="160"/>
      <c r="Y24" s="160"/>
      <c r="Z24" s="160"/>
      <c r="AA24" s="160"/>
      <c r="AB24" s="160"/>
      <c r="AC24" s="160"/>
    </row>
    <row r="25" spans="1:29" s="94" customFormat="1" ht="15.95" customHeight="1" x14ac:dyDescent="0.2">
      <c r="A25" s="6"/>
      <c r="B25" s="91"/>
      <c r="C25" s="92"/>
      <c r="D25" s="92"/>
      <c r="E25" s="92"/>
      <c r="F25" s="92"/>
      <c r="G25" s="92"/>
      <c r="H25" s="92"/>
      <c r="I25" s="92"/>
      <c r="J25" s="92"/>
      <c r="K25" s="92"/>
      <c r="L25" s="92"/>
      <c r="M25" s="92"/>
      <c r="N25" s="93"/>
      <c r="O25" s="258"/>
      <c r="P25" s="140"/>
      <c r="Q25" s="140"/>
      <c r="R25" s="140"/>
      <c r="S25" s="140"/>
      <c r="T25" s="140"/>
      <c r="U25" s="140"/>
      <c r="V25" s="140"/>
      <c r="W25" s="140"/>
      <c r="X25" s="140"/>
      <c r="Y25" s="140"/>
      <c r="Z25" s="140"/>
      <c r="AA25" s="140"/>
      <c r="AB25" s="140"/>
      <c r="AC25" s="140"/>
    </row>
    <row r="26" spans="1:29" s="55" customFormat="1" ht="18" customHeight="1" x14ac:dyDescent="0.2">
      <c r="A26" s="56"/>
      <c r="B26" s="51"/>
      <c r="C26" s="51"/>
      <c r="D26" s="51"/>
      <c r="E26" s="51"/>
      <c r="F26" s="51"/>
      <c r="G26" s="51"/>
      <c r="H26" s="51"/>
      <c r="I26" s="51"/>
      <c r="J26" s="51"/>
      <c r="K26" s="51"/>
      <c r="L26" s="246"/>
      <c r="M26" s="246"/>
      <c r="N26" s="51"/>
      <c r="O26" s="161"/>
      <c r="P26" s="160"/>
      <c r="Q26" s="160"/>
      <c r="R26" s="160"/>
      <c r="S26" s="160"/>
      <c r="T26" s="160"/>
      <c r="U26" s="160"/>
      <c r="V26" s="160"/>
      <c r="W26" s="160"/>
      <c r="X26" s="160"/>
      <c r="Y26" s="160"/>
      <c r="Z26" s="160"/>
      <c r="AA26" s="160"/>
      <c r="AB26" s="160"/>
      <c r="AC26" s="160"/>
    </row>
    <row r="27" spans="1:29" s="98" customFormat="1" ht="26.25" customHeight="1" x14ac:dyDescent="0.2">
      <c r="A27" s="97"/>
      <c r="B27" s="732" t="s">
        <v>5</v>
      </c>
      <c r="C27" s="732"/>
      <c r="D27" s="732"/>
      <c r="E27" s="732"/>
      <c r="F27" s="732"/>
      <c r="G27" s="732"/>
      <c r="H27" s="732"/>
      <c r="J27" s="99"/>
      <c r="K27" s="99"/>
      <c r="L27" s="99"/>
      <c r="M27" s="99"/>
      <c r="N27" s="99"/>
      <c r="O27" s="312"/>
      <c r="P27" s="313"/>
      <c r="Q27" s="313"/>
      <c r="R27" s="313"/>
      <c r="S27" s="313"/>
      <c r="T27" s="313"/>
      <c r="U27" s="313"/>
      <c r="V27" s="313"/>
      <c r="W27" s="313"/>
      <c r="X27" s="313"/>
      <c r="Y27" s="313"/>
      <c r="Z27" s="313"/>
      <c r="AA27" s="313"/>
      <c r="AB27" s="313"/>
      <c r="AC27" s="313"/>
    </row>
    <row r="28" spans="1:29" s="96" customFormat="1" ht="30.75" customHeight="1" x14ac:dyDescent="0.2">
      <c r="A28" s="95"/>
      <c r="B28" s="4"/>
      <c r="C28" s="749" t="s">
        <v>554</v>
      </c>
      <c r="D28" s="749"/>
      <c r="E28" s="749"/>
      <c r="F28" s="749"/>
      <c r="G28" s="749"/>
      <c r="H28" s="749"/>
      <c r="I28" s="749"/>
      <c r="J28" s="749"/>
      <c r="K28" s="749"/>
      <c r="L28" s="749"/>
      <c r="M28" s="749"/>
      <c r="N28" s="749"/>
      <c r="O28" s="749"/>
      <c r="P28" s="307"/>
      <c r="Q28" s="307"/>
      <c r="R28" s="307"/>
      <c r="S28" s="307"/>
      <c r="T28" s="307"/>
      <c r="U28" s="307"/>
      <c r="V28" s="307"/>
      <c r="W28" s="307"/>
      <c r="X28" s="307"/>
      <c r="Y28" s="307"/>
      <c r="Z28" s="307"/>
      <c r="AA28" s="307"/>
      <c r="AB28" s="307"/>
      <c r="AC28" s="307"/>
    </row>
    <row r="29" spans="1:29" s="14" customFormat="1" ht="15" customHeight="1" x14ac:dyDescent="0.2">
      <c r="A29" s="9"/>
      <c r="B29" s="85"/>
      <c r="C29" s="86"/>
      <c r="D29" s="86"/>
      <c r="E29" s="86"/>
      <c r="F29" s="86"/>
      <c r="G29" s="86"/>
      <c r="H29" s="86"/>
      <c r="I29" s="86"/>
      <c r="J29" s="86"/>
      <c r="K29" s="86"/>
      <c r="L29" s="86"/>
      <c r="M29" s="86"/>
      <c r="N29" s="142"/>
      <c r="O29" s="314"/>
      <c r="P29" s="305"/>
      <c r="Q29" s="305"/>
      <c r="R29" s="305"/>
      <c r="S29" s="305"/>
      <c r="T29" s="305"/>
      <c r="U29" s="305"/>
      <c r="V29" s="305"/>
      <c r="W29" s="305"/>
      <c r="X29" s="305"/>
      <c r="Y29" s="305"/>
      <c r="Z29" s="305"/>
      <c r="AA29" s="305"/>
      <c r="AB29" s="305"/>
      <c r="AC29" s="305"/>
    </row>
    <row r="30" spans="1:29" s="14" customFormat="1" ht="16.5" customHeight="1" x14ac:dyDescent="0.2">
      <c r="A30" s="9"/>
      <c r="B30" s="131"/>
      <c r="C30" s="16"/>
      <c r="D30" s="16"/>
      <c r="E30" s="16"/>
      <c r="F30" s="16"/>
      <c r="G30" s="16"/>
      <c r="H30" s="16"/>
      <c r="I30" s="16"/>
      <c r="J30" s="16"/>
      <c r="K30" s="747" t="s">
        <v>203</v>
      </c>
      <c r="L30" s="742" t="s">
        <v>555</v>
      </c>
      <c r="M30" s="744" t="s">
        <v>520</v>
      </c>
      <c r="N30" s="117"/>
      <c r="O30" s="315"/>
      <c r="P30" s="305"/>
      <c r="Q30" s="305"/>
      <c r="R30" s="305"/>
      <c r="S30" s="305"/>
      <c r="T30" s="305"/>
      <c r="U30" s="305"/>
      <c r="V30" s="305"/>
      <c r="W30" s="305"/>
      <c r="X30" s="305"/>
      <c r="Y30" s="305"/>
      <c r="Z30" s="305"/>
      <c r="AA30" s="305"/>
      <c r="AB30" s="305"/>
      <c r="AC30" s="305"/>
    </row>
    <row r="31" spans="1:29" s="24" customFormat="1" ht="54" customHeight="1" x14ac:dyDescent="0.2">
      <c r="A31" s="20"/>
      <c r="B31" s="124"/>
      <c r="C31" s="34" t="s">
        <v>15</v>
      </c>
      <c r="D31" s="34"/>
      <c r="E31" s="34"/>
      <c r="F31" s="34"/>
      <c r="G31" s="34"/>
      <c r="H31" s="34"/>
      <c r="I31" s="34"/>
      <c r="J31" s="34"/>
      <c r="K31" s="748"/>
      <c r="L31" s="743"/>
      <c r="M31" s="745"/>
      <c r="N31" s="117"/>
      <c r="O31" s="315"/>
      <c r="P31" s="309"/>
      <c r="Q31" s="309"/>
      <c r="R31" s="309"/>
      <c r="S31" s="309"/>
      <c r="T31" s="309"/>
      <c r="U31" s="309"/>
      <c r="V31" s="309"/>
      <c r="W31" s="309"/>
      <c r="X31" s="309"/>
      <c r="Y31" s="309"/>
      <c r="Z31" s="309"/>
      <c r="AA31" s="309"/>
      <c r="AB31" s="309"/>
      <c r="AC31" s="309"/>
    </row>
    <row r="32" spans="1:29" ht="15.95" customHeight="1" x14ac:dyDescent="0.2">
      <c r="A32" s="56"/>
      <c r="B32" s="88"/>
      <c r="C32" s="731" t="s">
        <v>6</v>
      </c>
      <c r="D32" s="731"/>
      <c r="E32" s="731"/>
      <c r="F32" s="731"/>
      <c r="G32" s="746"/>
      <c r="H32" s="316" t="s">
        <v>8</v>
      </c>
      <c r="I32" s="317"/>
      <c r="J32" s="251"/>
      <c r="K32" s="619">
        <f>SUM(K33:K40)</f>
        <v>0</v>
      </c>
      <c r="L32" s="251">
        <f>SUM(L33:L40)</f>
        <v>0</v>
      </c>
      <c r="M32" s="251">
        <f>SUM(M33:M40)</f>
        <v>0</v>
      </c>
      <c r="N32" s="199"/>
      <c r="O32" s="318"/>
    </row>
    <row r="33" spans="1:29" ht="15.95" customHeight="1" x14ac:dyDescent="0.2">
      <c r="A33" s="56"/>
      <c r="B33" s="88"/>
      <c r="C33" s="730"/>
      <c r="D33" s="730"/>
      <c r="E33" s="730"/>
      <c r="F33" s="730"/>
      <c r="G33" s="730"/>
      <c r="H33" s="772"/>
      <c r="I33" s="772"/>
      <c r="J33" s="772"/>
      <c r="K33" s="618"/>
      <c r="L33" s="406"/>
      <c r="M33" s="406"/>
      <c r="N33" s="199" t="str">
        <f t="shared" ref="N33:N40" si="0">IF(K33&gt;L33,"E","")</f>
        <v/>
      </c>
      <c r="O33" s="315" t="str">
        <f>IF($J$16&lt;1,IF(M33&lt;L33,"E´",""),"")</f>
        <v/>
      </c>
    </row>
    <row r="34" spans="1:29" ht="15.95" customHeight="1" x14ac:dyDescent="0.2">
      <c r="A34" s="56"/>
      <c r="B34" s="88"/>
      <c r="C34" s="730"/>
      <c r="D34" s="730"/>
      <c r="E34" s="730"/>
      <c r="F34" s="730"/>
      <c r="G34" s="730"/>
      <c r="H34" s="730"/>
      <c r="I34" s="730"/>
      <c r="J34" s="730"/>
      <c r="K34" s="618"/>
      <c r="L34" s="406"/>
      <c r="M34" s="406"/>
      <c r="N34" s="199" t="str">
        <f t="shared" si="0"/>
        <v/>
      </c>
      <c r="O34" s="315" t="str">
        <f t="shared" ref="O34:O40" si="1">IF($J$16&lt;1,IF(M34&lt;L34,"E´",""),"")</f>
        <v/>
      </c>
    </row>
    <row r="35" spans="1:29" ht="15.95" customHeight="1" x14ac:dyDescent="0.2">
      <c r="A35" s="56"/>
      <c r="B35" s="88"/>
      <c r="C35" s="730"/>
      <c r="D35" s="730"/>
      <c r="E35" s="730"/>
      <c r="F35" s="730"/>
      <c r="G35" s="730"/>
      <c r="H35" s="730"/>
      <c r="I35" s="730"/>
      <c r="J35" s="730"/>
      <c r="K35" s="618"/>
      <c r="L35" s="406"/>
      <c r="M35" s="406"/>
      <c r="N35" s="199" t="str">
        <f t="shared" si="0"/>
        <v/>
      </c>
      <c r="O35" s="315" t="str">
        <f t="shared" si="1"/>
        <v/>
      </c>
    </row>
    <row r="36" spans="1:29" ht="15.95" customHeight="1" x14ac:dyDescent="0.2">
      <c r="A36" s="56"/>
      <c r="B36" s="88"/>
      <c r="C36" s="730"/>
      <c r="D36" s="730"/>
      <c r="E36" s="730"/>
      <c r="F36" s="730"/>
      <c r="G36" s="730"/>
      <c r="H36" s="730"/>
      <c r="I36" s="730"/>
      <c r="J36" s="730"/>
      <c r="K36" s="618"/>
      <c r="L36" s="406"/>
      <c r="M36" s="406"/>
      <c r="N36" s="199" t="str">
        <f t="shared" si="0"/>
        <v/>
      </c>
      <c r="O36" s="315" t="str">
        <f t="shared" si="1"/>
        <v/>
      </c>
    </row>
    <row r="37" spans="1:29" ht="15.95" customHeight="1" x14ac:dyDescent="0.2">
      <c r="A37" s="56"/>
      <c r="B37" s="88"/>
      <c r="C37" s="730"/>
      <c r="D37" s="730"/>
      <c r="E37" s="730"/>
      <c r="F37" s="730"/>
      <c r="G37" s="730"/>
      <c r="H37" s="730"/>
      <c r="I37" s="730"/>
      <c r="J37" s="730"/>
      <c r="K37" s="618"/>
      <c r="L37" s="406"/>
      <c r="M37" s="406"/>
      <c r="N37" s="199" t="str">
        <f t="shared" si="0"/>
        <v/>
      </c>
      <c r="O37" s="315" t="str">
        <f t="shared" si="1"/>
        <v/>
      </c>
    </row>
    <row r="38" spans="1:29" ht="15.95" customHeight="1" x14ac:dyDescent="0.2">
      <c r="A38" s="56"/>
      <c r="B38" s="88"/>
      <c r="C38" s="730"/>
      <c r="D38" s="730"/>
      <c r="E38" s="730"/>
      <c r="F38" s="730"/>
      <c r="G38" s="730"/>
      <c r="H38" s="730"/>
      <c r="I38" s="730"/>
      <c r="J38" s="730"/>
      <c r="K38" s="618"/>
      <c r="L38" s="406"/>
      <c r="M38" s="406"/>
      <c r="N38" s="199" t="str">
        <f>IF(K38&gt;L38,"E","")</f>
        <v/>
      </c>
      <c r="O38" s="315" t="str">
        <f t="shared" si="1"/>
        <v/>
      </c>
    </row>
    <row r="39" spans="1:29" ht="15.95" customHeight="1" x14ac:dyDescent="0.2">
      <c r="A39" s="56"/>
      <c r="B39" s="88"/>
      <c r="C39" s="730"/>
      <c r="D39" s="730"/>
      <c r="E39" s="730"/>
      <c r="F39" s="730"/>
      <c r="G39" s="730"/>
      <c r="H39" s="730"/>
      <c r="I39" s="730"/>
      <c r="J39" s="730"/>
      <c r="K39" s="618"/>
      <c r="L39" s="406"/>
      <c r="M39" s="406"/>
      <c r="N39" s="199" t="str">
        <f t="shared" si="0"/>
        <v/>
      </c>
      <c r="O39" s="315" t="str">
        <f t="shared" si="1"/>
        <v/>
      </c>
    </row>
    <row r="40" spans="1:29" s="114" customFormat="1" ht="15.95" customHeight="1" x14ac:dyDescent="0.2">
      <c r="A40" s="46"/>
      <c r="B40" s="127"/>
      <c r="C40" s="730"/>
      <c r="D40" s="730"/>
      <c r="E40" s="730"/>
      <c r="F40" s="730"/>
      <c r="G40" s="730"/>
      <c r="H40" s="730"/>
      <c r="I40" s="730"/>
      <c r="J40" s="730"/>
      <c r="K40" s="618"/>
      <c r="L40" s="406"/>
      <c r="M40" s="406"/>
      <c r="N40" s="199" t="str">
        <f t="shared" si="0"/>
        <v/>
      </c>
      <c r="O40" s="315" t="str">
        <f t="shared" si="1"/>
        <v/>
      </c>
      <c r="P40" s="160"/>
      <c r="Q40" s="160"/>
      <c r="R40" s="160"/>
      <c r="S40" s="160"/>
      <c r="T40" s="160"/>
      <c r="U40" s="160"/>
      <c r="V40" s="160"/>
      <c r="W40" s="160"/>
      <c r="X40" s="160"/>
      <c r="Y40" s="160"/>
      <c r="Z40" s="160"/>
      <c r="AA40" s="160"/>
      <c r="AB40" s="160"/>
      <c r="AC40" s="160"/>
    </row>
    <row r="41" spans="1:29" ht="15.95" customHeight="1" x14ac:dyDescent="0.2">
      <c r="A41" s="56"/>
      <c r="B41" s="88"/>
      <c r="C41" s="112"/>
      <c r="D41" s="112"/>
      <c r="E41" s="112"/>
      <c r="F41" s="112"/>
      <c r="G41" s="112"/>
      <c r="H41" s="112"/>
      <c r="I41" s="112"/>
      <c r="J41" s="112"/>
      <c r="K41" s="112"/>
      <c r="L41" s="112"/>
      <c r="M41" s="112"/>
      <c r="N41" s="199"/>
      <c r="O41" s="315"/>
    </row>
    <row r="42" spans="1:29" s="24" customFormat="1" ht="20.100000000000001" customHeight="1" x14ac:dyDescent="0.2">
      <c r="A42" s="20"/>
      <c r="B42" s="124"/>
      <c r="C42" s="17" t="s">
        <v>16</v>
      </c>
      <c r="D42" s="17"/>
      <c r="E42" s="17"/>
      <c r="F42" s="17"/>
      <c r="G42" s="17"/>
      <c r="H42" s="106"/>
      <c r="I42" s="106"/>
      <c r="J42" s="106"/>
      <c r="K42" s="106"/>
      <c r="L42" s="106"/>
      <c r="M42" s="106"/>
      <c r="N42" s="199"/>
      <c r="O42" s="315"/>
      <c r="P42" s="309"/>
      <c r="Q42" s="309"/>
      <c r="R42" s="309"/>
      <c r="S42" s="309"/>
      <c r="T42" s="309"/>
      <c r="U42" s="309"/>
      <c r="V42" s="309"/>
      <c r="W42" s="309"/>
      <c r="X42" s="309"/>
      <c r="Y42" s="309"/>
      <c r="Z42" s="309"/>
      <c r="AA42" s="309"/>
      <c r="AB42" s="309"/>
      <c r="AC42" s="309"/>
    </row>
    <row r="43" spans="1:29" ht="15.95" customHeight="1" x14ac:dyDescent="0.2">
      <c r="A43" s="56"/>
      <c r="B43" s="88"/>
      <c r="C43" s="731" t="s">
        <v>6</v>
      </c>
      <c r="D43" s="731"/>
      <c r="E43" s="731"/>
      <c r="F43" s="731"/>
      <c r="G43" s="731"/>
      <c r="H43" s="731" t="s">
        <v>8</v>
      </c>
      <c r="I43" s="731"/>
      <c r="J43" s="731"/>
      <c r="K43" s="620">
        <f>SUM(K44:K51)</f>
        <v>0</v>
      </c>
      <c r="L43" s="109">
        <f>SUM(L44:L51)</f>
        <v>0</v>
      </c>
      <c r="M43" s="109">
        <f>SUM(M44:M51)</f>
        <v>0</v>
      </c>
      <c r="N43" s="199"/>
      <c r="O43" s="318"/>
    </row>
    <row r="44" spans="1:29" ht="15.95" customHeight="1" x14ac:dyDescent="0.2">
      <c r="A44" s="56"/>
      <c r="B44" s="88"/>
      <c r="C44" s="730"/>
      <c r="D44" s="730"/>
      <c r="E44" s="730"/>
      <c r="F44" s="730"/>
      <c r="G44" s="730"/>
      <c r="H44" s="730"/>
      <c r="I44" s="730"/>
      <c r="J44" s="730"/>
      <c r="K44" s="618"/>
      <c r="L44" s="406"/>
      <c r="M44" s="406"/>
      <c r="N44" s="199" t="str">
        <f t="shared" ref="N44:N51" si="2">IF(K44&gt;L44,"E","")</f>
        <v/>
      </c>
      <c r="O44" s="315" t="str">
        <f>IF($J$16&lt;1,IF(M44&lt;L44,"E´",""),"")</f>
        <v/>
      </c>
    </row>
    <row r="45" spans="1:29" ht="15.95" customHeight="1" x14ac:dyDescent="0.2">
      <c r="A45" s="56"/>
      <c r="B45" s="88"/>
      <c r="C45" s="730"/>
      <c r="D45" s="730"/>
      <c r="E45" s="730"/>
      <c r="F45" s="730"/>
      <c r="G45" s="730"/>
      <c r="H45" s="730"/>
      <c r="I45" s="730"/>
      <c r="J45" s="730"/>
      <c r="K45" s="618"/>
      <c r="L45" s="406"/>
      <c r="M45" s="406"/>
      <c r="N45" s="199" t="str">
        <f t="shared" si="2"/>
        <v/>
      </c>
      <c r="O45" s="315" t="str">
        <f t="shared" ref="O45:O51" si="3">IF($J$16&lt;1,IF(M45&lt;L45,"E´",""),"")</f>
        <v/>
      </c>
    </row>
    <row r="46" spans="1:29" ht="15.95" customHeight="1" x14ac:dyDescent="0.2">
      <c r="A46" s="56"/>
      <c r="B46" s="88"/>
      <c r="C46" s="730"/>
      <c r="D46" s="730"/>
      <c r="E46" s="730"/>
      <c r="F46" s="730"/>
      <c r="G46" s="730"/>
      <c r="H46" s="730"/>
      <c r="I46" s="730"/>
      <c r="J46" s="730"/>
      <c r="K46" s="618"/>
      <c r="L46" s="406"/>
      <c r="M46" s="406"/>
      <c r="N46" s="199" t="str">
        <f t="shared" si="2"/>
        <v/>
      </c>
      <c r="O46" s="315" t="str">
        <f t="shared" si="3"/>
        <v/>
      </c>
    </row>
    <row r="47" spans="1:29" ht="15.95" customHeight="1" x14ac:dyDescent="0.2">
      <c r="A47" s="56"/>
      <c r="B47" s="88"/>
      <c r="C47" s="730"/>
      <c r="D47" s="730"/>
      <c r="E47" s="730"/>
      <c r="F47" s="730"/>
      <c r="G47" s="730"/>
      <c r="H47" s="730"/>
      <c r="I47" s="730"/>
      <c r="J47" s="730"/>
      <c r="K47" s="618"/>
      <c r="L47" s="406"/>
      <c r="M47" s="406"/>
      <c r="N47" s="199" t="str">
        <f t="shared" si="2"/>
        <v/>
      </c>
      <c r="O47" s="315" t="str">
        <f t="shared" si="3"/>
        <v/>
      </c>
    </row>
    <row r="48" spans="1:29" ht="15.95" customHeight="1" x14ac:dyDescent="0.2">
      <c r="A48" s="56"/>
      <c r="B48" s="88"/>
      <c r="C48" s="730"/>
      <c r="D48" s="730"/>
      <c r="E48" s="730"/>
      <c r="F48" s="730"/>
      <c r="G48" s="730"/>
      <c r="H48" s="730"/>
      <c r="I48" s="730"/>
      <c r="J48" s="730"/>
      <c r="K48" s="618"/>
      <c r="L48" s="406"/>
      <c r="M48" s="406"/>
      <c r="N48" s="199" t="str">
        <f t="shared" si="2"/>
        <v/>
      </c>
      <c r="O48" s="315" t="str">
        <f t="shared" si="3"/>
        <v/>
      </c>
    </row>
    <row r="49" spans="1:29" ht="15.95" customHeight="1" x14ac:dyDescent="0.2">
      <c r="A49" s="56"/>
      <c r="B49" s="88"/>
      <c r="C49" s="730"/>
      <c r="D49" s="730"/>
      <c r="E49" s="730"/>
      <c r="F49" s="730"/>
      <c r="G49" s="730"/>
      <c r="H49" s="730"/>
      <c r="I49" s="730"/>
      <c r="J49" s="730"/>
      <c r="K49" s="618"/>
      <c r="L49" s="406"/>
      <c r="M49" s="406"/>
      <c r="N49" s="199" t="str">
        <f t="shared" si="2"/>
        <v/>
      </c>
      <c r="O49" s="315" t="str">
        <f t="shared" si="3"/>
        <v/>
      </c>
    </row>
    <row r="50" spans="1:29" ht="15.95" customHeight="1" x14ac:dyDescent="0.2">
      <c r="A50" s="56"/>
      <c r="B50" s="88"/>
      <c r="C50" s="730"/>
      <c r="D50" s="730"/>
      <c r="E50" s="730"/>
      <c r="F50" s="730"/>
      <c r="G50" s="730"/>
      <c r="H50" s="730"/>
      <c r="I50" s="730"/>
      <c r="J50" s="730"/>
      <c r="K50" s="618"/>
      <c r="L50" s="406"/>
      <c r="M50" s="406"/>
      <c r="N50" s="199" t="str">
        <f t="shared" si="2"/>
        <v/>
      </c>
      <c r="O50" s="315" t="str">
        <f t="shared" si="3"/>
        <v/>
      </c>
    </row>
    <row r="51" spans="1:29" s="114" customFormat="1" ht="15.95" customHeight="1" x14ac:dyDescent="0.2">
      <c r="A51" s="46"/>
      <c r="B51" s="127"/>
      <c r="C51" s="730"/>
      <c r="D51" s="730"/>
      <c r="E51" s="730"/>
      <c r="F51" s="730"/>
      <c r="G51" s="730"/>
      <c r="H51" s="730"/>
      <c r="I51" s="730"/>
      <c r="J51" s="730"/>
      <c r="K51" s="618"/>
      <c r="L51" s="406"/>
      <c r="M51" s="406"/>
      <c r="N51" s="199" t="str">
        <f t="shared" si="2"/>
        <v/>
      </c>
      <c r="O51" s="315" t="str">
        <f t="shared" si="3"/>
        <v/>
      </c>
      <c r="P51" s="160"/>
      <c r="Q51" s="160"/>
      <c r="R51" s="160"/>
      <c r="S51" s="160"/>
      <c r="T51" s="160"/>
      <c r="U51" s="160"/>
      <c r="V51" s="160"/>
      <c r="W51" s="160"/>
      <c r="X51" s="160"/>
      <c r="Y51" s="160"/>
      <c r="Z51" s="160"/>
      <c r="AA51" s="160"/>
      <c r="AB51" s="160"/>
      <c r="AC51" s="160"/>
    </row>
    <row r="52" spans="1:29" ht="15.95" customHeight="1" x14ac:dyDescent="0.2">
      <c r="A52" s="56"/>
      <c r="B52" s="88"/>
      <c r="C52" s="112"/>
      <c r="D52" s="112"/>
      <c r="E52" s="112"/>
      <c r="F52" s="112"/>
      <c r="G52" s="112"/>
      <c r="H52" s="112"/>
      <c r="I52" s="112"/>
      <c r="J52" s="112"/>
      <c r="K52" s="112"/>
      <c r="L52" s="112"/>
      <c r="M52" s="112"/>
      <c r="N52" s="199"/>
      <c r="O52" s="315"/>
    </row>
    <row r="53" spans="1:29" s="24" customFormat="1" ht="20.100000000000001" customHeight="1" x14ac:dyDescent="0.2">
      <c r="A53" s="20"/>
      <c r="B53" s="124"/>
      <c r="C53" s="34" t="s">
        <v>302</v>
      </c>
      <c r="D53" s="34"/>
      <c r="E53" s="34"/>
      <c r="F53" s="34"/>
      <c r="G53" s="34"/>
      <c r="H53" s="34"/>
      <c r="I53" s="34"/>
      <c r="J53" s="34"/>
      <c r="K53" s="34"/>
      <c r="L53" s="34"/>
      <c r="M53" s="34"/>
      <c r="N53" s="199"/>
      <c r="O53" s="315"/>
      <c r="P53" s="309"/>
      <c r="Q53" s="309"/>
      <c r="R53" s="309"/>
      <c r="S53" s="309"/>
      <c r="T53" s="309"/>
      <c r="U53" s="309"/>
      <c r="V53" s="309"/>
      <c r="W53" s="309"/>
      <c r="X53" s="309"/>
      <c r="Y53" s="309"/>
      <c r="Z53" s="309"/>
      <c r="AA53" s="309"/>
      <c r="AB53" s="309"/>
      <c r="AC53" s="309"/>
    </row>
    <row r="54" spans="1:29" ht="15.95" customHeight="1" collapsed="1" x14ac:dyDescent="0.2">
      <c r="A54" s="56"/>
      <c r="B54" s="88"/>
      <c r="C54" s="731" t="s">
        <v>6</v>
      </c>
      <c r="D54" s="731"/>
      <c r="E54" s="731"/>
      <c r="F54" s="731"/>
      <c r="G54" s="731"/>
      <c r="H54" s="731" t="s">
        <v>8</v>
      </c>
      <c r="I54" s="731"/>
      <c r="J54" s="731"/>
      <c r="K54" s="620">
        <f>SUM(K55:K62)</f>
        <v>0</v>
      </c>
      <c r="L54" s="109">
        <f>SUM(L55:L62)</f>
        <v>0</v>
      </c>
      <c r="M54" s="109">
        <f>SUM(M55:M62)</f>
        <v>0</v>
      </c>
      <c r="N54" s="199"/>
      <c r="O54" s="318"/>
    </row>
    <row r="55" spans="1:29" ht="15.95" customHeight="1" x14ac:dyDescent="0.2">
      <c r="A55" s="56"/>
      <c r="B55" s="88"/>
      <c r="C55" s="730"/>
      <c r="D55" s="730"/>
      <c r="E55" s="730"/>
      <c r="F55" s="730"/>
      <c r="G55" s="730"/>
      <c r="H55" s="730"/>
      <c r="I55" s="730"/>
      <c r="J55" s="730"/>
      <c r="K55" s="618"/>
      <c r="L55" s="406"/>
      <c r="M55" s="406"/>
      <c r="N55" s="199" t="str">
        <f t="shared" ref="N55:N62" si="4">IF(K55&gt;L55,"E","")</f>
        <v/>
      </c>
      <c r="O55" s="315" t="str">
        <f>IF($J$16&lt;1,IF(M55&lt;L55,"E´",""),"")</f>
        <v/>
      </c>
    </row>
    <row r="56" spans="1:29" ht="15.95" customHeight="1" x14ac:dyDescent="0.2">
      <c r="A56" s="56"/>
      <c r="B56" s="88"/>
      <c r="C56" s="730"/>
      <c r="D56" s="730"/>
      <c r="E56" s="730"/>
      <c r="F56" s="730"/>
      <c r="G56" s="730"/>
      <c r="H56" s="730"/>
      <c r="I56" s="730"/>
      <c r="J56" s="730"/>
      <c r="K56" s="618"/>
      <c r="L56" s="406"/>
      <c r="M56" s="406"/>
      <c r="N56" s="199" t="str">
        <f t="shared" si="4"/>
        <v/>
      </c>
      <c r="O56" s="315" t="str">
        <f t="shared" ref="O56:O62" si="5">IF($J$16&lt;1,IF(M56&lt;L56,"E´",""),"")</f>
        <v/>
      </c>
    </row>
    <row r="57" spans="1:29" ht="15.95" customHeight="1" x14ac:dyDescent="0.2">
      <c r="A57" s="56"/>
      <c r="B57" s="88"/>
      <c r="C57" s="730"/>
      <c r="D57" s="730"/>
      <c r="E57" s="730"/>
      <c r="F57" s="730"/>
      <c r="G57" s="730"/>
      <c r="H57" s="730"/>
      <c r="I57" s="730"/>
      <c r="J57" s="730"/>
      <c r="K57" s="618"/>
      <c r="L57" s="406"/>
      <c r="M57" s="406"/>
      <c r="N57" s="199" t="str">
        <f t="shared" si="4"/>
        <v/>
      </c>
      <c r="O57" s="315" t="str">
        <f t="shared" si="5"/>
        <v/>
      </c>
    </row>
    <row r="58" spans="1:29" ht="15.95" customHeight="1" x14ac:dyDescent="0.2">
      <c r="A58" s="56"/>
      <c r="B58" s="88"/>
      <c r="C58" s="730"/>
      <c r="D58" s="730"/>
      <c r="E58" s="730"/>
      <c r="F58" s="730"/>
      <c r="G58" s="730"/>
      <c r="H58" s="730"/>
      <c r="I58" s="730"/>
      <c r="J58" s="730"/>
      <c r="K58" s="618"/>
      <c r="L58" s="406"/>
      <c r="M58" s="406"/>
      <c r="N58" s="199" t="str">
        <f t="shared" si="4"/>
        <v/>
      </c>
      <c r="O58" s="315" t="str">
        <f t="shared" si="5"/>
        <v/>
      </c>
    </row>
    <row r="59" spans="1:29" ht="15.95" customHeight="1" x14ac:dyDescent="0.2">
      <c r="A59" s="56"/>
      <c r="B59" s="88"/>
      <c r="C59" s="730"/>
      <c r="D59" s="730"/>
      <c r="E59" s="730"/>
      <c r="F59" s="730"/>
      <c r="G59" s="730"/>
      <c r="H59" s="730"/>
      <c r="I59" s="730"/>
      <c r="J59" s="730"/>
      <c r="K59" s="618"/>
      <c r="L59" s="406"/>
      <c r="M59" s="406"/>
      <c r="N59" s="199" t="str">
        <f t="shared" si="4"/>
        <v/>
      </c>
      <c r="O59" s="315" t="str">
        <f t="shared" si="5"/>
        <v/>
      </c>
    </row>
    <row r="60" spans="1:29" ht="15.95" customHeight="1" x14ac:dyDescent="0.2">
      <c r="A60" s="56"/>
      <c r="B60" s="88"/>
      <c r="C60" s="730"/>
      <c r="D60" s="730"/>
      <c r="E60" s="730"/>
      <c r="F60" s="730"/>
      <c r="G60" s="730"/>
      <c r="H60" s="730"/>
      <c r="I60" s="730"/>
      <c r="J60" s="730"/>
      <c r="K60" s="618"/>
      <c r="L60" s="406"/>
      <c r="M60" s="406"/>
      <c r="N60" s="199" t="str">
        <f t="shared" si="4"/>
        <v/>
      </c>
      <c r="O60" s="315" t="str">
        <f t="shared" si="5"/>
        <v/>
      </c>
    </row>
    <row r="61" spans="1:29" ht="15.95" customHeight="1" x14ac:dyDescent="0.2">
      <c r="A61" s="56"/>
      <c r="B61" s="88"/>
      <c r="C61" s="730"/>
      <c r="D61" s="730"/>
      <c r="E61" s="730"/>
      <c r="F61" s="730"/>
      <c r="G61" s="730"/>
      <c r="H61" s="730"/>
      <c r="I61" s="730"/>
      <c r="J61" s="730"/>
      <c r="K61" s="618"/>
      <c r="L61" s="406"/>
      <c r="M61" s="406"/>
      <c r="N61" s="199" t="str">
        <f t="shared" si="4"/>
        <v/>
      </c>
      <c r="O61" s="315" t="str">
        <f t="shared" si="5"/>
        <v/>
      </c>
    </row>
    <row r="62" spans="1:29" s="114" customFormat="1" ht="15.95" customHeight="1" x14ac:dyDescent="0.2">
      <c r="A62" s="46"/>
      <c r="B62" s="127"/>
      <c r="C62" s="730"/>
      <c r="D62" s="730"/>
      <c r="E62" s="730"/>
      <c r="F62" s="730"/>
      <c r="G62" s="730"/>
      <c r="H62" s="730"/>
      <c r="I62" s="730"/>
      <c r="J62" s="730"/>
      <c r="K62" s="618"/>
      <c r="L62" s="406"/>
      <c r="M62" s="406"/>
      <c r="N62" s="199" t="str">
        <f t="shared" si="4"/>
        <v/>
      </c>
      <c r="O62" s="315" t="str">
        <f t="shared" si="5"/>
        <v/>
      </c>
      <c r="P62" s="160"/>
      <c r="Q62" s="160"/>
      <c r="R62" s="160"/>
      <c r="S62" s="160"/>
      <c r="T62" s="160"/>
      <c r="U62" s="160"/>
      <c r="V62" s="160"/>
      <c r="W62" s="160"/>
      <c r="X62" s="160"/>
      <c r="Y62" s="160"/>
      <c r="Z62" s="160"/>
      <c r="AA62" s="160"/>
      <c r="AB62" s="160"/>
      <c r="AC62" s="160"/>
    </row>
    <row r="63" spans="1:29" ht="15.95" customHeight="1" x14ac:dyDescent="0.2">
      <c r="A63" s="56"/>
      <c r="B63" s="88"/>
      <c r="C63" s="112"/>
      <c r="D63" s="112"/>
      <c r="E63" s="112"/>
      <c r="F63" s="112"/>
      <c r="G63" s="112"/>
      <c r="H63" s="112"/>
      <c r="I63" s="112"/>
      <c r="J63" s="112"/>
      <c r="K63" s="112"/>
      <c r="L63" s="112"/>
      <c r="M63" s="112"/>
      <c r="N63" s="199"/>
      <c r="O63" s="315"/>
    </row>
    <row r="64" spans="1:29" s="24" customFormat="1" ht="20.100000000000001" customHeight="1" x14ac:dyDescent="0.2">
      <c r="A64" s="20"/>
      <c r="B64" s="124"/>
      <c r="C64" s="17" t="s">
        <v>283</v>
      </c>
      <c r="D64" s="17"/>
      <c r="E64" s="17"/>
      <c r="F64" s="17"/>
      <c r="G64" s="17"/>
      <c r="H64" s="106"/>
      <c r="I64" s="106"/>
      <c r="J64" s="106"/>
      <c r="K64" s="106"/>
      <c r="L64" s="106"/>
      <c r="M64" s="106"/>
      <c r="N64" s="199"/>
      <c r="O64" s="315"/>
      <c r="P64" s="309"/>
      <c r="Q64" s="309"/>
      <c r="R64" s="309"/>
      <c r="S64" s="309"/>
      <c r="T64" s="309"/>
      <c r="U64" s="309"/>
      <c r="V64" s="309"/>
      <c r="W64" s="309"/>
      <c r="X64" s="309"/>
      <c r="Y64" s="309"/>
      <c r="Z64" s="309"/>
      <c r="AA64" s="309"/>
      <c r="AB64" s="309"/>
      <c r="AC64" s="309"/>
    </row>
    <row r="65" spans="1:29" ht="15.95" customHeight="1" collapsed="1" x14ac:dyDescent="0.2">
      <c r="A65" s="56"/>
      <c r="B65" s="88"/>
      <c r="C65" s="731" t="s">
        <v>6</v>
      </c>
      <c r="D65" s="731"/>
      <c r="E65" s="731"/>
      <c r="F65" s="731"/>
      <c r="G65" s="731"/>
      <c r="H65" s="731" t="s">
        <v>8</v>
      </c>
      <c r="I65" s="731"/>
      <c r="J65" s="731"/>
      <c r="K65" s="620">
        <f>SUM(K66:K69)</f>
        <v>0</v>
      </c>
      <c r="L65" s="109">
        <f>SUM(L66:L69)</f>
        <v>0</v>
      </c>
      <c r="M65" s="109">
        <f>SUM(M66:M69)</f>
        <v>0</v>
      </c>
      <c r="N65" s="199"/>
      <c r="O65" s="318"/>
    </row>
    <row r="66" spans="1:29" ht="15.95" customHeight="1" x14ac:dyDescent="0.2">
      <c r="A66" s="56"/>
      <c r="B66" s="88"/>
      <c r="C66" s="730"/>
      <c r="D66" s="730"/>
      <c r="E66" s="730"/>
      <c r="F66" s="730"/>
      <c r="G66" s="730"/>
      <c r="H66" s="730"/>
      <c r="I66" s="730"/>
      <c r="J66" s="730"/>
      <c r="K66" s="618"/>
      <c r="L66" s="406"/>
      <c r="M66" s="406"/>
      <c r="N66" s="199" t="str">
        <f>IF(K66&gt;L66,"E","")</f>
        <v/>
      </c>
      <c r="O66" s="315" t="str">
        <f>IF($J$16&lt;1,IF(M66&lt;L66,"E´",""),"")</f>
        <v/>
      </c>
    </row>
    <row r="67" spans="1:29" ht="15.95" customHeight="1" x14ac:dyDescent="0.2">
      <c r="A67" s="56"/>
      <c r="B67" s="88"/>
      <c r="C67" s="730"/>
      <c r="D67" s="730"/>
      <c r="E67" s="730"/>
      <c r="F67" s="730"/>
      <c r="G67" s="730"/>
      <c r="H67" s="730"/>
      <c r="I67" s="730"/>
      <c r="J67" s="730"/>
      <c r="K67" s="618"/>
      <c r="L67" s="406"/>
      <c r="M67" s="406"/>
      <c r="N67" s="199" t="str">
        <f>IF(K67&gt;L67,"E","")</f>
        <v/>
      </c>
      <c r="O67" s="315" t="str">
        <f>IF($J$16&lt;1,IF(M67&lt;L67,"E´",""),"")</f>
        <v/>
      </c>
    </row>
    <row r="68" spans="1:29" ht="15.95" customHeight="1" x14ac:dyDescent="0.2">
      <c r="A68" s="56"/>
      <c r="B68" s="88"/>
      <c r="C68" s="730"/>
      <c r="D68" s="730"/>
      <c r="E68" s="730"/>
      <c r="F68" s="730"/>
      <c r="G68" s="730"/>
      <c r="H68" s="730"/>
      <c r="I68" s="730"/>
      <c r="J68" s="730"/>
      <c r="K68" s="618"/>
      <c r="L68" s="406"/>
      <c r="M68" s="406"/>
      <c r="N68" s="199" t="str">
        <f>IF(K68&gt;L68,"E","")</f>
        <v/>
      </c>
      <c r="O68" s="315" t="str">
        <f>IF($J$16&lt;1,IF(M68&lt;L68,"E´",""),"")</f>
        <v/>
      </c>
    </row>
    <row r="69" spans="1:29" s="114" customFormat="1" ht="15.95" customHeight="1" x14ac:dyDescent="0.2">
      <c r="A69" s="46"/>
      <c r="B69" s="127"/>
      <c r="C69" s="730"/>
      <c r="D69" s="730"/>
      <c r="E69" s="730"/>
      <c r="F69" s="730"/>
      <c r="G69" s="730"/>
      <c r="H69" s="730"/>
      <c r="I69" s="730"/>
      <c r="J69" s="730"/>
      <c r="K69" s="618"/>
      <c r="L69" s="406"/>
      <c r="M69" s="406"/>
      <c r="N69" s="199" t="str">
        <f>IF(K69&gt;L69,"E","")</f>
        <v/>
      </c>
      <c r="O69" s="315" t="str">
        <f>IF($J$16&lt;1,IF(M69&lt;L69,"E´",""),"")</f>
        <v/>
      </c>
      <c r="P69" s="160"/>
      <c r="Q69" s="160"/>
      <c r="R69" s="160"/>
      <c r="S69" s="160"/>
      <c r="T69" s="160"/>
      <c r="U69" s="160"/>
      <c r="V69" s="160"/>
      <c r="W69" s="160"/>
      <c r="X69" s="160"/>
      <c r="Y69" s="160"/>
      <c r="Z69" s="160"/>
      <c r="AA69" s="160"/>
      <c r="AB69" s="160"/>
      <c r="AC69" s="160"/>
    </row>
    <row r="70" spans="1:29" ht="15.95" customHeight="1" x14ac:dyDescent="0.2">
      <c r="A70" s="56"/>
      <c r="B70" s="88"/>
      <c r="C70" s="112"/>
      <c r="D70" s="112"/>
      <c r="E70" s="112"/>
      <c r="F70" s="112"/>
      <c r="G70" s="112"/>
      <c r="H70" s="112"/>
      <c r="I70" s="112"/>
      <c r="J70" s="112"/>
      <c r="K70" s="112"/>
      <c r="L70" s="112"/>
      <c r="M70" s="112"/>
      <c r="N70" s="199"/>
      <c r="O70" s="315"/>
    </row>
    <row r="71" spans="1:29" s="24" customFormat="1" ht="20.100000000000001" customHeight="1" x14ac:dyDescent="0.2">
      <c r="A71" s="20"/>
      <c r="B71" s="124"/>
      <c r="C71" s="17" t="s">
        <v>416</v>
      </c>
      <c r="D71" s="17"/>
      <c r="E71" s="17"/>
      <c r="F71" s="17"/>
      <c r="G71" s="17"/>
      <c r="H71" s="106"/>
      <c r="I71" s="106"/>
      <c r="J71" s="106"/>
      <c r="K71" s="106"/>
      <c r="L71" s="106"/>
      <c r="M71" s="106"/>
      <c r="N71" s="199"/>
      <c r="O71" s="315"/>
      <c r="P71" s="309"/>
      <c r="Q71" s="309"/>
      <c r="R71" s="309"/>
      <c r="S71" s="309"/>
      <c r="T71" s="309"/>
      <c r="U71" s="309"/>
      <c r="V71" s="309"/>
      <c r="W71" s="309"/>
      <c r="X71" s="309"/>
      <c r="Y71" s="309"/>
      <c r="Z71" s="309"/>
      <c r="AA71" s="309"/>
      <c r="AB71" s="309"/>
      <c r="AC71" s="309"/>
    </row>
    <row r="72" spans="1:29" ht="15.95" customHeight="1" x14ac:dyDescent="0.2">
      <c r="A72" s="56"/>
      <c r="B72" s="88"/>
      <c r="C72" s="731" t="s">
        <v>6</v>
      </c>
      <c r="D72" s="731"/>
      <c r="E72" s="731"/>
      <c r="F72" s="731"/>
      <c r="G72" s="731"/>
      <c r="H72" s="731" t="s">
        <v>8</v>
      </c>
      <c r="I72" s="731"/>
      <c r="J72" s="731"/>
      <c r="K72" s="620">
        <f>SUM(K73:K80)</f>
        <v>0</v>
      </c>
      <c r="L72" s="109">
        <f>SUM(L73:L80)</f>
        <v>0</v>
      </c>
      <c r="M72" s="109">
        <f>SUM(M73:M80)</f>
        <v>0</v>
      </c>
      <c r="N72" s="199"/>
      <c r="O72" s="318"/>
    </row>
    <row r="73" spans="1:29" ht="15.95" customHeight="1" x14ac:dyDescent="0.2">
      <c r="A73" s="56"/>
      <c r="B73" s="88"/>
      <c r="C73" s="730"/>
      <c r="D73" s="730"/>
      <c r="E73" s="730"/>
      <c r="F73" s="730"/>
      <c r="G73" s="730"/>
      <c r="H73" s="730"/>
      <c r="I73" s="730"/>
      <c r="J73" s="730"/>
      <c r="K73" s="618"/>
      <c r="L73" s="406"/>
      <c r="M73" s="406"/>
      <c r="N73" s="199" t="str">
        <f t="shared" ref="N73:N80" si="6">IF(K73&gt;L73,"E","")</f>
        <v/>
      </c>
      <c r="O73" s="315" t="str">
        <f>IF($J$16&lt;1,IF(M73&lt;L73,"E´",""),"")</f>
        <v/>
      </c>
    </row>
    <row r="74" spans="1:29" ht="15.95" customHeight="1" x14ac:dyDescent="0.2">
      <c r="A74" s="56"/>
      <c r="B74" s="88"/>
      <c r="C74" s="730"/>
      <c r="D74" s="730"/>
      <c r="E74" s="730"/>
      <c r="F74" s="730"/>
      <c r="G74" s="730"/>
      <c r="H74" s="730"/>
      <c r="I74" s="730"/>
      <c r="J74" s="730"/>
      <c r="K74" s="618"/>
      <c r="L74" s="406"/>
      <c r="M74" s="406"/>
      <c r="N74" s="199" t="str">
        <f t="shared" si="6"/>
        <v/>
      </c>
      <c r="O74" s="315" t="str">
        <f t="shared" ref="O74:O80" si="7">IF($J$16&lt;1,IF(M74&lt;L74,"E´",""),"")</f>
        <v/>
      </c>
    </row>
    <row r="75" spans="1:29" ht="15.95" customHeight="1" x14ac:dyDescent="0.2">
      <c r="A75" s="56"/>
      <c r="B75" s="88"/>
      <c r="C75" s="730"/>
      <c r="D75" s="730"/>
      <c r="E75" s="730"/>
      <c r="F75" s="730"/>
      <c r="G75" s="730"/>
      <c r="H75" s="730"/>
      <c r="I75" s="730"/>
      <c r="J75" s="730"/>
      <c r="K75" s="618"/>
      <c r="L75" s="406"/>
      <c r="M75" s="406"/>
      <c r="N75" s="199" t="str">
        <f t="shared" si="6"/>
        <v/>
      </c>
      <c r="O75" s="315" t="str">
        <f t="shared" si="7"/>
        <v/>
      </c>
    </row>
    <row r="76" spans="1:29" ht="15.95" customHeight="1" x14ac:dyDescent="0.2">
      <c r="A76" s="56"/>
      <c r="B76" s="88"/>
      <c r="C76" s="730"/>
      <c r="D76" s="730"/>
      <c r="E76" s="730"/>
      <c r="F76" s="730"/>
      <c r="G76" s="730"/>
      <c r="H76" s="730"/>
      <c r="I76" s="730"/>
      <c r="J76" s="730"/>
      <c r="K76" s="618"/>
      <c r="L76" s="406"/>
      <c r="M76" s="406"/>
      <c r="N76" s="199" t="str">
        <f t="shared" si="6"/>
        <v/>
      </c>
      <c r="O76" s="315" t="str">
        <f t="shared" si="7"/>
        <v/>
      </c>
    </row>
    <row r="77" spans="1:29" ht="15.95" customHeight="1" x14ac:dyDescent="0.2">
      <c r="A77" s="56"/>
      <c r="B77" s="88"/>
      <c r="C77" s="730"/>
      <c r="D77" s="730"/>
      <c r="E77" s="730"/>
      <c r="F77" s="730"/>
      <c r="G77" s="730"/>
      <c r="H77" s="730"/>
      <c r="I77" s="730"/>
      <c r="J77" s="730"/>
      <c r="K77" s="618"/>
      <c r="L77" s="406"/>
      <c r="M77" s="406"/>
      <c r="N77" s="199" t="str">
        <f t="shared" si="6"/>
        <v/>
      </c>
      <c r="O77" s="315" t="str">
        <f t="shared" si="7"/>
        <v/>
      </c>
    </row>
    <row r="78" spans="1:29" ht="15.95" customHeight="1" x14ac:dyDescent="0.2">
      <c r="A78" s="56"/>
      <c r="B78" s="88"/>
      <c r="C78" s="730"/>
      <c r="D78" s="730"/>
      <c r="E78" s="730"/>
      <c r="F78" s="730"/>
      <c r="G78" s="730"/>
      <c r="H78" s="730"/>
      <c r="I78" s="730"/>
      <c r="J78" s="730"/>
      <c r="K78" s="618"/>
      <c r="L78" s="406"/>
      <c r="M78" s="406"/>
      <c r="N78" s="199" t="str">
        <f t="shared" si="6"/>
        <v/>
      </c>
      <c r="O78" s="315" t="str">
        <f t="shared" si="7"/>
        <v/>
      </c>
    </row>
    <row r="79" spans="1:29" ht="15.95" customHeight="1" x14ac:dyDescent="0.2">
      <c r="A79" s="56"/>
      <c r="B79" s="88"/>
      <c r="C79" s="730"/>
      <c r="D79" s="730"/>
      <c r="E79" s="730"/>
      <c r="F79" s="730"/>
      <c r="G79" s="730"/>
      <c r="H79" s="730"/>
      <c r="I79" s="730"/>
      <c r="J79" s="730"/>
      <c r="K79" s="618"/>
      <c r="L79" s="406"/>
      <c r="M79" s="406"/>
      <c r="N79" s="199" t="str">
        <f t="shared" si="6"/>
        <v/>
      </c>
      <c r="O79" s="315" t="str">
        <f t="shared" si="7"/>
        <v/>
      </c>
    </row>
    <row r="80" spans="1:29" s="114" customFormat="1" ht="15.95" customHeight="1" x14ac:dyDescent="0.2">
      <c r="A80" s="56"/>
      <c r="B80" s="127"/>
      <c r="C80" s="730"/>
      <c r="D80" s="730"/>
      <c r="E80" s="730"/>
      <c r="F80" s="730"/>
      <c r="G80" s="730"/>
      <c r="H80" s="730"/>
      <c r="I80" s="730"/>
      <c r="J80" s="730"/>
      <c r="K80" s="618"/>
      <c r="L80" s="406"/>
      <c r="M80" s="406"/>
      <c r="N80" s="199" t="str">
        <f t="shared" si="6"/>
        <v/>
      </c>
      <c r="O80" s="315" t="str">
        <f t="shared" si="7"/>
        <v/>
      </c>
      <c r="P80" s="160"/>
      <c r="Q80" s="160"/>
      <c r="R80" s="160"/>
      <c r="S80" s="160"/>
      <c r="T80" s="160"/>
      <c r="U80" s="160"/>
      <c r="V80" s="160"/>
      <c r="W80" s="160"/>
      <c r="X80" s="160"/>
      <c r="Y80" s="160"/>
      <c r="Z80" s="160"/>
      <c r="AA80" s="160"/>
      <c r="AB80" s="160"/>
      <c r="AC80" s="160"/>
    </row>
    <row r="81" spans="1:29" ht="15.95" customHeight="1" x14ac:dyDescent="0.2">
      <c r="A81" s="46"/>
      <c r="B81" s="88"/>
      <c r="C81" s="112"/>
      <c r="D81" s="112"/>
      <c r="E81" s="112"/>
      <c r="F81" s="112"/>
      <c r="G81" s="112"/>
      <c r="H81" s="112"/>
      <c r="I81" s="112"/>
      <c r="J81" s="112"/>
      <c r="K81" s="112"/>
      <c r="L81" s="112"/>
      <c r="M81" s="112"/>
      <c r="N81" s="199"/>
      <c r="O81" s="315"/>
    </row>
    <row r="82" spans="1:29" s="24" customFormat="1" ht="20.100000000000001" customHeight="1" x14ac:dyDescent="0.2">
      <c r="A82" s="20"/>
      <c r="B82" s="124"/>
      <c r="C82" s="17" t="s">
        <v>18</v>
      </c>
      <c r="D82" s="17"/>
      <c r="E82" s="17"/>
      <c r="F82" s="17"/>
      <c r="G82" s="17"/>
      <c r="H82" s="106"/>
      <c r="I82" s="106"/>
      <c r="J82" s="106"/>
      <c r="K82" s="106"/>
      <c r="L82" s="106"/>
      <c r="M82" s="106"/>
      <c r="N82" s="199"/>
      <c r="O82" s="318"/>
      <c r="P82" s="309"/>
      <c r="Q82" s="309"/>
      <c r="R82" s="309"/>
      <c r="S82" s="309"/>
      <c r="T82" s="309"/>
      <c r="U82" s="309"/>
      <c r="V82" s="309"/>
      <c r="W82" s="309"/>
      <c r="X82" s="309"/>
      <c r="Y82" s="309"/>
      <c r="Z82" s="309"/>
      <c r="AA82" s="309"/>
      <c r="AB82" s="309"/>
      <c r="AC82" s="309"/>
    </row>
    <row r="83" spans="1:29" ht="15.95" customHeight="1" x14ac:dyDescent="0.2">
      <c r="A83" s="56"/>
      <c r="B83" s="88"/>
      <c r="C83" s="731" t="s">
        <v>6</v>
      </c>
      <c r="D83" s="731"/>
      <c r="E83" s="731"/>
      <c r="F83" s="731"/>
      <c r="G83" s="731"/>
      <c r="H83" s="731" t="s">
        <v>8</v>
      </c>
      <c r="I83" s="731"/>
      <c r="J83" s="731"/>
      <c r="K83" s="620">
        <f>SUM(K84:K91)</f>
        <v>0</v>
      </c>
      <c r="L83" s="109">
        <f>SUM(L84:L91)</f>
        <v>0</v>
      </c>
      <c r="M83" s="109">
        <f>SUM(M84:M91)</f>
        <v>0</v>
      </c>
      <c r="N83" s="199"/>
      <c r="O83" s="318"/>
    </row>
    <row r="84" spans="1:29" ht="15.95" customHeight="1" x14ac:dyDescent="0.2">
      <c r="A84" s="56"/>
      <c r="B84" s="88"/>
      <c r="C84" s="730"/>
      <c r="D84" s="730"/>
      <c r="E84" s="730"/>
      <c r="F84" s="730"/>
      <c r="G84" s="730"/>
      <c r="H84" s="730"/>
      <c r="I84" s="730"/>
      <c r="J84" s="730"/>
      <c r="K84" s="618"/>
      <c r="L84" s="406"/>
      <c r="M84" s="406"/>
      <c r="N84" s="199" t="str">
        <f t="shared" ref="N84:N91" si="8">IF(K84&gt;L84,"E","")</f>
        <v/>
      </c>
      <c r="O84" s="315" t="str">
        <f>IF($J$16&lt;1,IF(M84&lt;L84,"E´",""),"")</f>
        <v/>
      </c>
    </row>
    <row r="85" spans="1:29" ht="15.95" customHeight="1" x14ac:dyDescent="0.2">
      <c r="A85" s="56"/>
      <c r="B85" s="88"/>
      <c r="C85" s="730"/>
      <c r="D85" s="730"/>
      <c r="E85" s="730"/>
      <c r="F85" s="730"/>
      <c r="G85" s="730"/>
      <c r="H85" s="730"/>
      <c r="I85" s="730"/>
      <c r="J85" s="730"/>
      <c r="K85" s="618"/>
      <c r="L85" s="406"/>
      <c r="M85" s="406"/>
      <c r="N85" s="199" t="str">
        <f t="shared" si="8"/>
        <v/>
      </c>
      <c r="O85" s="315" t="str">
        <f t="shared" ref="O85:O91" si="9">IF($J$16&lt;1,IF(M85&lt;L85,"E´",""),"")</f>
        <v/>
      </c>
    </row>
    <row r="86" spans="1:29" ht="15.95" customHeight="1" x14ac:dyDescent="0.2">
      <c r="A86" s="56"/>
      <c r="B86" s="88"/>
      <c r="C86" s="730"/>
      <c r="D86" s="730"/>
      <c r="E86" s="730"/>
      <c r="F86" s="730"/>
      <c r="G86" s="730"/>
      <c r="H86" s="730"/>
      <c r="I86" s="730"/>
      <c r="J86" s="730"/>
      <c r="K86" s="618"/>
      <c r="L86" s="406"/>
      <c r="M86" s="406"/>
      <c r="N86" s="199" t="str">
        <f t="shared" si="8"/>
        <v/>
      </c>
      <c r="O86" s="315" t="str">
        <f t="shared" si="9"/>
        <v/>
      </c>
    </row>
    <row r="87" spans="1:29" ht="15.95" customHeight="1" x14ac:dyDescent="0.2">
      <c r="A87" s="56"/>
      <c r="B87" s="88"/>
      <c r="C87" s="730"/>
      <c r="D87" s="730"/>
      <c r="E87" s="730"/>
      <c r="F87" s="730"/>
      <c r="G87" s="730"/>
      <c r="H87" s="730"/>
      <c r="I87" s="730"/>
      <c r="J87" s="730"/>
      <c r="K87" s="618"/>
      <c r="L87" s="406"/>
      <c r="M87" s="406"/>
      <c r="N87" s="199" t="str">
        <f t="shared" si="8"/>
        <v/>
      </c>
      <c r="O87" s="315" t="str">
        <f t="shared" si="9"/>
        <v/>
      </c>
    </row>
    <row r="88" spans="1:29" ht="15.95" customHeight="1" x14ac:dyDescent="0.2">
      <c r="A88" s="56"/>
      <c r="B88" s="88"/>
      <c r="C88" s="730"/>
      <c r="D88" s="730"/>
      <c r="E88" s="730"/>
      <c r="F88" s="730"/>
      <c r="G88" s="730"/>
      <c r="H88" s="730"/>
      <c r="I88" s="730"/>
      <c r="J88" s="730"/>
      <c r="K88" s="618"/>
      <c r="L88" s="406"/>
      <c r="M88" s="406"/>
      <c r="N88" s="199" t="str">
        <f t="shared" si="8"/>
        <v/>
      </c>
      <c r="O88" s="315" t="str">
        <f t="shared" si="9"/>
        <v/>
      </c>
    </row>
    <row r="89" spans="1:29" ht="15.95" customHeight="1" x14ac:dyDescent="0.2">
      <c r="A89" s="56"/>
      <c r="B89" s="88"/>
      <c r="C89" s="730"/>
      <c r="D89" s="730"/>
      <c r="E89" s="730"/>
      <c r="F89" s="730"/>
      <c r="G89" s="730"/>
      <c r="H89" s="730"/>
      <c r="I89" s="730"/>
      <c r="J89" s="730"/>
      <c r="K89" s="618"/>
      <c r="L89" s="406"/>
      <c r="M89" s="406"/>
      <c r="N89" s="199" t="str">
        <f t="shared" si="8"/>
        <v/>
      </c>
      <c r="O89" s="315" t="str">
        <f t="shared" si="9"/>
        <v/>
      </c>
    </row>
    <row r="90" spans="1:29" ht="15.95" customHeight="1" x14ac:dyDescent="0.2">
      <c r="A90" s="56"/>
      <c r="B90" s="88"/>
      <c r="C90" s="730"/>
      <c r="D90" s="730"/>
      <c r="E90" s="730"/>
      <c r="F90" s="730"/>
      <c r="G90" s="730"/>
      <c r="H90" s="730"/>
      <c r="I90" s="730"/>
      <c r="J90" s="730"/>
      <c r="K90" s="618"/>
      <c r="L90" s="406"/>
      <c r="M90" s="406"/>
      <c r="N90" s="199" t="str">
        <f t="shared" si="8"/>
        <v/>
      </c>
      <c r="O90" s="315" t="str">
        <f t="shared" si="9"/>
        <v/>
      </c>
    </row>
    <row r="91" spans="1:29" s="114" customFormat="1" ht="15.95" customHeight="1" x14ac:dyDescent="0.2">
      <c r="A91" s="56"/>
      <c r="B91" s="127"/>
      <c r="C91" s="730"/>
      <c r="D91" s="730"/>
      <c r="E91" s="730"/>
      <c r="F91" s="730"/>
      <c r="G91" s="730"/>
      <c r="H91" s="730"/>
      <c r="I91" s="730"/>
      <c r="J91" s="730"/>
      <c r="K91" s="618"/>
      <c r="L91" s="406"/>
      <c r="M91" s="406"/>
      <c r="N91" s="199" t="str">
        <f t="shared" si="8"/>
        <v/>
      </c>
      <c r="O91" s="315" t="str">
        <f t="shared" si="9"/>
        <v/>
      </c>
      <c r="P91" s="160"/>
      <c r="Q91" s="160"/>
      <c r="R91" s="160"/>
      <c r="S91" s="160"/>
      <c r="T91" s="160"/>
      <c r="U91" s="160"/>
      <c r="V91" s="160"/>
      <c r="W91" s="160"/>
      <c r="X91" s="160"/>
      <c r="Y91" s="160"/>
      <c r="Z91" s="160"/>
      <c r="AA91" s="160"/>
      <c r="AB91" s="160"/>
      <c r="AC91" s="160"/>
    </row>
    <row r="92" spans="1:29" ht="15.95" customHeight="1" x14ac:dyDescent="0.2">
      <c r="A92" s="46"/>
      <c r="B92" s="88"/>
      <c r="C92" s="112"/>
      <c r="D92" s="112"/>
      <c r="E92" s="112"/>
      <c r="F92" s="112"/>
      <c r="G92" s="112"/>
      <c r="H92" s="112"/>
      <c r="I92" s="112"/>
      <c r="J92" s="112"/>
      <c r="K92" s="112"/>
      <c r="L92" s="112"/>
      <c r="M92" s="112"/>
      <c r="N92" s="199"/>
      <c r="O92" s="315"/>
    </row>
    <row r="93" spans="1:29" s="24" customFormat="1" ht="20.100000000000001" customHeight="1" x14ac:dyDescent="0.2">
      <c r="A93" s="20"/>
      <c r="B93" s="124"/>
      <c r="C93" s="34" t="s">
        <v>19</v>
      </c>
      <c r="D93" s="34"/>
      <c r="E93" s="34"/>
      <c r="F93" s="34"/>
      <c r="G93" s="34"/>
      <c r="H93" s="34"/>
      <c r="I93" s="34"/>
      <c r="J93" s="34"/>
      <c r="K93" s="34"/>
      <c r="L93" s="34"/>
      <c r="M93" s="34"/>
      <c r="N93" s="199"/>
      <c r="O93" s="318"/>
      <c r="P93" s="309"/>
      <c r="Q93" s="309"/>
      <c r="R93" s="309"/>
      <c r="S93" s="309"/>
      <c r="T93" s="309"/>
      <c r="U93" s="309"/>
      <c r="V93" s="309"/>
      <c r="W93" s="309"/>
      <c r="X93" s="309"/>
      <c r="Y93" s="309"/>
      <c r="Z93" s="309"/>
      <c r="AA93" s="309"/>
      <c r="AB93" s="309"/>
      <c r="AC93" s="309"/>
    </row>
    <row r="94" spans="1:29" ht="15.95" customHeight="1" x14ac:dyDescent="0.2">
      <c r="A94" s="56"/>
      <c r="B94" s="88"/>
      <c r="C94" s="731" t="s">
        <v>6</v>
      </c>
      <c r="D94" s="731"/>
      <c r="E94" s="731"/>
      <c r="F94" s="731"/>
      <c r="G94" s="731"/>
      <c r="H94" s="731" t="s">
        <v>8</v>
      </c>
      <c r="I94" s="731"/>
      <c r="J94" s="731"/>
      <c r="K94" s="620">
        <f>SUM(K95:K102)</f>
        <v>0</v>
      </c>
      <c r="L94" s="109">
        <f>SUM(L95:L102)</f>
        <v>0</v>
      </c>
      <c r="M94" s="109">
        <f>SUM(M95:M102)</f>
        <v>0</v>
      </c>
      <c r="N94" s="199"/>
      <c r="O94" s="318"/>
    </row>
    <row r="95" spans="1:29" ht="15.95" customHeight="1" x14ac:dyDescent="0.2">
      <c r="A95" s="56"/>
      <c r="B95" s="88"/>
      <c r="C95" s="730"/>
      <c r="D95" s="730"/>
      <c r="E95" s="730"/>
      <c r="F95" s="730"/>
      <c r="G95" s="730"/>
      <c r="H95" s="730"/>
      <c r="I95" s="730"/>
      <c r="J95" s="730"/>
      <c r="K95" s="618"/>
      <c r="L95" s="406"/>
      <c r="M95" s="406"/>
      <c r="N95" s="199" t="str">
        <f t="shared" ref="N95:N102" si="10">IF(K95&gt;L95,"E","")</f>
        <v/>
      </c>
      <c r="O95" s="315" t="str">
        <f>IF($J$16&lt;1,IF(M95&lt;L95,"E´",""),"")</f>
        <v/>
      </c>
    </row>
    <row r="96" spans="1:29" ht="15.95" customHeight="1" x14ac:dyDescent="0.2">
      <c r="A96" s="56"/>
      <c r="B96" s="88"/>
      <c r="C96" s="730"/>
      <c r="D96" s="730"/>
      <c r="E96" s="730"/>
      <c r="F96" s="730"/>
      <c r="G96" s="730"/>
      <c r="H96" s="730"/>
      <c r="I96" s="730"/>
      <c r="J96" s="730"/>
      <c r="K96" s="618"/>
      <c r="L96" s="406"/>
      <c r="M96" s="406"/>
      <c r="N96" s="199" t="str">
        <f t="shared" si="10"/>
        <v/>
      </c>
      <c r="O96" s="315" t="str">
        <f t="shared" ref="O96:O102" si="11">IF($J$16&lt;1,IF(M96&lt;L96,"E´",""),"")</f>
        <v/>
      </c>
    </row>
    <row r="97" spans="1:29" ht="15.95" customHeight="1" x14ac:dyDescent="0.2">
      <c r="A97" s="56"/>
      <c r="B97" s="88"/>
      <c r="C97" s="730"/>
      <c r="D97" s="730"/>
      <c r="E97" s="730"/>
      <c r="F97" s="730"/>
      <c r="G97" s="730"/>
      <c r="H97" s="730"/>
      <c r="I97" s="730"/>
      <c r="J97" s="730"/>
      <c r="K97" s="618"/>
      <c r="L97" s="406"/>
      <c r="M97" s="406"/>
      <c r="N97" s="199" t="str">
        <f t="shared" si="10"/>
        <v/>
      </c>
      <c r="O97" s="315" t="str">
        <f t="shared" si="11"/>
        <v/>
      </c>
    </row>
    <row r="98" spans="1:29" ht="15.95" customHeight="1" x14ac:dyDescent="0.2">
      <c r="A98" s="56"/>
      <c r="B98" s="88"/>
      <c r="C98" s="730"/>
      <c r="D98" s="730"/>
      <c r="E98" s="730"/>
      <c r="F98" s="730"/>
      <c r="G98" s="730"/>
      <c r="H98" s="730"/>
      <c r="I98" s="730"/>
      <c r="J98" s="730"/>
      <c r="K98" s="618"/>
      <c r="L98" s="406"/>
      <c r="M98" s="406"/>
      <c r="N98" s="199" t="str">
        <f t="shared" si="10"/>
        <v/>
      </c>
      <c r="O98" s="315" t="str">
        <f t="shared" si="11"/>
        <v/>
      </c>
    </row>
    <row r="99" spans="1:29" ht="15.95" customHeight="1" x14ac:dyDescent="0.2">
      <c r="A99" s="56"/>
      <c r="B99" s="88"/>
      <c r="C99" s="730"/>
      <c r="D99" s="730"/>
      <c r="E99" s="730"/>
      <c r="F99" s="730"/>
      <c r="G99" s="730"/>
      <c r="H99" s="730"/>
      <c r="I99" s="730"/>
      <c r="J99" s="730"/>
      <c r="K99" s="618"/>
      <c r="L99" s="406"/>
      <c r="M99" s="406"/>
      <c r="N99" s="199" t="str">
        <f t="shared" si="10"/>
        <v/>
      </c>
      <c r="O99" s="315" t="str">
        <f t="shared" si="11"/>
        <v/>
      </c>
    </row>
    <row r="100" spans="1:29" ht="15.95" customHeight="1" x14ac:dyDescent="0.2">
      <c r="A100" s="56"/>
      <c r="B100" s="88"/>
      <c r="C100" s="730"/>
      <c r="D100" s="730"/>
      <c r="E100" s="730"/>
      <c r="F100" s="730"/>
      <c r="G100" s="730"/>
      <c r="H100" s="730"/>
      <c r="I100" s="730"/>
      <c r="J100" s="730"/>
      <c r="K100" s="618"/>
      <c r="L100" s="406"/>
      <c r="M100" s="406"/>
      <c r="N100" s="199" t="str">
        <f t="shared" si="10"/>
        <v/>
      </c>
      <c r="O100" s="315" t="str">
        <f t="shared" si="11"/>
        <v/>
      </c>
    </row>
    <row r="101" spans="1:29" ht="15.95" customHeight="1" x14ac:dyDescent="0.2">
      <c r="A101" s="56"/>
      <c r="B101" s="88"/>
      <c r="C101" s="730"/>
      <c r="D101" s="730"/>
      <c r="E101" s="730"/>
      <c r="F101" s="730"/>
      <c r="G101" s="730"/>
      <c r="H101" s="730"/>
      <c r="I101" s="730"/>
      <c r="J101" s="730"/>
      <c r="K101" s="618"/>
      <c r="L101" s="406"/>
      <c r="M101" s="406"/>
      <c r="N101" s="199" t="str">
        <f t="shared" si="10"/>
        <v/>
      </c>
      <c r="O101" s="315" t="str">
        <f t="shared" si="11"/>
        <v/>
      </c>
    </row>
    <row r="102" spans="1:29" s="114" customFormat="1" ht="15.95" customHeight="1" x14ac:dyDescent="0.2">
      <c r="A102" s="56"/>
      <c r="B102" s="127"/>
      <c r="C102" s="730"/>
      <c r="D102" s="730"/>
      <c r="E102" s="730"/>
      <c r="F102" s="730"/>
      <c r="G102" s="730"/>
      <c r="H102" s="730"/>
      <c r="I102" s="730"/>
      <c r="J102" s="730"/>
      <c r="K102" s="618"/>
      <c r="L102" s="406"/>
      <c r="M102" s="406"/>
      <c r="N102" s="199" t="str">
        <f t="shared" si="10"/>
        <v/>
      </c>
      <c r="O102" s="315" t="str">
        <f t="shared" si="11"/>
        <v/>
      </c>
      <c r="P102" s="160"/>
      <c r="Q102" s="160"/>
      <c r="R102" s="160"/>
      <c r="S102" s="160"/>
      <c r="T102" s="160"/>
      <c r="U102" s="160"/>
      <c r="V102" s="160"/>
      <c r="W102" s="160"/>
      <c r="X102" s="160"/>
      <c r="Y102" s="160"/>
      <c r="Z102" s="160"/>
      <c r="AA102" s="160"/>
      <c r="AB102" s="160"/>
      <c r="AC102" s="160"/>
    </row>
    <row r="103" spans="1:29" s="114" customFormat="1" ht="15.95" customHeight="1" x14ac:dyDescent="0.2">
      <c r="A103" s="56"/>
      <c r="B103" s="88"/>
      <c r="C103" s="112"/>
      <c r="D103" s="112"/>
      <c r="E103" s="112"/>
      <c r="F103" s="112"/>
      <c r="G103" s="112"/>
      <c r="H103" s="112"/>
      <c r="I103" s="112"/>
      <c r="J103" s="112"/>
      <c r="K103" s="112"/>
      <c r="L103" s="112"/>
      <c r="M103" s="112"/>
      <c r="N103" s="199"/>
      <c r="O103" s="315"/>
      <c r="P103" s="160"/>
      <c r="Q103" s="160"/>
      <c r="R103" s="160"/>
      <c r="S103" s="160"/>
      <c r="T103" s="160"/>
      <c r="U103" s="160"/>
      <c r="V103" s="160"/>
      <c r="W103" s="160"/>
      <c r="X103" s="160"/>
      <c r="Y103" s="160"/>
      <c r="Z103" s="160"/>
      <c r="AA103" s="160"/>
      <c r="AB103" s="160"/>
      <c r="AC103" s="160"/>
    </row>
    <row r="104" spans="1:29" s="114" customFormat="1" ht="15.95" customHeight="1" x14ac:dyDescent="0.2">
      <c r="A104" s="56"/>
      <c r="B104" s="88"/>
      <c r="C104" s="17" t="s">
        <v>189</v>
      </c>
      <c r="D104" s="17"/>
      <c r="E104" s="17"/>
      <c r="F104" s="17"/>
      <c r="G104" s="17"/>
      <c r="H104" s="112"/>
      <c r="I104" s="112"/>
      <c r="J104" s="112"/>
      <c r="K104" s="112"/>
      <c r="L104" s="112"/>
      <c r="M104" s="112"/>
      <c r="N104" s="199"/>
      <c r="O104" s="315"/>
      <c r="P104" s="160"/>
      <c r="Q104" s="160"/>
      <c r="R104" s="160"/>
      <c r="S104" s="160"/>
      <c r="T104" s="160"/>
      <c r="U104" s="160"/>
      <c r="V104" s="160"/>
      <c r="W104" s="160"/>
      <c r="X104" s="160"/>
      <c r="Y104" s="160"/>
      <c r="Z104" s="160"/>
      <c r="AA104" s="160"/>
      <c r="AB104" s="160"/>
      <c r="AC104" s="160"/>
    </row>
    <row r="105" spans="1:29" s="24" customFormat="1" ht="20.100000000000001" customHeight="1" x14ac:dyDescent="0.2">
      <c r="A105" s="20"/>
      <c r="B105" s="124"/>
      <c r="C105" s="17" t="s">
        <v>309</v>
      </c>
      <c r="D105" s="17"/>
      <c r="E105" s="17"/>
      <c r="F105" s="17"/>
      <c r="G105" s="17"/>
      <c r="H105" s="106"/>
      <c r="I105" s="106"/>
      <c r="J105" s="106"/>
      <c r="K105" s="106"/>
      <c r="L105" s="106"/>
      <c r="M105" s="106"/>
      <c r="N105" s="199"/>
      <c r="O105" s="318"/>
      <c r="P105" s="309"/>
      <c r="Q105" s="309"/>
      <c r="R105" s="309"/>
      <c r="S105" s="309"/>
      <c r="T105" s="309"/>
      <c r="U105" s="309"/>
      <c r="V105" s="309"/>
      <c r="W105" s="309"/>
      <c r="X105" s="309"/>
      <c r="Y105" s="309"/>
      <c r="Z105" s="309"/>
      <c r="AA105" s="309"/>
      <c r="AB105" s="309"/>
      <c r="AC105" s="309"/>
    </row>
    <row r="106" spans="1:29" s="24" customFormat="1" ht="15.75" x14ac:dyDescent="0.2">
      <c r="A106" s="20"/>
      <c r="B106" s="124"/>
      <c r="C106" s="731" t="s">
        <v>6</v>
      </c>
      <c r="D106" s="731"/>
      <c r="E106" s="731"/>
      <c r="F106" s="731"/>
      <c r="G106" s="731"/>
      <c r="H106" s="731" t="s">
        <v>8</v>
      </c>
      <c r="I106" s="731"/>
      <c r="J106" s="731"/>
      <c r="K106" s="620">
        <f>SUM(K107:K116)</f>
        <v>0</v>
      </c>
      <c r="L106" s="109">
        <f>SUM(L107:L116)</f>
        <v>0</v>
      </c>
      <c r="M106" s="109">
        <f>SUM(M107:M116)</f>
        <v>0</v>
      </c>
      <c r="N106" s="199"/>
      <c r="O106" s="318"/>
      <c r="P106" s="309"/>
      <c r="Q106" s="309"/>
      <c r="R106" s="309"/>
      <c r="S106" s="309"/>
      <c r="T106" s="309"/>
      <c r="U106" s="309"/>
      <c r="V106" s="309"/>
      <c r="W106" s="309"/>
      <c r="X106" s="309"/>
      <c r="Y106" s="309"/>
      <c r="Z106" s="309"/>
      <c r="AA106" s="309"/>
      <c r="AB106" s="309"/>
      <c r="AC106" s="309"/>
    </row>
    <row r="107" spans="1:29" s="24" customFormat="1" ht="15.95" customHeight="1" x14ac:dyDescent="0.2">
      <c r="A107" s="20"/>
      <c r="B107" s="124"/>
      <c r="C107" s="730"/>
      <c r="D107" s="730"/>
      <c r="E107" s="730"/>
      <c r="F107" s="730"/>
      <c r="G107" s="730"/>
      <c r="H107" s="730"/>
      <c r="I107" s="730"/>
      <c r="J107" s="730"/>
      <c r="K107" s="618"/>
      <c r="L107" s="406"/>
      <c r="M107" s="406"/>
      <c r="N107" s="199" t="str">
        <f t="shared" ref="N107:N116" si="12">IF(K107&gt;L107,"E","")</f>
        <v/>
      </c>
      <c r="O107" s="315" t="str">
        <f>IF($J$16&lt;1,IF(M107&lt;L107,"E´",""),"")</f>
        <v/>
      </c>
      <c r="P107" s="309"/>
      <c r="Q107" s="309"/>
      <c r="R107" s="309"/>
      <c r="S107" s="309"/>
      <c r="T107" s="309"/>
      <c r="U107" s="309"/>
      <c r="V107" s="309"/>
      <c r="W107" s="309"/>
      <c r="X107" s="309"/>
      <c r="Y107" s="309"/>
      <c r="Z107" s="309"/>
      <c r="AA107" s="309"/>
      <c r="AB107" s="309"/>
      <c r="AC107" s="309"/>
    </row>
    <row r="108" spans="1:29" s="24" customFormat="1" ht="15.95" customHeight="1" x14ac:dyDescent="0.2">
      <c r="A108" s="20"/>
      <c r="B108" s="124"/>
      <c r="C108" s="730"/>
      <c r="D108" s="730"/>
      <c r="E108" s="730"/>
      <c r="F108" s="730"/>
      <c r="G108" s="730"/>
      <c r="H108" s="730"/>
      <c r="I108" s="730"/>
      <c r="J108" s="730"/>
      <c r="K108" s="618"/>
      <c r="L108" s="406"/>
      <c r="M108" s="406"/>
      <c r="N108" s="199" t="str">
        <f t="shared" si="12"/>
        <v/>
      </c>
      <c r="O108" s="315" t="str">
        <f t="shared" ref="O108:O116" si="13">IF($J$16&lt;1,IF(M108&lt;L108,"E´",""),"")</f>
        <v/>
      </c>
      <c r="P108" s="309"/>
      <c r="Q108" s="309"/>
      <c r="R108" s="309"/>
      <c r="S108" s="309"/>
      <c r="T108" s="309"/>
      <c r="U108" s="309"/>
      <c r="V108" s="309"/>
      <c r="W108" s="309"/>
      <c r="X108" s="309"/>
      <c r="Y108" s="309"/>
      <c r="Z108" s="309"/>
      <c r="AA108" s="309"/>
      <c r="AB108" s="309"/>
      <c r="AC108" s="309"/>
    </row>
    <row r="109" spans="1:29" s="24" customFormat="1" ht="15.95" customHeight="1" x14ac:dyDescent="0.2">
      <c r="A109" s="20"/>
      <c r="B109" s="124"/>
      <c r="C109" s="730"/>
      <c r="D109" s="730"/>
      <c r="E109" s="730"/>
      <c r="F109" s="730"/>
      <c r="G109" s="730"/>
      <c r="H109" s="730"/>
      <c r="I109" s="730"/>
      <c r="J109" s="730"/>
      <c r="K109" s="618"/>
      <c r="L109" s="406"/>
      <c r="M109" s="406"/>
      <c r="N109" s="199" t="str">
        <f t="shared" si="12"/>
        <v/>
      </c>
      <c r="O109" s="315" t="str">
        <f t="shared" si="13"/>
        <v/>
      </c>
      <c r="P109" s="309"/>
      <c r="Q109" s="309"/>
      <c r="R109" s="309"/>
      <c r="S109" s="309"/>
      <c r="T109" s="309"/>
      <c r="U109" s="309"/>
      <c r="V109" s="309"/>
      <c r="W109" s="309"/>
      <c r="X109" s="309"/>
      <c r="Y109" s="309"/>
      <c r="Z109" s="309"/>
      <c r="AA109" s="309"/>
      <c r="AB109" s="309"/>
      <c r="AC109" s="309"/>
    </row>
    <row r="110" spans="1:29" s="24" customFormat="1" ht="15.95" customHeight="1" x14ac:dyDescent="0.2">
      <c r="A110" s="20"/>
      <c r="B110" s="124"/>
      <c r="C110" s="730"/>
      <c r="D110" s="730"/>
      <c r="E110" s="730"/>
      <c r="F110" s="730"/>
      <c r="G110" s="730"/>
      <c r="H110" s="730"/>
      <c r="I110" s="730"/>
      <c r="J110" s="730"/>
      <c r="K110" s="618"/>
      <c r="L110" s="406"/>
      <c r="M110" s="406"/>
      <c r="N110" s="199" t="str">
        <f t="shared" si="12"/>
        <v/>
      </c>
      <c r="O110" s="315" t="str">
        <f t="shared" si="13"/>
        <v/>
      </c>
      <c r="P110" s="309"/>
      <c r="Q110" s="309"/>
      <c r="R110" s="309"/>
      <c r="S110" s="309"/>
      <c r="T110" s="309"/>
      <c r="U110" s="309"/>
      <c r="V110" s="309"/>
      <c r="W110" s="309"/>
      <c r="X110" s="309"/>
      <c r="Y110" s="309"/>
      <c r="Z110" s="309"/>
      <c r="AA110" s="309"/>
      <c r="AB110" s="309"/>
      <c r="AC110" s="309"/>
    </row>
    <row r="111" spans="1:29" s="24" customFormat="1" ht="15.95" customHeight="1" x14ac:dyDescent="0.2">
      <c r="A111" s="20"/>
      <c r="B111" s="124"/>
      <c r="C111" s="730"/>
      <c r="D111" s="730"/>
      <c r="E111" s="730"/>
      <c r="F111" s="730"/>
      <c r="G111" s="730"/>
      <c r="H111" s="730"/>
      <c r="I111" s="730"/>
      <c r="J111" s="730"/>
      <c r="K111" s="618"/>
      <c r="L111" s="406"/>
      <c r="M111" s="406"/>
      <c r="N111" s="199" t="str">
        <f t="shared" si="12"/>
        <v/>
      </c>
      <c r="O111" s="315" t="str">
        <f t="shared" si="13"/>
        <v/>
      </c>
      <c r="P111" s="309"/>
      <c r="Q111" s="309"/>
      <c r="R111" s="309"/>
      <c r="S111" s="309"/>
      <c r="T111" s="309"/>
      <c r="U111" s="309"/>
      <c r="V111" s="309"/>
      <c r="W111" s="309"/>
      <c r="X111" s="309"/>
      <c r="Y111" s="309"/>
      <c r="Z111" s="309"/>
      <c r="AA111" s="309"/>
      <c r="AB111" s="309"/>
      <c r="AC111" s="309"/>
    </row>
    <row r="112" spans="1:29" s="24" customFormat="1" ht="15.95" customHeight="1" x14ac:dyDescent="0.2">
      <c r="A112" s="20"/>
      <c r="B112" s="124"/>
      <c r="C112" s="730"/>
      <c r="D112" s="730"/>
      <c r="E112" s="730"/>
      <c r="F112" s="730"/>
      <c r="G112" s="730"/>
      <c r="H112" s="730"/>
      <c r="I112" s="730"/>
      <c r="J112" s="730"/>
      <c r="K112" s="618"/>
      <c r="L112" s="406"/>
      <c r="M112" s="406"/>
      <c r="N112" s="199" t="str">
        <f t="shared" si="12"/>
        <v/>
      </c>
      <c r="O112" s="315" t="str">
        <f t="shared" si="13"/>
        <v/>
      </c>
      <c r="P112" s="309"/>
      <c r="Q112" s="309"/>
      <c r="R112" s="309"/>
      <c r="S112" s="309"/>
      <c r="T112" s="309"/>
      <c r="U112" s="309"/>
      <c r="V112" s="309"/>
      <c r="W112" s="309"/>
      <c r="X112" s="309"/>
      <c r="Y112" s="309"/>
      <c r="Z112" s="309"/>
      <c r="AA112" s="309"/>
      <c r="AB112" s="309"/>
      <c r="AC112" s="309"/>
    </row>
    <row r="113" spans="1:29" s="24" customFormat="1" ht="15.95" customHeight="1" x14ac:dyDescent="0.2">
      <c r="A113" s="20"/>
      <c r="B113" s="124"/>
      <c r="C113" s="730"/>
      <c r="D113" s="730"/>
      <c r="E113" s="730"/>
      <c r="F113" s="730"/>
      <c r="G113" s="730"/>
      <c r="H113" s="730"/>
      <c r="I113" s="730"/>
      <c r="J113" s="730"/>
      <c r="K113" s="618"/>
      <c r="L113" s="406"/>
      <c r="M113" s="406"/>
      <c r="N113" s="199" t="str">
        <f t="shared" si="12"/>
        <v/>
      </c>
      <c r="O113" s="315" t="str">
        <f t="shared" si="13"/>
        <v/>
      </c>
      <c r="P113" s="309"/>
      <c r="Q113" s="309"/>
      <c r="R113" s="309"/>
      <c r="S113" s="309"/>
      <c r="T113" s="309"/>
      <c r="U113" s="309"/>
      <c r="V113" s="309"/>
      <c r="W113" s="309"/>
      <c r="X113" s="309"/>
      <c r="Y113" s="309"/>
      <c r="Z113" s="309"/>
      <c r="AA113" s="309"/>
      <c r="AB113" s="309"/>
      <c r="AC113" s="309"/>
    </row>
    <row r="114" spans="1:29" s="24" customFormat="1" ht="15.95" customHeight="1" x14ac:dyDescent="0.2">
      <c r="A114" s="20"/>
      <c r="B114" s="124"/>
      <c r="C114" s="730"/>
      <c r="D114" s="730"/>
      <c r="E114" s="730"/>
      <c r="F114" s="730"/>
      <c r="G114" s="730"/>
      <c r="H114" s="730"/>
      <c r="I114" s="730"/>
      <c r="J114" s="730"/>
      <c r="K114" s="618"/>
      <c r="L114" s="406"/>
      <c r="M114" s="406"/>
      <c r="N114" s="199" t="str">
        <f t="shared" si="12"/>
        <v/>
      </c>
      <c r="O114" s="315" t="str">
        <f t="shared" si="13"/>
        <v/>
      </c>
      <c r="P114" s="309"/>
      <c r="Q114" s="309"/>
      <c r="R114" s="309"/>
      <c r="S114" s="309"/>
      <c r="T114" s="309"/>
      <c r="U114" s="309"/>
      <c r="V114" s="309"/>
      <c r="W114" s="309"/>
      <c r="X114" s="309"/>
      <c r="Y114" s="309"/>
      <c r="Z114" s="309"/>
      <c r="AA114" s="309"/>
      <c r="AB114" s="309"/>
      <c r="AC114" s="309"/>
    </row>
    <row r="115" spans="1:29" s="24" customFormat="1" ht="15.95" customHeight="1" x14ac:dyDescent="0.2">
      <c r="A115" s="20"/>
      <c r="B115" s="124"/>
      <c r="C115" s="730"/>
      <c r="D115" s="730"/>
      <c r="E115" s="730"/>
      <c r="F115" s="730"/>
      <c r="G115" s="730"/>
      <c r="H115" s="730"/>
      <c r="I115" s="730"/>
      <c r="J115" s="730"/>
      <c r="K115" s="618"/>
      <c r="L115" s="406"/>
      <c r="M115" s="406"/>
      <c r="N115" s="199" t="str">
        <f t="shared" si="12"/>
        <v/>
      </c>
      <c r="O115" s="315" t="str">
        <f>IF($J$16&lt;1,IF(M115&lt;L115,"E´",""),"")</f>
        <v/>
      </c>
      <c r="P115" s="309"/>
      <c r="Q115" s="309"/>
      <c r="R115" s="309"/>
      <c r="S115" s="309"/>
      <c r="T115" s="309"/>
      <c r="U115" s="309"/>
      <c r="V115" s="309"/>
      <c r="W115" s="309"/>
      <c r="X115" s="309"/>
      <c r="Y115" s="309"/>
      <c r="Z115" s="309"/>
      <c r="AA115" s="309"/>
      <c r="AB115" s="309"/>
      <c r="AC115" s="309"/>
    </row>
    <row r="116" spans="1:29" s="24" customFormat="1" ht="15.95" customHeight="1" x14ac:dyDescent="0.2">
      <c r="A116" s="20"/>
      <c r="B116" s="124"/>
      <c r="C116" s="730"/>
      <c r="D116" s="730"/>
      <c r="E116" s="730"/>
      <c r="F116" s="730"/>
      <c r="G116" s="730"/>
      <c r="H116" s="730"/>
      <c r="I116" s="730"/>
      <c r="J116" s="730"/>
      <c r="K116" s="618"/>
      <c r="L116" s="406"/>
      <c r="M116" s="406"/>
      <c r="N116" s="199" t="str">
        <f t="shared" si="12"/>
        <v/>
      </c>
      <c r="O116" s="315" t="str">
        <f t="shared" si="13"/>
        <v/>
      </c>
      <c r="P116" s="309"/>
      <c r="Q116" s="309"/>
      <c r="R116" s="309"/>
      <c r="S116" s="309"/>
      <c r="T116" s="309"/>
      <c r="U116" s="309"/>
      <c r="V116" s="309"/>
      <c r="W116" s="309"/>
      <c r="X116" s="309"/>
      <c r="Y116" s="309"/>
      <c r="Z116" s="309"/>
      <c r="AA116" s="309"/>
      <c r="AB116" s="309"/>
      <c r="AC116" s="309"/>
    </row>
    <row r="117" spans="1:29" ht="15.95" customHeight="1" x14ac:dyDescent="0.2">
      <c r="A117" s="46"/>
      <c r="B117" s="88"/>
      <c r="C117" s="112"/>
      <c r="D117" s="112"/>
      <c r="E117" s="112"/>
      <c r="F117" s="112"/>
      <c r="G117" s="112"/>
      <c r="H117" s="112"/>
      <c r="I117" s="112"/>
      <c r="J117" s="112"/>
      <c r="K117" s="112"/>
      <c r="L117" s="112"/>
      <c r="M117" s="112"/>
      <c r="N117" s="199"/>
      <c r="O117" s="315"/>
    </row>
    <row r="118" spans="1:29" s="24" customFormat="1" ht="20.100000000000001" customHeight="1" x14ac:dyDescent="0.2">
      <c r="A118" s="20"/>
      <c r="B118" s="124"/>
      <c r="C118" s="17" t="s">
        <v>20</v>
      </c>
      <c r="D118" s="17"/>
      <c r="E118" s="17"/>
      <c r="F118" s="17"/>
      <c r="G118" s="17"/>
      <c r="H118" s="106"/>
      <c r="I118" s="106"/>
      <c r="J118" s="106"/>
      <c r="K118" s="106"/>
      <c r="L118" s="106"/>
      <c r="M118" s="106"/>
      <c r="N118" s="199"/>
      <c r="O118" s="315"/>
      <c r="P118" s="309"/>
      <c r="Q118" s="309"/>
      <c r="R118" s="309"/>
      <c r="S118" s="309"/>
      <c r="T118" s="309"/>
      <c r="U118" s="309"/>
      <c r="V118" s="309"/>
      <c r="W118" s="309"/>
      <c r="X118" s="309"/>
      <c r="Y118" s="309"/>
      <c r="Z118" s="309"/>
      <c r="AA118" s="309"/>
      <c r="AB118" s="309"/>
      <c r="AC118" s="309"/>
    </row>
    <row r="119" spans="1:29" ht="15.95" customHeight="1" collapsed="1" x14ac:dyDescent="0.2">
      <c r="A119" s="56"/>
      <c r="B119" s="88"/>
      <c r="C119" s="731" t="s">
        <v>6</v>
      </c>
      <c r="D119" s="731"/>
      <c r="E119" s="731"/>
      <c r="F119" s="731"/>
      <c r="G119" s="731"/>
      <c r="H119" s="731" t="s">
        <v>8</v>
      </c>
      <c r="I119" s="731"/>
      <c r="J119" s="731"/>
      <c r="K119" s="620">
        <f>SUM(K120:K123)</f>
        <v>0</v>
      </c>
      <c r="L119" s="109">
        <f>SUM(L120:L123)</f>
        <v>0</v>
      </c>
      <c r="M119" s="109">
        <f>SUM(M120:M123)</f>
        <v>0</v>
      </c>
      <c r="N119" s="199"/>
      <c r="O119" s="318"/>
    </row>
    <row r="120" spans="1:29" ht="15.95" customHeight="1" x14ac:dyDescent="0.2">
      <c r="A120" s="56"/>
      <c r="B120" s="88"/>
      <c r="C120" s="730"/>
      <c r="D120" s="730"/>
      <c r="E120" s="730"/>
      <c r="F120" s="730"/>
      <c r="G120" s="730"/>
      <c r="H120" s="730"/>
      <c r="I120" s="730"/>
      <c r="J120" s="730"/>
      <c r="K120" s="618"/>
      <c r="L120" s="406"/>
      <c r="M120" s="406"/>
      <c r="N120" s="199" t="str">
        <f>IF(K120&gt;L120,"E","")</f>
        <v/>
      </c>
      <c r="O120" s="315" t="str">
        <f>IF($J$16&lt;1,IF(M120&lt;L120,"E´",""),"")</f>
        <v/>
      </c>
    </row>
    <row r="121" spans="1:29" ht="15.95" customHeight="1" x14ac:dyDescent="0.2">
      <c r="A121" s="56"/>
      <c r="B121" s="88"/>
      <c r="C121" s="730"/>
      <c r="D121" s="730"/>
      <c r="E121" s="730"/>
      <c r="F121" s="730"/>
      <c r="G121" s="730"/>
      <c r="H121" s="730"/>
      <c r="I121" s="730"/>
      <c r="J121" s="730"/>
      <c r="K121" s="618"/>
      <c r="L121" s="406"/>
      <c r="M121" s="406"/>
      <c r="N121" s="199" t="str">
        <f>IF(K121&gt;L121,"E","")</f>
        <v/>
      </c>
      <c r="O121" s="315" t="str">
        <f>IF($J$16&lt;1,IF(M121&lt;L121,"E´",""),"")</f>
        <v/>
      </c>
    </row>
    <row r="122" spans="1:29" ht="15.95" customHeight="1" x14ac:dyDescent="0.2">
      <c r="A122" s="56"/>
      <c r="B122" s="88"/>
      <c r="C122" s="730"/>
      <c r="D122" s="730"/>
      <c r="E122" s="730"/>
      <c r="F122" s="730"/>
      <c r="G122" s="730"/>
      <c r="H122" s="730"/>
      <c r="I122" s="730"/>
      <c r="J122" s="730"/>
      <c r="K122" s="618"/>
      <c r="L122" s="406"/>
      <c r="M122" s="406"/>
      <c r="N122" s="199" t="str">
        <f>IF(K122&gt;L122,"E","")</f>
        <v/>
      </c>
      <c r="O122" s="315" t="str">
        <f>IF($J$16&lt;1,IF(M122&lt;L122,"E´",""),"")</f>
        <v/>
      </c>
    </row>
    <row r="123" spans="1:29" s="114" customFormat="1" ht="15.95" customHeight="1" x14ac:dyDescent="0.2">
      <c r="A123" s="56"/>
      <c r="B123" s="127"/>
      <c r="C123" s="730"/>
      <c r="D123" s="730"/>
      <c r="E123" s="730"/>
      <c r="F123" s="730"/>
      <c r="G123" s="730"/>
      <c r="H123" s="730"/>
      <c r="I123" s="730"/>
      <c r="J123" s="730"/>
      <c r="K123" s="618"/>
      <c r="L123" s="406"/>
      <c r="M123" s="406"/>
      <c r="N123" s="199" t="str">
        <f>IF(K123&gt;L123,"E","")</f>
        <v/>
      </c>
      <c r="O123" s="315" t="str">
        <f>IF($J$16&lt;1,IF(M123&lt;L123,"E´",""),"")</f>
        <v/>
      </c>
      <c r="P123" s="160"/>
      <c r="Q123" s="160"/>
      <c r="R123" s="160"/>
      <c r="S123" s="160"/>
      <c r="T123" s="160"/>
      <c r="U123" s="160"/>
      <c r="V123" s="160"/>
      <c r="W123" s="160"/>
      <c r="X123" s="160"/>
      <c r="Y123" s="160"/>
      <c r="Z123" s="160"/>
      <c r="AA123" s="160"/>
      <c r="AB123" s="160"/>
      <c r="AC123" s="160"/>
    </row>
    <row r="124" spans="1:29" ht="15.95" customHeight="1" x14ac:dyDescent="0.2">
      <c r="A124" s="46"/>
      <c r="B124" s="88"/>
      <c r="C124" s="112"/>
      <c r="D124" s="112"/>
      <c r="E124" s="112"/>
      <c r="F124" s="112"/>
      <c r="G124" s="112"/>
      <c r="H124" s="112"/>
      <c r="I124" s="112"/>
      <c r="J124" s="112"/>
      <c r="K124" s="112"/>
      <c r="L124" s="112"/>
      <c r="M124" s="112"/>
      <c r="N124" s="199"/>
      <c r="O124" s="315"/>
    </row>
    <row r="125" spans="1:29" s="24" customFormat="1" ht="20.100000000000001" customHeight="1" x14ac:dyDescent="0.2">
      <c r="A125" s="20"/>
      <c r="B125" s="124"/>
      <c r="C125" s="771" t="s">
        <v>417</v>
      </c>
      <c r="D125" s="771"/>
      <c r="E125" s="771"/>
      <c r="F125" s="771"/>
      <c r="G125" s="771"/>
      <c r="H125" s="771"/>
      <c r="I125" s="34"/>
      <c r="J125" s="34"/>
      <c r="K125" s="34"/>
      <c r="L125" s="34"/>
      <c r="M125" s="34"/>
      <c r="N125" s="199"/>
      <c r="O125" s="315"/>
      <c r="P125" s="309"/>
      <c r="Q125" s="309"/>
      <c r="R125" s="309"/>
      <c r="S125" s="309"/>
      <c r="T125" s="309"/>
      <c r="U125" s="309"/>
      <c r="V125" s="309"/>
      <c r="W125" s="309"/>
      <c r="X125" s="309"/>
      <c r="Y125" s="309"/>
      <c r="Z125" s="309"/>
      <c r="AA125" s="309"/>
      <c r="AB125" s="309"/>
      <c r="AC125" s="309"/>
    </row>
    <row r="126" spans="1:29" ht="15.95" customHeight="1" collapsed="1" x14ac:dyDescent="0.2">
      <c r="A126" s="56"/>
      <c r="B126" s="88"/>
      <c r="C126" s="731" t="s">
        <v>6</v>
      </c>
      <c r="D126" s="731"/>
      <c r="E126" s="731"/>
      <c r="F126" s="731"/>
      <c r="G126" s="731"/>
      <c r="H126" s="731" t="s">
        <v>8</v>
      </c>
      <c r="I126" s="731"/>
      <c r="J126" s="731"/>
      <c r="K126" s="620">
        <f>SUM(K127:K130)</f>
        <v>0</v>
      </c>
      <c r="L126" s="109">
        <f>SUM(L127:L130)</f>
        <v>0</v>
      </c>
      <c r="M126" s="109">
        <f>SUM(M127:M130)</f>
        <v>0</v>
      </c>
      <c r="N126" s="199"/>
      <c r="O126" s="318"/>
    </row>
    <row r="127" spans="1:29" ht="15.95" customHeight="1" x14ac:dyDescent="0.2">
      <c r="A127" s="56"/>
      <c r="B127" s="88"/>
      <c r="C127" s="730"/>
      <c r="D127" s="730"/>
      <c r="E127" s="730"/>
      <c r="F127" s="730"/>
      <c r="G127" s="730"/>
      <c r="H127" s="730"/>
      <c r="I127" s="730"/>
      <c r="J127" s="730"/>
      <c r="K127" s="618"/>
      <c r="L127" s="406"/>
      <c r="M127" s="406"/>
      <c r="N127" s="199" t="str">
        <f>IF(K127&gt;L127,"E","")</f>
        <v/>
      </c>
      <c r="O127" s="315" t="str">
        <f>IF($J$16&lt;1,IF(M127&lt;L127,"E´",""),"")</f>
        <v/>
      </c>
    </row>
    <row r="128" spans="1:29" ht="15.95" customHeight="1" x14ac:dyDescent="0.2">
      <c r="A128" s="56"/>
      <c r="B128" s="88"/>
      <c r="C128" s="730"/>
      <c r="D128" s="730"/>
      <c r="E128" s="730"/>
      <c r="F128" s="730"/>
      <c r="G128" s="730"/>
      <c r="H128" s="730"/>
      <c r="I128" s="730"/>
      <c r="J128" s="730"/>
      <c r="K128" s="618"/>
      <c r="L128" s="406"/>
      <c r="M128" s="406"/>
      <c r="N128" s="199" t="str">
        <f>IF(K128&gt;L128,"E","")</f>
        <v/>
      </c>
      <c r="O128" s="315" t="str">
        <f>IF($J$16&lt;1,IF(M128&lt;L128,"E´",""),"")</f>
        <v/>
      </c>
    </row>
    <row r="129" spans="1:29" ht="15.95" customHeight="1" x14ac:dyDescent="0.2">
      <c r="A129" s="56"/>
      <c r="B129" s="88"/>
      <c r="C129" s="730"/>
      <c r="D129" s="730"/>
      <c r="E129" s="730"/>
      <c r="F129" s="730"/>
      <c r="G129" s="730"/>
      <c r="H129" s="730"/>
      <c r="I129" s="730"/>
      <c r="J129" s="730"/>
      <c r="K129" s="618"/>
      <c r="L129" s="406"/>
      <c r="M129" s="406"/>
      <c r="N129" s="199" t="str">
        <f>IF(K129&gt;L129,"E","")</f>
        <v/>
      </c>
      <c r="O129" s="315" t="str">
        <f>IF($J$16&lt;1,IF(M129&lt;L129,"E´",""),"")</f>
        <v/>
      </c>
    </row>
    <row r="130" spans="1:29" s="114" customFormat="1" ht="15.95" customHeight="1" x14ac:dyDescent="0.2">
      <c r="A130" s="56"/>
      <c r="B130" s="127"/>
      <c r="C130" s="730"/>
      <c r="D130" s="730"/>
      <c r="E130" s="730"/>
      <c r="F130" s="730"/>
      <c r="G130" s="730"/>
      <c r="H130" s="730"/>
      <c r="I130" s="730"/>
      <c r="J130" s="730"/>
      <c r="K130" s="618"/>
      <c r="L130" s="406"/>
      <c r="M130" s="406"/>
      <c r="N130" s="199" t="str">
        <f>IF(K130&gt;L130,"E","")</f>
        <v/>
      </c>
      <c r="O130" s="315" t="str">
        <f>IF($J$16&lt;1,IF(M130&lt;L130,"E´",""),"")</f>
        <v/>
      </c>
      <c r="P130" s="160"/>
      <c r="Q130" s="160"/>
      <c r="R130" s="160"/>
      <c r="S130" s="160"/>
      <c r="T130" s="160"/>
      <c r="U130" s="160"/>
      <c r="V130" s="160"/>
      <c r="W130" s="160"/>
      <c r="X130" s="160"/>
      <c r="Y130" s="160"/>
      <c r="Z130" s="160"/>
      <c r="AA130" s="160"/>
      <c r="AB130" s="160"/>
      <c r="AC130" s="160"/>
    </row>
    <row r="131" spans="1:29" ht="15.95" customHeight="1" x14ac:dyDescent="0.2">
      <c r="A131" s="46"/>
      <c r="B131" s="88"/>
      <c r="C131" s="112"/>
      <c r="D131" s="112"/>
      <c r="E131" s="112"/>
      <c r="F131" s="112"/>
      <c r="G131" s="112"/>
      <c r="H131" s="112"/>
      <c r="I131" s="112"/>
      <c r="J131" s="112"/>
      <c r="K131" s="112"/>
      <c r="L131" s="112"/>
      <c r="M131" s="112"/>
      <c r="N131" s="199"/>
      <c r="O131" s="315"/>
    </row>
    <row r="132" spans="1:29" s="24" customFormat="1" ht="20.100000000000001" customHeight="1" x14ac:dyDescent="0.2">
      <c r="A132" s="20"/>
      <c r="B132" s="124"/>
      <c r="C132" s="17" t="s">
        <v>418</v>
      </c>
      <c r="D132" s="17"/>
      <c r="E132" s="17"/>
      <c r="F132" s="17"/>
      <c r="G132" s="17"/>
      <c r="H132" s="106"/>
      <c r="I132" s="106"/>
      <c r="J132" s="106"/>
      <c r="K132" s="106"/>
      <c r="L132" s="106"/>
      <c r="M132" s="106"/>
      <c r="N132" s="199"/>
      <c r="O132" s="315"/>
      <c r="P132" s="309"/>
      <c r="Q132" s="309"/>
      <c r="R132" s="309"/>
      <c r="S132" s="309"/>
      <c r="T132" s="309"/>
      <c r="U132" s="309"/>
      <c r="V132" s="309"/>
      <c r="W132" s="309"/>
      <c r="X132" s="309"/>
      <c r="Y132" s="309"/>
      <c r="Z132" s="309"/>
      <c r="AA132" s="309"/>
      <c r="AB132" s="309"/>
      <c r="AC132" s="309"/>
    </row>
    <row r="133" spans="1:29" ht="15.95" customHeight="1" collapsed="1" x14ac:dyDescent="0.2">
      <c r="A133" s="56"/>
      <c r="B133" s="88"/>
      <c r="C133" s="731" t="s">
        <v>6</v>
      </c>
      <c r="D133" s="731"/>
      <c r="E133" s="731"/>
      <c r="F133" s="731"/>
      <c r="G133" s="731"/>
      <c r="H133" s="731" t="s">
        <v>8</v>
      </c>
      <c r="I133" s="731"/>
      <c r="J133" s="731"/>
      <c r="K133" s="620">
        <f>SUM(K134:K137)</f>
        <v>0</v>
      </c>
      <c r="L133" s="109">
        <f>SUM(L134:L137)</f>
        <v>0</v>
      </c>
      <c r="M133" s="109">
        <f>SUM(M134:M137)</f>
        <v>0</v>
      </c>
      <c r="N133" s="199"/>
      <c r="O133" s="318"/>
    </row>
    <row r="134" spans="1:29" ht="15.95" customHeight="1" x14ac:dyDescent="0.2">
      <c r="A134" s="56"/>
      <c r="B134" s="88"/>
      <c r="C134" s="730"/>
      <c r="D134" s="730"/>
      <c r="E134" s="730"/>
      <c r="F134" s="730"/>
      <c r="G134" s="730"/>
      <c r="H134" s="730"/>
      <c r="I134" s="730"/>
      <c r="J134" s="730"/>
      <c r="K134" s="618"/>
      <c r="L134" s="406"/>
      <c r="M134" s="406"/>
      <c r="N134" s="199" t="str">
        <f>IF(K134&gt;L134,"E","")</f>
        <v/>
      </c>
      <c r="O134" s="315" t="str">
        <f>IF($J$16&lt;1,IF(M134&lt;L134,"E´",""),"")</f>
        <v/>
      </c>
    </row>
    <row r="135" spans="1:29" ht="15.95" customHeight="1" x14ac:dyDescent="0.2">
      <c r="A135" s="56"/>
      <c r="B135" s="88"/>
      <c r="C135" s="730"/>
      <c r="D135" s="730"/>
      <c r="E135" s="730"/>
      <c r="F135" s="730"/>
      <c r="G135" s="730"/>
      <c r="H135" s="730"/>
      <c r="I135" s="730"/>
      <c r="J135" s="730"/>
      <c r="K135" s="618"/>
      <c r="L135" s="406"/>
      <c r="M135" s="406"/>
      <c r="N135" s="199" t="str">
        <f>IF(K135&gt;L135,"E","")</f>
        <v/>
      </c>
      <c r="O135" s="315" t="str">
        <f>IF($J$16&lt;1,IF(M135&lt;L135,"E´",""),"")</f>
        <v/>
      </c>
    </row>
    <row r="136" spans="1:29" ht="15.95" customHeight="1" x14ac:dyDescent="0.2">
      <c r="A136" s="56"/>
      <c r="B136" s="88"/>
      <c r="C136" s="730"/>
      <c r="D136" s="730"/>
      <c r="E136" s="730"/>
      <c r="F136" s="730"/>
      <c r="G136" s="730"/>
      <c r="H136" s="730"/>
      <c r="I136" s="730"/>
      <c r="J136" s="730"/>
      <c r="K136" s="618"/>
      <c r="L136" s="406"/>
      <c r="M136" s="406"/>
      <c r="N136" s="199" t="str">
        <f>IF(K136&gt;L136,"E","")</f>
        <v/>
      </c>
      <c r="O136" s="315" t="str">
        <f>IF($J$16&lt;1,IF(M136&lt;L136,"E´",""),"")</f>
        <v/>
      </c>
    </row>
    <row r="137" spans="1:29" s="114" customFormat="1" ht="15.95" customHeight="1" x14ac:dyDescent="0.2">
      <c r="A137" s="56"/>
      <c r="B137" s="127"/>
      <c r="C137" s="730"/>
      <c r="D137" s="730"/>
      <c r="E137" s="730"/>
      <c r="F137" s="730"/>
      <c r="G137" s="730"/>
      <c r="H137" s="730"/>
      <c r="I137" s="730"/>
      <c r="J137" s="730"/>
      <c r="K137" s="618"/>
      <c r="L137" s="406"/>
      <c r="M137" s="406"/>
      <c r="N137" s="199" t="str">
        <f>IF(K137&gt;L137,"E","")</f>
        <v/>
      </c>
      <c r="O137" s="315" t="str">
        <f>IF($J$16&lt;1,IF(M137&lt;L137,"E´",""),"")</f>
        <v/>
      </c>
      <c r="P137" s="160"/>
      <c r="Q137" s="160"/>
      <c r="R137" s="160"/>
      <c r="S137" s="160"/>
      <c r="T137" s="160"/>
      <c r="U137" s="160"/>
      <c r="V137" s="160"/>
      <c r="W137" s="160"/>
      <c r="X137" s="160"/>
      <c r="Y137" s="160"/>
      <c r="Z137" s="160"/>
      <c r="AA137" s="160"/>
      <c r="AB137" s="160"/>
      <c r="AC137" s="160"/>
    </row>
    <row r="138" spans="1:29" s="14" customFormat="1" ht="12" customHeight="1" x14ac:dyDescent="0.2">
      <c r="A138" s="9"/>
      <c r="B138" s="131"/>
      <c r="C138" s="86"/>
      <c r="D138" s="86"/>
      <c r="E138" s="86"/>
      <c r="F138" s="86"/>
      <c r="G138" s="86"/>
      <c r="H138" s="86"/>
      <c r="I138" s="86"/>
      <c r="J138" s="86"/>
      <c r="K138" s="86"/>
      <c r="L138" s="86"/>
      <c r="M138" s="86"/>
      <c r="N138" s="199"/>
      <c r="O138" s="315"/>
      <c r="P138" s="305"/>
      <c r="Q138" s="305"/>
      <c r="R138" s="305"/>
      <c r="S138" s="305"/>
      <c r="T138" s="305"/>
      <c r="U138" s="305"/>
      <c r="V138" s="305"/>
      <c r="W138" s="305"/>
      <c r="X138" s="305"/>
      <c r="Y138" s="305"/>
      <c r="Z138" s="305"/>
      <c r="AA138" s="305"/>
      <c r="AB138" s="305"/>
      <c r="AC138" s="305"/>
    </row>
    <row r="139" spans="1:29" s="24" customFormat="1" ht="20.100000000000001" customHeight="1" x14ac:dyDescent="0.2">
      <c r="A139" s="20"/>
      <c r="B139" s="124"/>
      <c r="C139" s="17" t="s">
        <v>419</v>
      </c>
      <c r="D139" s="17"/>
      <c r="E139" s="17"/>
      <c r="F139" s="17"/>
      <c r="G139" s="17"/>
      <c r="H139" s="106"/>
      <c r="I139" s="106"/>
      <c r="J139" s="106"/>
      <c r="K139" s="106"/>
      <c r="L139" s="106"/>
      <c r="M139" s="106"/>
      <c r="N139" s="199"/>
      <c r="O139" s="315"/>
      <c r="P139" s="309"/>
      <c r="Q139" s="309"/>
      <c r="R139" s="309"/>
      <c r="S139" s="309"/>
      <c r="T139" s="309"/>
      <c r="U139" s="309"/>
      <c r="V139" s="309"/>
      <c r="W139" s="309"/>
      <c r="X139" s="309"/>
      <c r="Y139" s="309"/>
      <c r="Z139" s="309"/>
      <c r="AA139" s="309"/>
      <c r="AB139" s="309"/>
      <c r="AC139" s="309"/>
    </row>
    <row r="140" spans="1:29" ht="15.95" customHeight="1" collapsed="1" x14ac:dyDescent="0.2">
      <c r="A140" s="56"/>
      <c r="B140" s="88"/>
      <c r="C140" s="731" t="s">
        <v>6</v>
      </c>
      <c r="D140" s="731"/>
      <c r="E140" s="731"/>
      <c r="F140" s="731"/>
      <c r="G140" s="731"/>
      <c r="H140" s="731" t="s">
        <v>8</v>
      </c>
      <c r="I140" s="731"/>
      <c r="J140" s="731"/>
      <c r="K140" s="620">
        <f>SUM(K141:K148)</f>
        <v>0</v>
      </c>
      <c r="L140" s="109">
        <f>SUM(L141:L148)</f>
        <v>0</v>
      </c>
      <c r="M140" s="109">
        <f>SUM(M141:M148)</f>
        <v>0</v>
      </c>
      <c r="N140" s="199"/>
      <c r="O140" s="318"/>
    </row>
    <row r="141" spans="1:29" ht="15.95" customHeight="1" x14ac:dyDescent="0.2">
      <c r="A141" s="56"/>
      <c r="B141" s="88"/>
      <c r="C141" s="730"/>
      <c r="D141" s="730"/>
      <c r="E141" s="730"/>
      <c r="F141" s="730"/>
      <c r="G141" s="730"/>
      <c r="H141" s="730"/>
      <c r="I141" s="730"/>
      <c r="J141" s="730"/>
      <c r="K141" s="618"/>
      <c r="L141" s="406"/>
      <c r="M141" s="406"/>
      <c r="N141" s="199" t="str">
        <f t="shared" ref="N141:N148" si="14">IF(K141&gt;L141,"E","")</f>
        <v/>
      </c>
      <c r="O141" s="315" t="str">
        <f t="shared" ref="O141:O148" si="15">IF($J$16&lt;1,IF(M141&lt;L141,"E´",""),"")</f>
        <v/>
      </c>
    </row>
    <row r="142" spans="1:29" ht="15.95" customHeight="1" x14ac:dyDescent="0.2">
      <c r="A142" s="56"/>
      <c r="B142" s="88"/>
      <c r="C142" s="730"/>
      <c r="D142" s="730"/>
      <c r="E142" s="730"/>
      <c r="F142" s="730"/>
      <c r="G142" s="730"/>
      <c r="H142" s="730"/>
      <c r="I142" s="730"/>
      <c r="J142" s="730"/>
      <c r="K142" s="618"/>
      <c r="L142" s="406"/>
      <c r="M142" s="406"/>
      <c r="N142" s="199" t="str">
        <f t="shared" si="14"/>
        <v/>
      </c>
      <c r="O142" s="315" t="str">
        <f t="shared" si="15"/>
        <v/>
      </c>
    </row>
    <row r="143" spans="1:29" ht="15.95" customHeight="1" x14ac:dyDescent="0.2">
      <c r="A143" s="56"/>
      <c r="B143" s="88"/>
      <c r="C143" s="730"/>
      <c r="D143" s="730"/>
      <c r="E143" s="730"/>
      <c r="F143" s="730"/>
      <c r="G143" s="730"/>
      <c r="H143" s="730"/>
      <c r="I143" s="730"/>
      <c r="J143" s="730"/>
      <c r="K143" s="618"/>
      <c r="L143" s="406"/>
      <c r="M143" s="406"/>
      <c r="N143" s="199" t="str">
        <f t="shared" si="14"/>
        <v/>
      </c>
      <c r="O143" s="315" t="str">
        <f t="shared" si="15"/>
        <v/>
      </c>
    </row>
    <row r="144" spans="1:29" ht="15.95" customHeight="1" x14ac:dyDescent="0.2">
      <c r="A144" s="56"/>
      <c r="B144" s="88"/>
      <c r="C144" s="730"/>
      <c r="D144" s="730"/>
      <c r="E144" s="730"/>
      <c r="F144" s="730"/>
      <c r="G144" s="730"/>
      <c r="H144" s="730"/>
      <c r="I144" s="730"/>
      <c r="J144" s="730"/>
      <c r="K144" s="618"/>
      <c r="L144" s="406"/>
      <c r="M144" s="406"/>
      <c r="N144" s="199" t="str">
        <f t="shared" si="14"/>
        <v/>
      </c>
      <c r="O144" s="315" t="str">
        <f t="shared" si="15"/>
        <v/>
      </c>
    </row>
    <row r="145" spans="1:29" ht="15.95" customHeight="1" x14ac:dyDescent="0.2">
      <c r="A145" s="56"/>
      <c r="B145" s="88"/>
      <c r="C145" s="730"/>
      <c r="D145" s="730"/>
      <c r="E145" s="730"/>
      <c r="F145" s="730"/>
      <c r="G145" s="730"/>
      <c r="H145" s="730"/>
      <c r="I145" s="730"/>
      <c r="J145" s="730"/>
      <c r="K145" s="618"/>
      <c r="L145" s="406"/>
      <c r="M145" s="406"/>
      <c r="N145" s="199" t="str">
        <f t="shared" si="14"/>
        <v/>
      </c>
      <c r="O145" s="315" t="str">
        <f t="shared" si="15"/>
        <v/>
      </c>
    </row>
    <row r="146" spans="1:29" ht="15.95" customHeight="1" x14ac:dyDescent="0.2">
      <c r="A146" s="56"/>
      <c r="B146" s="88"/>
      <c r="C146" s="730"/>
      <c r="D146" s="730"/>
      <c r="E146" s="730"/>
      <c r="F146" s="730"/>
      <c r="G146" s="730"/>
      <c r="H146" s="730"/>
      <c r="I146" s="730"/>
      <c r="J146" s="730"/>
      <c r="K146" s="618"/>
      <c r="L146" s="406"/>
      <c r="M146" s="406"/>
      <c r="N146" s="199" t="str">
        <f t="shared" si="14"/>
        <v/>
      </c>
      <c r="O146" s="315" t="str">
        <f t="shared" si="15"/>
        <v/>
      </c>
    </row>
    <row r="147" spans="1:29" ht="15.95" customHeight="1" x14ac:dyDescent="0.2">
      <c r="A147" s="56"/>
      <c r="B147" s="88"/>
      <c r="C147" s="730"/>
      <c r="D147" s="730"/>
      <c r="E147" s="730"/>
      <c r="F147" s="730"/>
      <c r="G147" s="730"/>
      <c r="H147" s="730"/>
      <c r="I147" s="730"/>
      <c r="J147" s="730"/>
      <c r="K147" s="618"/>
      <c r="L147" s="406"/>
      <c r="M147" s="406"/>
      <c r="N147" s="199" t="str">
        <f t="shared" si="14"/>
        <v/>
      </c>
      <c r="O147" s="315" t="str">
        <f t="shared" si="15"/>
        <v/>
      </c>
    </row>
    <row r="148" spans="1:29" s="114" customFormat="1" ht="15.95" customHeight="1" x14ac:dyDescent="0.2">
      <c r="A148" s="56"/>
      <c r="B148" s="127"/>
      <c r="C148" s="730"/>
      <c r="D148" s="730"/>
      <c r="E148" s="730"/>
      <c r="F148" s="730"/>
      <c r="G148" s="730"/>
      <c r="H148" s="730"/>
      <c r="I148" s="730"/>
      <c r="J148" s="730"/>
      <c r="K148" s="618"/>
      <c r="L148" s="406"/>
      <c r="M148" s="406"/>
      <c r="N148" s="199" t="str">
        <f t="shared" si="14"/>
        <v/>
      </c>
      <c r="O148" s="315" t="str">
        <f t="shared" si="15"/>
        <v/>
      </c>
      <c r="P148" s="160"/>
      <c r="Q148" s="160"/>
      <c r="R148" s="160"/>
      <c r="S148" s="160"/>
      <c r="T148" s="160"/>
      <c r="U148" s="160"/>
      <c r="V148" s="160"/>
      <c r="W148" s="160"/>
      <c r="X148" s="160"/>
      <c r="Y148" s="160"/>
      <c r="Z148" s="160"/>
      <c r="AA148" s="160"/>
      <c r="AB148" s="160"/>
      <c r="AC148" s="160"/>
    </row>
    <row r="149" spans="1:29" ht="15.95" customHeight="1" x14ac:dyDescent="0.2">
      <c r="A149" s="46"/>
      <c r="B149" s="88"/>
      <c r="C149" s="112"/>
      <c r="D149" s="112"/>
      <c r="E149" s="112"/>
      <c r="F149" s="112"/>
      <c r="G149" s="112"/>
      <c r="H149" s="112"/>
      <c r="I149" s="112"/>
      <c r="J149" s="112"/>
      <c r="K149" s="117"/>
      <c r="L149" s="112"/>
      <c r="M149" s="112"/>
      <c r="N149" s="199"/>
      <c r="O149" s="315"/>
    </row>
    <row r="150" spans="1:29" s="24" customFormat="1" ht="20.100000000000001" customHeight="1" x14ac:dyDescent="0.2">
      <c r="A150" s="20"/>
      <c r="B150" s="124"/>
      <c r="C150" s="17" t="s">
        <v>420</v>
      </c>
      <c r="D150" s="17"/>
      <c r="E150" s="17"/>
      <c r="F150" s="17"/>
      <c r="G150" s="17"/>
      <c r="H150" s="106"/>
      <c r="I150" s="106"/>
      <c r="J150" s="106"/>
      <c r="K150" s="106"/>
      <c r="L150" s="106"/>
      <c r="M150" s="106"/>
      <c r="N150" s="199"/>
      <c r="O150" s="315"/>
      <c r="P150" s="309"/>
      <c r="Q150" s="309"/>
      <c r="R150" s="309"/>
      <c r="S150" s="309"/>
      <c r="T150" s="309"/>
      <c r="U150" s="309"/>
      <c r="V150" s="309"/>
      <c r="W150" s="309"/>
      <c r="X150" s="309"/>
      <c r="Y150" s="309"/>
      <c r="Z150" s="309"/>
      <c r="AA150" s="309"/>
      <c r="AB150" s="309"/>
      <c r="AC150" s="309"/>
    </row>
    <row r="151" spans="1:29" ht="15.95" customHeight="1" collapsed="1" x14ac:dyDescent="0.2">
      <c r="A151" s="56"/>
      <c r="B151" s="88"/>
      <c r="C151" s="731" t="s">
        <v>6</v>
      </c>
      <c r="D151" s="731"/>
      <c r="E151" s="731"/>
      <c r="F151" s="731"/>
      <c r="G151" s="731"/>
      <c r="H151" s="731" t="s">
        <v>8</v>
      </c>
      <c r="I151" s="731"/>
      <c r="J151" s="731"/>
      <c r="K151" s="620">
        <f>SUM(K152:K155)</f>
        <v>0</v>
      </c>
      <c r="L151" s="109">
        <f>SUM(L152:L155)</f>
        <v>0</v>
      </c>
      <c r="M151" s="109">
        <f>SUM(M152:M155)</f>
        <v>0</v>
      </c>
      <c r="N151" s="199"/>
      <c r="O151" s="318"/>
    </row>
    <row r="152" spans="1:29" ht="15.95" customHeight="1" x14ac:dyDescent="0.2">
      <c r="A152" s="56"/>
      <c r="B152" s="88"/>
      <c r="C152" s="730"/>
      <c r="D152" s="730"/>
      <c r="E152" s="730"/>
      <c r="F152" s="730"/>
      <c r="G152" s="730"/>
      <c r="H152" s="730"/>
      <c r="I152" s="730"/>
      <c r="J152" s="730"/>
      <c r="K152" s="618"/>
      <c r="L152" s="406"/>
      <c r="M152" s="406"/>
      <c r="N152" s="199" t="str">
        <f>IF(K152&gt;L152,"E","")</f>
        <v/>
      </c>
      <c r="O152" s="315" t="str">
        <f>IF($J$16&lt;1,IF(M152&lt;L152,"E´",""),"")</f>
        <v/>
      </c>
    </row>
    <row r="153" spans="1:29" ht="15.95" customHeight="1" x14ac:dyDescent="0.2">
      <c r="A153" s="56"/>
      <c r="B153" s="88"/>
      <c r="C153" s="730"/>
      <c r="D153" s="730"/>
      <c r="E153" s="730"/>
      <c r="F153" s="730"/>
      <c r="G153" s="730"/>
      <c r="H153" s="730"/>
      <c r="I153" s="730"/>
      <c r="J153" s="730"/>
      <c r="K153" s="618"/>
      <c r="L153" s="406"/>
      <c r="M153" s="406"/>
      <c r="N153" s="199" t="str">
        <f>IF(K153&gt;L153,"E","")</f>
        <v/>
      </c>
      <c r="O153" s="315" t="str">
        <f>IF($J$16&lt;1,IF(M153&lt;L153,"E´",""),"")</f>
        <v/>
      </c>
    </row>
    <row r="154" spans="1:29" ht="15.95" customHeight="1" x14ac:dyDescent="0.2">
      <c r="A154" s="56"/>
      <c r="B154" s="88"/>
      <c r="C154" s="730"/>
      <c r="D154" s="730"/>
      <c r="E154" s="730"/>
      <c r="F154" s="730"/>
      <c r="G154" s="730"/>
      <c r="H154" s="730"/>
      <c r="I154" s="730"/>
      <c r="J154" s="730"/>
      <c r="K154" s="618"/>
      <c r="L154" s="406"/>
      <c r="M154" s="406"/>
      <c r="N154" s="199" t="str">
        <f>IF(K154&gt;L154,"E","")</f>
        <v/>
      </c>
      <c r="O154" s="315" t="str">
        <f>IF($J$16&lt;1,IF(M154&lt;L154,"E´",""),"")</f>
        <v/>
      </c>
    </row>
    <row r="155" spans="1:29" s="114" customFormat="1" ht="15.95" customHeight="1" x14ac:dyDescent="0.2">
      <c r="A155" s="56"/>
      <c r="B155" s="127"/>
      <c r="C155" s="730"/>
      <c r="D155" s="730"/>
      <c r="E155" s="730"/>
      <c r="F155" s="730"/>
      <c r="G155" s="730"/>
      <c r="H155" s="730"/>
      <c r="I155" s="730"/>
      <c r="J155" s="730"/>
      <c r="K155" s="618"/>
      <c r="L155" s="406"/>
      <c r="M155" s="406"/>
      <c r="N155" s="199" t="str">
        <f>IF(K155&gt;L155,"E","")</f>
        <v/>
      </c>
      <c r="O155" s="315" t="str">
        <f>IF($J$16&lt;1,IF(M155&lt;L155,"E´",""),"")</f>
        <v/>
      </c>
      <c r="P155" s="160"/>
      <c r="Q155" s="160"/>
      <c r="R155" s="160"/>
      <c r="S155" s="160"/>
      <c r="T155" s="160"/>
      <c r="U155" s="160"/>
      <c r="V155" s="160"/>
      <c r="W155" s="160"/>
      <c r="X155" s="160"/>
      <c r="Y155" s="160"/>
      <c r="Z155" s="160"/>
      <c r="AA155" s="160"/>
      <c r="AB155" s="160"/>
      <c r="AC155" s="160"/>
    </row>
    <row r="156" spans="1:29" s="114" customFormat="1" ht="15.95" customHeight="1" x14ac:dyDescent="0.2">
      <c r="A156" s="56"/>
      <c r="B156" s="127"/>
      <c r="C156" s="117"/>
      <c r="D156" s="117"/>
      <c r="E156" s="117"/>
      <c r="F156" s="117"/>
      <c r="G156" s="117"/>
      <c r="H156" s="117"/>
      <c r="I156" s="117"/>
      <c r="J156" s="117"/>
      <c r="K156" s="117"/>
      <c r="L156" s="117"/>
      <c r="M156" s="117"/>
      <c r="N156" s="199"/>
      <c r="O156" s="315"/>
      <c r="P156" s="160"/>
      <c r="Q156" s="160"/>
      <c r="R156" s="160"/>
      <c r="S156" s="160"/>
      <c r="T156" s="160"/>
      <c r="U156" s="160"/>
      <c r="V156" s="160"/>
      <c r="W156" s="160"/>
      <c r="X156" s="160"/>
      <c r="Y156" s="160"/>
      <c r="Z156" s="160"/>
      <c r="AA156" s="160"/>
      <c r="AB156" s="160"/>
      <c r="AC156" s="160"/>
    </row>
    <row r="157" spans="1:29" s="114" customFormat="1" ht="15.95" customHeight="1" x14ac:dyDescent="0.2">
      <c r="A157" s="56"/>
      <c r="B157" s="127"/>
      <c r="C157" s="17" t="s">
        <v>421</v>
      </c>
      <c r="D157" s="17"/>
      <c r="E157" s="17"/>
      <c r="F157" s="17"/>
      <c r="G157" s="17"/>
      <c r="H157" s="106"/>
      <c r="I157" s="106"/>
      <c r="J157" s="106"/>
      <c r="K157" s="106"/>
      <c r="L157" s="106"/>
      <c r="M157" s="106"/>
      <c r="N157" s="199"/>
      <c r="O157" s="315"/>
      <c r="P157" s="160"/>
      <c r="Q157" s="160"/>
      <c r="R157" s="160"/>
      <c r="S157" s="160"/>
      <c r="T157" s="160"/>
      <c r="U157" s="160"/>
      <c r="V157" s="160"/>
      <c r="W157" s="160"/>
      <c r="X157" s="160"/>
      <c r="Y157" s="160"/>
      <c r="Z157" s="160"/>
      <c r="AA157" s="160"/>
      <c r="AB157" s="160"/>
      <c r="AC157" s="160"/>
    </row>
    <row r="158" spans="1:29" s="114" customFormat="1" ht="15.95" customHeight="1" x14ac:dyDescent="0.2">
      <c r="A158" s="56"/>
      <c r="B158" s="127"/>
      <c r="C158" s="731" t="s">
        <v>6</v>
      </c>
      <c r="D158" s="731"/>
      <c r="E158" s="731"/>
      <c r="F158" s="731"/>
      <c r="G158" s="731"/>
      <c r="H158" s="731" t="s">
        <v>8</v>
      </c>
      <c r="I158" s="731"/>
      <c r="J158" s="731"/>
      <c r="K158" s="620">
        <f>SUM(K159)</f>
        <v>0</v>
      </c>
      <c r="L158" s="109">
        <f>SUM(L159)</f>
        <v>0</v>
      </c>
      <c r="M158" s="109">
        <f>SUM(M159)</f>
        <v>0</v>
      </c>
      <c r="N158" s="199"/>
      <c r="O158" s="318"/>
      <c r="P158" s="160"/>
      <c r="Q158" s="160"/>
      <c r="R158" s="160"/>
      <c r="S158" s="160"/>
      <c r="T158" s="160"/>
      <c r="U158" s="160"/>
      <c r="V158" s="160"/>
      <c r="W158" s="160"/>
      <c r="X158" s="160"/>
      <c r="Y158" s="160"/>
      <c r="Z158" s="160"/>
      <c r="AA158" s="160"/>
      <c r="AB158" s="160"/>
      <c r="AC158" s="160"/>
    </row>
    <row r="159" spans="1:29" s="114" customFormat="1" ht="15.95" customHeight="1" x14ac:dyDescent="0.2">
      <c r="A159" s="56"/>
      <c r="B159" s="127"/>
      <c r="C159" s="730"/>
      <c r="D159" s="730"/>
      <c r="E159" s="730"/>
      <c r="F159" s="730"/>
      <c r="G159" s="730"/>
      <c r="H159" s="730"/>
      <c r="I159" s="730"/>
      <c r="J159" s="730"/>
      <c r="K159" s="618"/>
      <c r="L159" s="406"/>
      <c r="M159" s="406"/>
      <c r="N159" s="199" t="str">
        <f>IF(K159&gt;L159,"E","")</f>
        <v/>
      </c>
      <c r="O159" s="315" t="str">
        <f>IF($J$16&lt;1,IF(M159&lt;L159,"E´",""),"")</f>
        <v/>
      </c>
      <c r="P159" s="160"/>
      <c r="Q159" s="160"/>
      <c r="R159" s="160"/>
      <c r="S159" s="160"/>
      <c r="T159" s="160"/>
      <c r="U159" s="160"/>
      <c r="V159" s="160"/>
      <c r="W159" s="160"/>
      <c r="X159" s="160"/>
      <c r="Y159" s="160"/>
      <c r="Z159" s="160"/>
      <c r="AA159" s="160"/>
      <c r="AB159" s="160"/>
      <c r="AC159" s="160"/>
    </row>
    <row r="160" spans="1:29" ht="15.95" customHeight="1" x14ac:dyDescent="0.2">
      <c r="A160" s="46"/>
      <c r="B160" s="91"/>
      <c r="C160" s="92"/>
      <c r="D160" s="92"/>
      <c r="E160" s="92"/>
      <c r="F160" s="92"/>
      <c r="G160" s="92"/>
      <c r="H160" s="92"/>
      <c r="I160" s="92"/>
      <c r="J160" s="92"/>
      <c r="K160" s="92"/>
      <c r="L160" s="92"/>
      <c r="M160" s="92"/>
      <c r="N160" s="319"/>
      <c r="O160" s="320"/>
    </row>
    <row r="161" spans="1:29" s="55" customFormat="1" ht="14.1" customHeight="1" x14ac:dyDescent="0.2">
      <c r="A161" s="46"/>
      <c r="B161" s="53"/>
      <c r="C161" s="158" t="str">
        <f>IF(O161&gt;0,"E´: El gasto presupuestado del solicitante no puede superar el gasto del presuesto total en una coproducción","")</f>
        <v/>
      </c>
      <c r="D161" s="53"/>
      <c r="E161" s="53"/>
      <c r="F161" s="53"/>
      <c r="G161" s="53"/>
      <c r="H161" s="53"/>
      <c r="I161" s="53"/>
      <c r="J161" s="53"/>
      <c r="K161" s="51"/>
      <c r="L161" s="53"/>
      <c r="M161" s="53"/>
      <c r="N161" s="160">
        <f>COUNTIF(N32:N159,"E")</f>
        <v>0</v>
      </c>
      <c r="O161" s="160">
        <f>COUNTIF(O32:O159,"E´")</f>
        <v>0</v>
      </c>
      <c r="P161" s="160"/>
      <c r="Q161" s="160"/>
      <c r="R161" s="160"/>
      <c r="S161" s="160"/>
      <c r="T161" s="160"/>
      <c r="U161" s="160"/>
      <c r="V161" s="160"/>
      <c r="W161" s="160"/>
      <c r="X161" s="160"/>
      <c r="Y161" s="160"/>
      <c r="Z161" s="160"/>
      <c r="AA161" s="160"/>
      <c r="AB161" s="160"/>
      <c r="AC161" s="160"/>
    </row>
    <row r="162" spans="1:29" s="55" customFormat="1" ht="14.1" customHeight="1" x14ac:dyDescent="0.2">
      <c r="A162" s="46"/>
      <c r="B162" s="53"/>
      <c r="C162" s="158" t="str">
        <f>IF(N161&gt;0,"E: El gasto presupuestado en Navarra no puede superar el gasto presupuestado de la productora","")</f>
        <v/>
      </c>
      <c r="D162" s="53"/>
      <c r="E162" s="53"/>
      <c r="F162" s="53"/>
      <c r="G162" s="53"/>
      <c r="H162" s="53"/>
      <c r="I162" s="53"/>
      <c r="J162" s="53"/>
      <c r="K162" s="51"/>
      <c r="L162" s="53"/>
      <c r="M162" s="53"/>
      <c r="N162" s="160"/>
      <c r="O162" s="161"/>
      <c r="P162" s="160"/>
      <c r="Q162" s="160"/>
      <c r="R162" s="160"/>
      <c r="S162" s="160"/>
      <c r="T162" s="160"/>
      <c r="U162" s="160"/>
      <c r="V162" s="160"/>
      <c r="W162" s="160"/>
      <c r="X162" s="160"/>
      <c r="Y162" s="160"/>
      <c r="Z162" s="160"/>
      <c r="AA162" s="160"/>
      <c r="AB162" s="160"/>
      <c r="AC162" s="160"/>
    </row>
    <row r="163" spans="1:29" s="96" customFormat="1" ht="21.95" customHeight="1" x14ac:dyDescent="0.2">
      <c r="A163" s="56"/>
      <c r="B163" s="4"/>
      <c r="C163" s="770" t="s">
        <v>3</v>
      </c>
      <c r="D163" s="770"/>
      <c r="E163" s="770"/>
      <c r="F163" s="770"/>
      <c r="G163" s="770"/>
      <c r="H163" s="770"/>
      <c r="I163" s="401"/>
      <c r="J163" s="401"/>
      <c r="K163" s="621">
        <f>SUM(K32,K43,K54,K65,K72,K83,K94,K106,K119,K126,K133,K140,K151,K158)</f>
        <v>0</v>
      </c>
      <c r="L163" s="181">
        <f t="shared" ref="L163:M163" si="16">SUM(L32,L43,L54,L65,L72,L83,L94,L106,L119,L126,L133,L140,L151,L158)</f>
        <v>0</v>
      </c>
      <c r="M163" s="181">
        <f t="shared" si="16"/>
        <v>0</v>
      </c>
      <c r="O163" s="306"/>
      <c r="P163" s="307"/>
      <c r="Q163" s="307"/>
      <c r="R163" s="307"/>
      <c r="S163" s="307"/>
      <c r="T163" s="307"/>
      <c r="U163" s="307"/>
      <c r="V163" s="307"/>
      <c r="W163" s="307"/>
      <c r="X163" s="307"/>
      <c r="Y163" s="307"/>
      <c r="Z163" s="307"/>
      <c r="AA163" s="307"/>
      <c r="AB163" s="307"/>
      <c r="AC163" s="307"/>
    </row>
    <row r="164" spans="1:29" s="4" customFormat="1" ht="20.25" customHeight="1" x14ac:dyDescent="0.2">
      <c r="A164" s="56"/>
      <c r="D164" s="401"/>
      <c r="F164" s="401"/>
      <c r="G164" s="401"/>
      <c r="H164" s="401" t="s">
        <v>243</v>
      </c>
      <c r="I164" s="179">
        <f>IF(M163=0,1,L163/M163)</f>
        <v>1</v>
      </c>
      <c r="K164" s="401"/>
      <c r="L164" s="57"/>
      <c r="M164" s="57"/>
      <c r="O164" s="306"/>
      <c r="P164" s="307"/>
      <c r="Q164" s="307"/>
      <c r="R164" s="307"/>
      <c r="S164" s="307"/>
      <c r="T164" s="307"/>
      <c r="U164" s="307"/>
      <c r="V164" s="307"/>
      <c r="W164" s="307"/>
      <c r="X164" s="307"/>
      <c r="Y164" s="307"/>
      <c r="Z164" s="307"/>
      <c r="AA164" s="307"/>
      <c r="AB164" s="307"/>
      <c r="AC164" s="307"/>
    </row>
    <row r="165" spans="1:29" s="53" customFormat="1" ht="14.25" customHeight="1" x14ac:dyDescent="0.2">
      <c r="A165" s="6"/>
      <c r="C165" s="563" t="str">
        <f>IF(I164=J16,"","ERROR el % de ejecución indicado en la casilla J16 no coincide con el que se obtiene según el presupuesto detallado")</f>
        <v>ERROR el % de ejecución indicado en la casilla J16 no coincide con el que se obtiene según el presupuesto detallado</v>
      </c>
      <c r="K165" s="140"/>
      <c r="L165" s="140"/>
      <c r="M165" s="140"/>
      <c r="N165" s="140"/>
      <c r="O165" s="258"/>
      <c r="P165" s="140"/>
      <c r="Q165" s="140"/>
      <c r="R165" s="140"/>
      <c r="S165" s="140"/>
      <c r="T165" s="140"/>
      <c r="U165" s="140"/>
      <c r="V165" s="140"/>
      <c r="W165" s="140"/>
      <c r="X165" s="140"/>
      <c r="Y165" s="140"/>
      <c r="Z165" s="140"/>
      <c r="AA165" s="140"/>
      <c r="AB165" s="140"/>
      <c r="AC165" s="140"/>
    </row>
    <row r="166" spans="1:29" s="51" customFormat="1" ht="14.1" customHeight="1" x14ac:dyDescent="0.2">
      <c r="A166" s="56"/>
      <c r="C166" s="257" t="str">
        <f>IF(H13="x",IF(M163=0,"","ERROR se ha indicado que no es una coproducción, la casilla M168 debe ser igual a 0"),"")</f>
        <v/>
      </c>
      <c r="O166" s="161"/>
      <c r="P166" s="160"/>
      <c r="Q166" s="160"/>
      <c r="R166" s="160"/>
      <c r="S166" s="160"/>
      <c r="T166" s="160"/>
      <c r="U166" s="160"/>
      <c r="V166" s="160"/>
      <c r="W166" s="160"/>
      <c r="X166" s="160"/>
      <c r="Y166" s="160"/>
      <c r="Z166" s="160"/>
      <c r="AA166" s="160"/>
      <c r="AB166" s="160"/>
      <c r="AC166" s="160"/>
    </row>
    <row r="167" spans="1:29" s="51" customFormat="1" ht="14.1" customHeight="1" x14ac:dyDescent="0.2">
      <c r="A167" s="56"/>
      <c r="O167" s="161"/>
      <c r="P167" s="160"/>
      <c r="Q167" s="160"/>
      <c r="R167" s="160"/>
      <c r="S167" s="160"/>
      <c r="T167" s="160"/>
      <c r="U167" s="160"/>
      <c r="V167" s="160"/>
      <c r="W167" s="160"/>
      <c r="X167" s="160"/>
      <c r="Y167" s="160"/>
      <c r="Z167" s="160"/>
      <c r="AA167" s="160"/>
      <c r="AB167" s="160"/>
      <c r="AC167" s="160"/>
    </row>
    <row r="168" spans="1:29" s="51" customFormat="1" ht="14.1" customHeight="1" x14ac:dyDescent="0.2">
      <c r="A168" s="56"/>
      <c r="O168" s="161"/>
      <c r="P168" s="160"/>
      <c r="Q168" s="160"/>
      <c r="R168" s="160"/>
      <c r="S168" s="160"/>
      <c r="T168" s="160"/>
      <c r="U168" s="160"/>
      <c r="V168" s="160"/>
      <c r="W168" s="160"/>
      <c r="X168" s="160"/>
      <c r="Y168" s="160"/>
      <c r="Z168" s="160"/>
      <c r="AA168" s="160"/>
      <c r="AB168" s="160"/>
      <c r="AC168" s="160"/>
    </row>
    <row r="169" spans="1:29" s="51" customFormat="1" ht="14.1" customHeight="1" x14ac:dyDescent="0.2">
      <c r="A169" s="56"/>
      <c r="O169" s="161"/>
      <c r="P169" s="160"/>
      <c r="Q169" s="160"/>
      <c r="R169" s="160"/>
      <c r="S169" s="160"/>
      <c r="T169" s="160"/>
      <c r="U169" s="160"/>
      <c r="V169" s="160"/>
      <c r="W169" s="160"/>
      <c r="X169" s="160"/>
      <c r="Y169" s="160"/>
      <c r="Z169" s="160"/>
      <c r="AA169" s="160"/>
      <c r="AB169" s="160"/>
      <c r="AC169" s="160"/>
    </row>
    <row r="170" spans="1:29" s="51" customFormat="1" ht="14.1" customHeight="1" x14ac:dyDescent="0.2">
      <c r="A170" s="56"/>
      <c r="O170" s="161"/>
      <c r="P170" s="160"/>
      <c r="Q170" s="160"/>
      <c r="R170" s="160"/>
      <c r="S170" s="160"/>
      <c r="T170" s="160"/>
      <c r="U170" s="160"/>
      <c r="V170" s="160"/>
      <c r="W170" s="160"/>
      <c r="X170" s="160"/>
      <c r="Y170" s="160"/>
      <c r="Z170" s="160"/>
      <c r="AA170" s="160"/>
      <c r="AB170" s="160"/>
      <c r="AC170" s="160"/>
    </row>
    <row r="171" spans="1:29" s="51" customFormat="1" ht="14.1" customHeight="1" x14ac:dyDescent="0.2">
      <c r="A171" s="56"/>
      <c r="O171" s="161"/>
      <c r="P171" s="160"/>
      <c r="Q171" s="160"/>
      <c r="R171" s="160"/>
      <c r="S171" s="160"/>
      <c r="T171" s="160"/>
      <c r="U171" s="160"/>
      <c r="V171" s="160"/>
      <c r="W171" s="160"/>
      <c r="X171" s="160"/>
      <c r="Y171" s="160"/>
      <c r="Z171" s="160"/>
      <c r="AA171" s="160"/>
      <c r="AB171" s="160"/>
      <c r="AC171" s="160"/>
    </row>
    <row r="172" spans="1:29" s="51" customFormat="1" ht="14.1" customHeight="1" x14ac:dyDescent="0.2">
      <c r="A172" s="56"/>
      <c r="O172" s="161"/>
      <c r="P172" s="160"/>
      <c r="Q172" s="160"/>
      <c r="R172" s="160"/>
      <c r="S172" s="160"/>
      <c r="T172" s="160"/>
      <c r="U172" s="160"/>
      <c r="V172" s="160"/>
      <c r="W172" s="160"/>
      <c r="X172" s="160"/>
      <c r="Y172" s="160"/>
      <c r="Z172" s="160"/>
      <c r="AA172" s="160"/>
      <c r="AB172" s="160"/>
      <c r="AC172" s="160"/>
    </row>
    <row r="173" spans="1:29" s="51" customFormat="1" ht="14.1" customHeight="1" x14ac:dyDescent="0.2">
      <c r="A173" s="56"/>
      <c r="O173" s="161"/>
      <c r="P173" s="160"/>
      <c r="Q173" s="160"/>
      <c r="R173" s="160"/>
      <c r="S173" s="160"/>
      <c r="T173" s="160"/>
      <c r="U173" s="160"/>
      <c r="V173" s="160"/>
      <c r="W173" s="160"/>
      <c r="X173" s="160"/>
      <c r="Y173" s="160"/>
      <c r="Z173" s="160"/>
      <c r="AA173" s="160"/>
      <c r="AB173" s="160"/>
      <c r="AC173" s="160"/>
    </row>
    <row r="174" spans="1:29" s="51" customFormat="1" ht="14.1" customHeight="1" x14ac:dyDescent="0.2">
      <c r="A174" s="56"/>
      <c r="O174" s="161"/>
      <c r="P174" s="160"/>
      <c r="Q174" s="160"/>
      <c r="R174" s="160"/>
      <c r="S174" s="160"/>
      <c r="T174" s="160"/>
      <c r="U174" s="160"/>
      <c r="V174" s="160"/>
      <c r="W174" s="160"/>
      <c r="X174" s="160"/>
      <c r="Y174" s="160"/>
      <c r="Z174" s="160"/>
      <c r="AA174" s="160"/>
      <c r="AB174" s="160"/>
      <c r="AC174" s="160"/>
    </row>
    <row r="175" spans="1:29" s="51" customFormat="1" ht="14.1" customHeight="1" x14ac:dyDescent="0.2">
      <c r="A175" s="56"/>
      <c r="O175" s="161"/>
      <c r="P175" s="160"/>
      <c r="Q175" s="160"/>
      <c r="R175" s="160"/>
      <c r="S175" s="160"/>
      <c r="T175" s="160"/>
      <c r="U175" s="160"/>
      <c r="V175" s="160"/>
      <c r="W175" s="160"/>
      <c r="X175" s="160"/>
      <c r="Y175" s="160"/>
      <c r="Z175" s="160"/>
      <c r="AA175" s="160"/>
      <c r="AB175" s="160"/>
      <c r="AC175" s="160"/>
    </row>
    <row r="176" spans="1:29" s="51" customFormat="1" ht="14.1" customHeight="1" x14ac:dyDescent="0.2">
      <c r="A176" s="56"/>
      <c r="O176" s="161"/>
      <c r="P176" s="160"/>
      <c r="Q176" s="160"/>
      <c r="R176" s="160"/>
      <c r="S176" s="160"/>
      <c r="T176" s="160"/>
      <c r="U176" s="160"/>
      <c r="V176" s="160"/>
      <c r="W176" s="160"/>
      <c r="X176" s="160"/>
      <c r="Y176" s="160"/>
      <c r="Z176" s="160"/>
      <c r="AA176" s="160"/>
      <c r="AB176" s="160"/>
      <c r="AC176" s="160"/>
    </row>
    <row r="177" spans="1:29" s="51" customFormat="1" ht="14.1" customHeight="1" x14ac:dyDescent="0.2">
      <c r="A177" s="56"/>
      <c r="O177" s="161"/>
      <c r="P177" s="160"/>
      <c r="Q177" s="160"/>
      <c r="R177" s="160"/>
      <c r="S177" s="160"/>
      <c r="T177" s="160"/>
      <c r="U177" s="160"/>
      <c r="V177" s="160"/>
      <c r="W177" s="160"/>
      <c r="X177" s="160"/>
      <c r="Y177" s="160"/>
      <c r="Z177" s="160"/>
      <c r="AA177" s="160"/>
      <c r="AB177" s="160"/>
      <c r="AC177" s="160"/>
    </row>
    <row r="178" spans="1:29" s="51" customFormat="1" ht="14.1" customHeight="1" x14ac:dyDescent="0.2">
      <c r="A178" s="56"/>
      <c r="O178" s="161"/>
      <c r="P178" s="160"/>
      <c r="Q178" s="160"/>
      <c r="R178" s="160"/>
      <c r="S178" s="160"/>
      <c r="T178" s="160"/>
      <c r="U178" s="160"/>
      <c r="V178" s="160"/>
      <c r="W178" s="160"/>
      <c r="X178" s="160"/>
      <c r="Y178" s="160"/>
      <c r="Z178" s="160"/>
      <c r="AA178" s="160"/>
      <c r="AB178" s="160"/>
      <c r="AC178" s="160"/>
    </row>
    <row r="179" spans="1:29" s="51" customFormat="1" ht="14.1" customHeight="1" x14ac:dyDescent="0.2">
      <c r="A179" s="56"/>
      <c r="O179" s="161"/>
      <c r="P179" s="160"/>
      <c r="Q179" s="160"/>
      <c r="R179" s="160"/>
      <c r="S179" s="160"/>
      <c r="T179" s="160"/>
      <c r="U179" s="160"/>
      <c r="V179" s="160"/>
      <c r="W179" s="160"/>
      <c r="X179" s="160"/>
      <c r="Y179" s="160"/>
      <c r="Z179" s="160"/>
      <c r="AA179" s="160"/>
      <c r="AB179" s="160"/>
      <c r="AC179" s="160"/>
    </row>
    <row r="180" spans="1:29" s="51" customFormat="1" ht="14.1" customHeight="1" x14ac:dyDescent="0.2">
      <c r="A180" s="56"/>
      <c r="O180" s="161"/>
      <c r="P180" s="160"/>
      <c r="Q180" s="160"/>
      <c r="R180" s="160"/>
      <c r="S180" s="160"/>
      <c r="T180" s="160"/>
      <c r="U180" s="160"/>
      <c r="V180" s="160"/>
      <c r="W180" s="160"/>
      <c r="X180" s="160"/>
      <c r="Y180" s="160"/>
      <c r="Z180" s="160"/>
      <c r="AA180" s="160"/>
      <c r="AB180" s="160"/>
      <c r="AC180" s="160"/>
    </row>
    <row r="181" spans="1:29" s="51" customFormat="1" ht="14.1" customHeight="1" x14ac:dyDescent="0.2">
      <c r="A181" s="56"/>
      <c r="O181" s="161"/>
      <c r="P181" s="160"/>
      <c r="Q181" s="160"/>
      <c r="R181" s="160"/>
      <c r="S181" s="160"/>
      <c r="T181" s="160"/>
      <c r="U181" s="160"/>
      <c r="V181" s="160"/>
      <c r="W181" s="160"/>
      <c r="X181" s="160"/>
      <c r="Y181" s="160"/>
      <c r="Z181" s="160"/>
      <c r="AA181" s="160"/>
      <c r="AB181" s="160"/>
      <c r="AC181" s="160"/>
    </row>
    <row r="182" spans="1:29" s="51" customFormat="1" ht="14.1" customHeight="1" x14ac:dyDescent="0.2">
      <c r="A182" s="56"/>
      <c r="O182" s="161"/>
      <c r="P182" s="160"/>
      <c r="Q182" s="160"/>
      <c r="R182" s="160"/>
      <c r="S182" s="160"/>
      <c r="T182" s="160"/>
      <c r="U182" s="160"/>
      <c r="V182" s="160"/>
      <c r="W182" s="160"/>
      <c r="X182" s="160"/>
      <c r="Y182" s="160"/>
      <c r="Z182" s="160"/>
      <c r="AA182" s="160"/>
      <c r="AB182" s="160"/>
      <c r="AC182" s="160"/>
    </row>
    <row r="183" spans="1:29" s="51" customFormat="1" ht="14.1" customHeight="1" x14ac:dyDescent="0.2">
      <c r="A183" s="56"/>
      <c r="O183" s="161"/>
      <c r="P183" s="160"/>
      <c r="Q183" s="160"/>
      <c r="R183" s="160"/>
      <c r="S183" s="160"/>
      <c r="T183" s="160"/>
      <c r="U183" s="160"/>
      <c r="V183" s="160"/>
      <c r="W183" s="160"/>
      <c r="X183" s="160"/>
      <c r="Y183" s="160"/>
      <c r="Z183" s="160"/>
      <c r="AA183" s="160"/>
      <c r="AB183" s="160"/>
      <c r="AC183" s="160"/>
    </row>
    <row r="184" spans="1:29" s="51" customFormat="1" ht="14.1" customHeight="1" x14ac:dyDescent="0.2">
      <c r="A184" s="56"/>
      <c r="O184" s="161"/>
      <c r="P184" s="160"/>
      <c r="Q184" s="160"/>
      <c r="R184" s="160"/>
      <c r="S184" s="160"/>
      <c r="T184" s="160"/>
      <c r="U184" s="160"/>
      <c r="V184" s="160"/>
      <c r="W184" s="160"/>
      <c r="X184" s="160"/>
      <c r="Y184" s="160"/>
      <c r="Z184" s="160"/>
      <c r="AA184" s="160"/>
      <c r="AB184" s="160"/>
      <c r="AC184" s="160"/>
    </row>
    <row r="185" spans="1:29" s="51" customFormat="1" ht="14.1" customHeight="1" x14ac:dyDescent="0.2">
      <c r="A185" s="56"/>
      <c r="O185" s="161"/>
      <c r="P185" s="160"/>
      <c r="Q185" s="160"/>
      <c r="R185" s="160"/>
      <c r="S185" s="160"/>
      <c r="T185" s="160"/>
      <c r="U185" s="160"/>
      <c r="V185" s="160"/>
      <c r="W185" s="160"/>
      <c r="X185" s="160"/>
      <c r="Y185" s="160"/>
      <c r="Z185" s="160"/>
      <c r="AA185" s="160"/>
      <c r="AB185" s="160"/>
      <c r="AC185" s="160"/>
    </row>
    <row r="186" spans="1:29" s="51" customFormat="1" ht="14.1" customHeight="1" x14ac:dyDescent="0.2">
      <c r="A186" s="56"/>
      <c r="O186" s="161"/>
      <c r="P186" s="160"/>
      <c r="Q186" s="160"/>
      <c r="R186" s="160"/>
      <c r="S186" s="160"/>
      <c r="T186" s="160"/>
      <c r="U186" s="160"/>
      <c r="V186" s="160"/>
      <c r="W186" s="160"/>
      <c r="X186" s="160"/>
      <c r="Y186" s="160"/>
      <c r="Z186" s="160"/>
      <c r="AA186" s="160"/>
      <c r="AB186" s="160"/>
      <c r="AC186" s="160"/>
    </row>
    <row r="187" spans="1:29" s="51" customFormat="1" ht="14.1" customHeight="1" x14ac:dyDescent="0.2">
      <c r="A187" s="56"/>
      <c r="O187" s="161"/>
      <c r="P187" s="160"/>
      <c r="Q187" s="160"/>
      <c r="R187" s="160"/>
      <c r="S187" s="160"/>
      <c r="T187" s="160"/>
      <c r="U187" s="160"/>
      <c r="V187" s="160"/>
      <c r="W187" s="160"/>
      <c r="X187" s="160"/>
      <c r="Y187" s="160"/>
      <c r="Z187" s="160"/>
      <c r="AA187" s="160"/>
      <c r="AB187" s="160"/>
      <c r="AC187" s="160"/>
    </row>
    <row r="188" spans="1:29" s="51" customFormat="1" ht="14.1" customHeight="1" x14ac:dyDescent="0.2">
      <c r="A188" s="56"/>
      <c r="O188" s="161"/>
      <c r="P188" s="160"/>
      <c r="Q188" s="160"/>
      <c r="R188" s="160"/>
      <c r="S188" s="160"/>
      <c r="T188" s="160"/>
      <c r="U188" s="160"/>
      <c r="V188" s="160"/>
      <c r="W188" s="160"/>
      <c r="X188" s="160"/>
      <c r="Y188" s="160"/>
      <c r="Z188" s="160"/>
      <c r="AA188" s="160"/>
      <c r="AB188" s="160"/>
      <c r="AC188" s="160"/>
    </row>
    <row r="189" spans="1:29" s="51" customFormat="1" ht="14.1" customHeight="1" x14ac:dyDescent="0.2">
      <c r="A189" s="56"/>
      <c r="O189" s="161"/>
      <c r="P189" s="160"/>
      <c r="Q189" s="160"/>
      <c r="R189" s="160"/>
      <c r="S189" s="160"/>
      <c r="T189" s="160"/>
      <c r="U189" s="160"/>
      <c r="V189" s="160"/>
      <c r="W189" s="160"/>
      <c r="X189" s="160"/>
      <c r="Y189" s="160"/>
      <c r="Z189" s="160"/>
      <c r="AA189" s="160"/>
      <c r="AB189" s="160"/>
      <c r="AC189" s="160"/>
    </row>
    <row r="190" spans="1:29" s="51" customFormat="1" ht="14.1" customHeight="1" x14ac:dyDescent="0.2">
      <c r="A190" s="56"/>
      <c r="O190" s="161"/>
      <c r="P190" s="160"/>
      <c r="Q190" s="160"/>
      <c r="R190" s="160"/>
      <c r="S190" s="160"/>
      <c r="T190" s="160"/>
      <c r="U190" s="160"/>
      <c r="V190" s="160"/>
      <c r="W190" s="160"/>
      <c r="X190" s="160"/>
      <c r="Y190" s="160"/>
      <c r="Z190" s="160"/>
      <c r="AA190" s="160"/>
      <c r="AB190" s="160"/>
      <c r="AC190" s="160"/>
    </row>
    <row r="191" spans="1:29" s="51" customFormat="1" ht="14.1" customHeight="1" x14ac:dyDescent="0.2">
      <c r="A191" s="56"/>
      <c r="O191" s="161"/>
      <c r="P191" s="160"/>
      <c r="Q191" s="160"/>
      <c r="R191" s="160"/>
      <c r="S191" s="160"/>
      <c r="T191" s="160"/>
      <c r="U191" s="160"/>
      <c r="V191" s="160"/>
      <c r="W191" s="160"/>
      <c r="X191" s="160"/>
      <c r="Y191" s="160"/>
      <c r="Z191" s="160"/>
      <c r="AA191" s="160"/>
      <c r="AB191" s="160"/>
      <c r="AC191" s="160"/>
    </row>
    <row r="192" spans="1:29" s="51" customFormat="1" ht="14.1" customHeight="1" x14ac:dyDescent="0.2">
      <c r="A192" s="56"/>
      <c r="O192" s="161"/>
      <c r="P192" s="160"/>
      <c r="Q192" s="160"/>
      <c r="R192" s="160"/>
      <c r="S192" s="160"/>
      <c r="T192" s="160"/>
      <c r="U192" s="160"/>
      <c r="V192" s="160"/>
      <c r="W192" s="160"/>
      <c r="X192" s="160"/>
      <c r="Y192" s="160"/>
      <c r="Z192" s="160"/>
      <c r="AA192" s="160"/>
      <c r="AB192" s="160"/>
      <c r="AC192" s="160"/>
    </row>
    <row r="193" spans="1:29" s="51" customFormat="1" ht="14.1" customHeight="1" x14ac:dyDescent="0.2">
      <c r="A193" s="56"/>
      <c r="O193" s="161"/>
      <c r="P193" s="160"/>
      <c r="Q193" s="160"/>
      <c r="R193" s="160"/>
      <c r="S193" s="160"/>
      <c r="T193" s="160"/>
      <c r="U193" s="160"/>
      <c r="V193" s="160"/>
      <c r="W193" s="160"/>
      <c r="X193" s="160"/>
      <c r="Y193" s="160"/>
      <c r="Z193" s="160"/>
      <c r="AA193" s="160"/>
      <c r="AB193" s="160"/>
      <c r="AC193" s="160"/>
    </row>
    <row r="194" spans="1:29" s="51" customFormat="1" ht="14.1" customHeight="1" x14ac:dyDescent="0.2">
      <c r="A194" s="56"/>
      <c r="O194" s="161"/>
      <c r="P194" s="160"/>
      <c r="Q194" s="160"/>
      <c r="R194" s="160"/>
      <c r="S194" s="160"/>
      <c r="T194" s="160"/>
      <c r="U194" s="160"/>
      <c r="V194" s="160"/>
      <c r="W194" s="160"/>
      <c r="X194" s="160"/>
      <c r="Y194" s="160"/>
      <c r="Z194" s="160"/>
      <c r="AA194" s="160"/>
      <c r="AB194" s="160"/>
      <c r="AC194" s="160"/>
    </row>
    <row r="195" spans="1:29" s="51" customFormat="1" ht="14.1" customHeight="1" x14ac:dyDescent="0.2">
      <c r="A195" s="56"/>
      <c r="O195" s="161"/>
      <c r="P195" s="160"/>
      <c r="Q195" s="160"/>
      <c r="R195" s="160"/>
      <c r="S195" s="160"/>
      <c r="T195" s="160"/>
      <c r="U195" s="160"/>
      <c r="V195" s="160"/>
      <c r="W195" s="160"/>
      <c r="X195" s="160"/>
      <c r="Y195" s="160"/>
      <c r="Z195" s="160"/>
      <c r="AA195" s="160"/>
      <c r="AB195" s="160"/>
      <c r="AC195" s="160"/>
    </row>
    <row r="196" spans="1:29" s="51" customFormat="1" ht="14.1" customHeight="1" x14ac:dyDescent="0.2">
      <c r="A196" s="56"/>
      <c r="O196" s="161"/>
      <c r="P196" s="160"/>
      <c r="Q196" s="160"/>
      <c r="R196" s="160"/>
      <c r="S196" s="160"/>
      <c r="T196" s="160"/>
      <c r="U196" s="160"/>
      <c r="V196" s="160"/>
      <c r="W196" s="160"/>
      <c r="X196" s="160"/>
      <c r="Y196" s="160"/>
      <c r="Z196" s="160"/>
      <c r="AA196" s="160"/>
      <c r="AB196" s="160"/>
      <c r="AC196" s="160"/>
    </row>
    <row r="197" spans="1:29" s="51" customFormat="1" ht="14.1" customHeight="1" x14ac:dyDescent="0.2">
      <c r="A197" s="56"/>
      <c r="O197" s="161"/>
      <c r="P197" s="160"/>
      <c r="Q197" s="160"/>
      <c r="R197" s="160"/>
      <c r="S197" s="160"/>
      <c r="T197" s="160"/>
      <c r="U197" s="160"/>
      <c r="V197" s="160"/>
      <c r="W197" s="160"/>
      <c r="X197" s="160"/>
      <c r="Y197" s="160"/>
      <c r="Z197" s="160"/>
      <c r="AA197" s="160"/>
      <c r="AB197" s="160"/>
      <c r="AC197" s="160"/>
    </row>
    <row r="198" spans="1:29" s="51" customFormat="1" ht="14.1" customHeight="1" x14ac:dyDescent="0.2">
      <c r="A198" s="56"/>
      <c r="O198" s="161"/>
      <c r="P198" s="160"/>
      <c r="Q198" s="160"/>
      <c r="R198" s="160"/>
      <c r="S198" s="160"/>
      <c r="T198" s="160"/>
      <c r="U198" s="160"/>
      <c r="V198" s="160"/>
      <c r="W198" s="160"/>
      <c r="X198" s="160"/>
      <c r="Y198" s="160"/>
      <c r="Z198" s="160"/>
      <c r="AA198" s="160"/>
      <c r="AB198" s="160"/>
      <c r="AC198" s="160"/>
    </row>
    <row r="199" spans="1:29" s="51" customFormat="1" ht="14.1" customHeight="1" x14ac:dyDescent="0.2">
      <c r="A199" s="56"/>
      <c r="O199" s="161"/>
      <c r="P199" s="160"/>
      <c r="Q199" s="160"/>
      <c r="R199" s="160"/>
      <c r="S199" s="160"/>
      <c r="T199" s="160"/>
      <c r="U199" s="160"/>
      <c r="V199" s="160"/>
      <c r="W199" s="160"/>
      <c r="X199" s="160"/>
      <c r="Y199" s="160"/>
      <c r="Z199" s="160"/>
      <c r="AA199" s="160"/>
      <c r="AB199" s="160"/>
      <c r="AC199" s="160"/>
    </row>
    <row r="200" spans="1:29" s="51" customFormat="1" ht="14.1" customHeight="1" x14ac:dyDescent="0.2">
      <c r="A200" s="56"/>
      <c r="O200" s="161"/>
      <c r="P200" s="160"/>
      <c r="Q200" s="160"/>
      <c r="R200" s="160"/>
      <c r="S200" s="160"/>
      <c r="T200" s="160"/>
      <c r="U200" s="160"/>
      <c r="V200" s="160"/>
      <c r="W200" s="160"/>
      <c r="X200" s="160"/>
      <c r="Y200" s="160"/>
      <c r="Z200" s="160"/>
      <c r="AA200" s="160"/>
      <c r="AB200" s="160"/>
      <c r="AC200" s="160"/>
    </row>
    <row r="201" spans="1:29" s="51" customFormat="1" ht="14.1" customHeight="1" x14ac:dyDescent="0.2">
      <c r="A201" s="56"/>
      <c r="O201" s="161"/>
      <c r="P201" s="160"/>
      <c r="Q201" s="160"/>
      <c r="R201" s="160"/>
      <c r="S201" s="160"/>
      <c r="T201" s="160"/>
      <c r="U201" s="160"/>
      <c r="V201" s="160"/>
      <c r="W201" s="160"/>
      <c r="X201" s="160"/>
      <c r="Y201" s="160"/>
      <c r="Z201" s="160"/>
      <c r="AA201" s="160"/>
      <c r="AB201" s="160"/>
      <c r="AC201" s="160"/>
    </row>
    <row r="202" spans="1:29" s="51" customFormat="1" ht="14.1" customHeight="1" x14ac:dyDescent="0.2">
      <c r="A202" s="56"/>
      <c r="O202" s="161"/>
      <c r="P202" s="160"/>
      <c r="Q202" s="160"/>
      <c r="R202" s="160"/>
      <c r="S202" s="160"/>
      <c r="T202" s="160"/>
      <c r="U202" s="160"/>
      <c r="V202" s="160"/>
      <c r="W202" s="160"/>
      <c r="X202" s="160"/>
      <c r="Y202" s="160"/>
      <c r="Z202" s="160"/>
      <c r="AA202" s="160"/>
      <c r="AB202" s="160"/>
      <c r="AC202" s="160"/>
    </row>
  </sheetData>
  <sheetProtection password="CD7A" sheet="1" objects="1" scenarios="1"/>
  <mergeCells count="227">
    <mergeCell ref="H158:J158"/>
    <mergeCell ref="H119:J119"/>
    <mergeCell ref="H126:J126"/>
    <mergeCell ref="H133:J133"/>
    <mergeCell ref="H140:J140"/>
    <mergeCell ref="H151:J151"/>
    <mergeCell ref="H121:J121"/>
    <mergeCell ref="H122:J122"/>
    <mergeCell ref="H120:J120"/>
    <mergeCell ref="H155:J155"/>
    <mergeCell ref="H154:J154"/>
    <mergeCell ref="H123:J123"/>
    <mergeCell ref="H127:J127"/>
    <mergeCell ref="H128:J128"/>
    <mergeCell ref="H129:J129"/>
    <mergeCell ref="H130:J130"/>
    <mergeCell ref="H134:J134"/>
    <mergeCell ref="H68:J68"/>
    <mergeCell ref="H69:J69"/>
    <mergeCell ref="H97:J97"/>
    <mergeCell ref="C141:G141"/>
    <mergeCell ref="C97:G97"/>
    <mergeCell ref="H98:J98"/>
    <mergeCell ref="C140:G140"/>
    <mergeCell ref="C137:G137"/>
    <mergeCell ref="C62:G62"/>
    <mergeCell ref="C65:G65"/>
    <mergeCell ref="C66:G66"/>
    <mergeCell ref="C73:G73"/>
    <mergeCell ref="H73:J73"/>
    <mergeCell ref="C72:G72"/>
    <mergeCell ref="C67:G67"/>
    <mergeCell ref="C68:G68"/>
    <mergeCell ref="H67:J67"/>
    <mergeCell ref="H65:J65"/>
    <mergeCell ref="H72:J72"/>
    <mergeCell ref="C69:G69"/>
    <mergeCell ref="H79:J79"/>
    <mergeCell ref="H80:J80"/>
    <mergeCell ref="H88:J88"/>
    <mergeCell ref="H89:J89"/>
    <mergeCell ref="H66:J66"/>
    <mergeCell ref="C57:G57"/>
    <mergeCell ref="H57:J57"/>
    <mergeCell ref="C58:G58"/>
    <mergeCell ref="H58:J58"/>
    <mergeCell ref="H47:J47"/>
    <mergeCell ref="H33:J33"/>
    <mergeCell ref="H38:J38"/>
    <mergeCell ref="H39:J39"/>
    <mergeCell ref="H40:J40"/>
    <mergeCell ref="H43:J43"/>
    <mergeCell ref="H34:J34"/>
    <mergeCell ref="H35:J35"/>
    <mergeCell ref="H36:J36"/>
    <mergeCell ref="H45:J45"/>
    <mergeCell ref="H46:J46"/>
    <mergeCell ref="C45:G45"/>
    <mergeCell ref="C35:G35"/>
    <mergeCell ref="C36:G36"/>
    <mergeCell ref="C50:G50"/>
    <mergeCell ref="C51:G51"/>
    <mergeCell ref="C54:G54"/>
    <mergeCell ref="H61:J61"/>
    <mergeCell ref="C60:G60"/>
    <mergeCell ref="C159:G159"/>
    <mergeCell ref="C154:G154"/>
    <mergeCell ref="C155:G155"/>
    <mergeCell ref="C158:G158"/>
    <mergeCell ref="H74:J74"/>
    <mergeCell ref="C75:G75"/>
    <mergeCell ref="C148:G148"/>
    <mergeCell ref="C151:G151"/>
    <mergeCell ref="C152:G152"/>
    <mergeCell ref="H76:J76"/>
    <mergeCell ref="H75:J75"/>
    <mergeCell ref="C76:G76"/>
    <mergeCell ref="C74:G74"/>
    <mergeCell ref="H84:J84"/>
    <mergeCell ref="C77:G77"/>
    <mergeCell ref="C78:G78"/>
    <mergeCell ref="H90:J90"/>
    <mergeCell ref="C85:G85"/>
    <mergeCell ref="H85:J85"/>
    <mergeCell ref="C87:G87"/>
    <mergeCell ref="H87:J87"/>
    <mergeCell ref="H83:J83"/>
    <mergeCell ref="H78:J78"/>
    <mergeCell ref="C86:G86"/>
    <mergeCell ref="C153:G153"/>
    <mergeCell ref="C136:G136"/>
    <mergeCell ref="C144:G144"/>
    <mergeCell ref="H144:J144"/>
    <mergeCell ref="C143:G143"/>
    <mergeCell ref="H143:J143"/>
    <mergeCell ref="C145:G145"/>
    <mergeCell ref="H135:J135"/>
    <mergeCell ref="H148:J148"/>
    <mergeCell ref="H152:J152"/>
    <mergeCell ref="H153:J153"/>
    <mergeCell ref="H137:J137"/>
    <mergeCell ref="C146:G146"/>
    <mergeCell ref="C147:G147"/>
    <mergeCell ref="H141:J141"/>
    <mergeCell ref="C142:G142"/>
    <mergeCell ref="H142:J142"/>
    <mergeCell ref="H145:J145"/>
    <mergeCell ref="H146:J146"/>
    <mergeCell ref="H147:J147"/>
    <mergeCell ref="C133:G133"/>
    <mergeCell ref="C134:G134"/>
    <mergeCell ref="C135:G135"/>
    <mergeCell ref="H116:J116"/>
    <mergeCell ref="H106:J106"/>
    <mergeCell ref="H107:J107"/>
    <mergeCell ref="C119:G119"/>
    <mergeCell ref="C120:G120"/>
    <mergeCell ref="C121:G121"/>
    <mergeCell ref="C122:G122"/>
    <mergeCell ref="C123:G123"/>
    <mergeCell ref="C163:H163"/>
    <mergeCell ref="C100:G100"/>
    <mergeCell ref="C101:G101"/>
    <mergeCell ref="C102:G102"/>
    <mergeCell ref="H159:J159"/>
    <mergeCell ref="C125:H125"/>
    <mergeCell ref="C116:G116"/>
    <mergeCell ref="H77:J77"/>
    <mergeCell ref="C113:G113"/>
    <mergeCell ref="H113:J113"/>
    <mergeCell ref="C114:G114"/>
    <mergeCell ref="H114:J114"/>
    <mergeCell ref="C110:G110"/>
    <mergeCell ref="H110:J110"/>
    <mergeCell ref="C111:G111"/>
    <mergeCell ref="H111:J111"/>
    <mergeCell ref="C112:G112"/>
    <mergeCell ref="H112:J112"/>
    <mergeCell ref="C107:G107"/>
    <mergeCell ref="C106:G106"/>
    <mergeCell ref="C84:G84"/>
    <mergeCell ref="H101:J101"/>
    <mergeCell ref="H102:J102"/>
    <mergeCell ref="C109:G109"/>
    <mergeCell ref="C55:G55"/>
    <mergeCell ref="C56:G56"/>
    <mergeCell ref="C127:G127"/>
    <mergeCell ref="C128:G128"/>
    <mergeCell ref="C126:G126"/>
    <mergeCell ref="C129:G129"/>
    <mergeCell ref="C130:G130"/>
    <mergeCell ref="H136:J136"/>
    <mergeCell ref="C115:G115"/>
    <mergeCell ref="H109:J109"/>
    <mergeCell ref="H86:J86"/>
    <mergeCell ref="H95:J95"/>
    <mergeCell ref="C96:G96"/>
    <mergeCell ref="H96:J96"/>
    <mergeCell ref="C94:G94"/>
    <mergeCell ref="H91:J91"/>
    <mergeCell ref="H94:J94"/>
    <mergeCell ref="H100:J100"/>
    <mergeCell ref="H99:J99"/>
    <mergeCell ref="C108:G108"/>
    <mergeCell ref="H108:J108"/>
    <mergeCell ref="H115:J115"/>
    <mergeCell ref="H62:J62"/>
    <mergeCell ref="C61:G61"/>
    <mergeCell ref="C99:G99"/>
    <mergeCell ref="C88:G88"/>
    <mergeCell ref="C89:G89"/>
    <mergeCell ref="C90:G90"/>
    <mergeCell ref="C95:G95"/>
    <mergeCell ref="C79:G79"/>
    <mergeCell ref="C80:G80"/>
    <mergeCell ref="C83:G83"/>
    <mergeCell ref="C98:G98"/>
    <mergeCell ref="C91:G91"/>
    <mergeCell ref="B1:N1"/>
    <mergeCell ref="B2:N2"/>
    <mergeCell ref="C5:M5"/>
    <mergeCell ref="C8:M8"/>
    <mergeCell ref="C15:H15"/>
    <mergeCell ref="K18:M18"/>
    <mergeCell ref="C18:H18"/>
    <mergeCell ref="K15:M15"/>
    <mergeCell ref="C16:H16"/>
    <mergeCell ref="K16:M16"/>
    <mergeCell ref="C6:M6"/>
    <mergeCell ref="C9:M9"/>
    <mergeCell ref="C17:H17"/>
    <mergeCell ref="K17:M17"/>
    <mergeCell ref="K13:L13"/>
    <mergeCell ref="B27:H27"/>
    <mergeCell ref="K19:M19"/>
    <mergeCell ref="C20:H20"/>
    <mergeCell ref="K20:M20"/>
    <mergeCell ref="C19:H19"/>
    <mergeCell ref="L30:L31"/>
    <mergeCell ref="M30:M31"/>
    <mergeCell ref="C32:G32"/>
    <mergeCell ref="K30:K31"/>
    <mergeCell ref="C28:O28"/>
    <mergeCell ref="H51:J51"/>
    <mergeCell ref="H59:J59"/>
    <mergeCell ref="H60:J60"/>
    <mergeCell ref="H56:J56"/>
    <mergeCell ref="H54:J54"/>
    <mergeCell ref="H55:J55"/>
    <mergeCell ref="C33:G33"/>
    <mergeCell ref="H48:J48"/>
    <mergeCell ref="H49:J49"/>
    <mergeCell ref="H50:J50"/>
    <mergeCell ref="C44:G44"/>
    <mergeCell ref="H44:J44"/>
    <mergeCell ref="C37:G37"/>
    <mergeCell ref="H37:J37"/>
    <mergeCell ref="C34:G34"/>
    <mergeCell ref="C47:G47"/>
    <mergeCell ref="C46:G46"/>
    <mergeCell ref="C39:G39"/>
    <mergeCell ref="C40:G40"/>
    <mergeCell ref="C38:G38"/>
    <mergeCell ref="C43:G43"/>
    <mergeCell ref="C48:G48"/>
    <mergeCell ref="C49:G49"/>
    <mergeCell ref="C59:G59"/>
  </mergeCells>
  <dataValidations count="1">
    <dataValidation type="list" allowBlank="1" showInputMessage="1" showErrorMessage="1" sqref="K13:L13">
      <formula1>"A. Ficción o documental,B. Animación"</formula1>
    </dataValidation>
  </dataValidations>
  <pageMargins left="0.7" right="0.7" top="0.75" bottom="0.75" header="0.3" footer="0.3"/>
  <pageSetup paperSize="9" scale="62"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Orria3">
    <tabColor theme="4" tint="0.59999389629810485"/>
    <pageSetUpPr fitToPage="1"/>
  </sheetPr>
  <dimension ref="A1:P199"/>
  <sheetViews>
    <sheetView showGridLines="0" zoomScale="110" zoomScaleNormal="110" workbookViewId="0">
      <selection activeCell="C19" sqref="C19"/>
    </sheetView>
  </sheetViews>
  <sheetFormatPr baseColWidth="10" defaultColWidth="11.42578125" defaultRowHeight="14.1" customHeight="1" x14ac:dyDescent="0.2"/>
  <cols>
    <col min="1" max="1" width="4.28515625" style="138" customWidth="1"/>
    <col min="2" max="2" width="2.7109375" style="52" customWidth="1"/>
    <col min="3" max="3" width="49.42578125" style="52" customWidth="1"/>
    <col min="4" max="4" width="39.28515625" style="52" customWidth="1"/>
    <col min="5" max="5" width="3.5703125" style="52" customWidth="1"/>
    <col min="6" max="6" width="16.5703125" style="52" customWidth="1"/>
    <col min="7" max="7" width="16.42578125" style="52" customWidth="1"/>
    <col min="8" max="8" width="2.5703125" style="52" customWidth="1"/>
    <col min="9" max="9" width="16.42578125" style="52" customWidth="1"/>
    <col min="10" max="10" width="17.140625" style="52" bestFit="1" customWidth="1"/>
    <col min="11" max="11" width="7.140625" style="52" customWidth="1"/>
    <col min="12" max="12" width="14.7109375" style="52" customWidth="1"/>
    <col min="13" max="13" width="16.140625" style="52" customWidth="1"/>
    <col min="14" max="14" width="3.140625" style="52" customWidth="1"/>
    <col min="15" max="15" width="2.85546875" style="52" customWidth="1"/>
    <col min="16" max="16384" width="11.42578125" style="52"/>
  </cols>
  <sheetData>
    <row r="1" spans="1:14" ht="19.5" customHeight="1" x14ac:dyDescent="0.2">
      <c r="A1" s="56"/>
      <c r="B1" s="750" t="s">
        <v>193</v>
      </c>
      <c r="C1" s="750"/>
      <c r="D1" s="750"/>
      <c r="E1" s="750"/>
      <c r="F1" s="750"/>
      <c r="G1" s="750"/>
      <c r="H1" s="750"/>
      <c r="I1" s="440"/>
      <c r="J1" s="440"/>
      <c r="K1" s="440"/>
    </row>
    <row r="2" spans="1:14" ht="19.5" customHeight="1" x14ac:dyDescent="0.2">
      <c r="A2" s="56"/>
      <c r="B2" s="794" t="s">
        <v>563</v>
      </c>
      <c r="C2" s="794"/>
      <c r="D2" s="794"/>
      <c r="E2" s="794"/>
      <c r="F2" s="794"/>
      <c r="G2" s="794"/>
      <c r="H2" s="794"/>
      <c r="I2" s="785"/>
      <c r="J2" s="785"/>
      <c r="K2" s="785"/>
    </row>
    <row r="3" spans="1:14" ht="14.1" customHeight="1" x14ac:dyDescent="0.2">
      <c r="A3" s="56"/>
      <c r="B3" s="51"/>
      <c r="C3" s="51"/>
      <c r="D3" s="51"/>
      <c r="E3" s="51"/>
      <c r="F3" s="51"/>
      <c r="G3" s="51"/>
      <c r="H3" s="51"/>
      <c r="I3" s="51"/>
      <c r="J3" s="51"/>
      <c r="K3" s="51"/>
    </row>
    <row r="4" spans="1:14" s="14" customFormat="1" ht="6" customHeight="1" x14ac:dyDescent="0.2">
      <c r="A4" s="9"/>
      <c r="B4" s="85"/>
      <c r="C4" s="86"/>
      <c r="D4" s="86"/>
      <c r="E4" s="86"/>
      <c r="F4" s="86"/>
      <c r="G4" s="86"/>
      <c r="H4" s="87"/>
      <c r="I4" s="4"/>
      <c r="J4" s="4"/>
      <c r="K4" s="4"/>
    </row>
    <row r="5" spans="1:14" ht="15.95" customHeight="1" x14ac:dyDescent="0.2">
      <c r="A5" s="56"/>
      <c r="B5" s="88"/>
      <c r="C5" s="786" t="s">
        <v>0</v>
      </c>
      <c r="D5" s="786"/>
      <c r="E5" s="786"/>
      <c r="F5" s="786"/>
      <c r="G5" s="786"/>
      <c r="H5" s="787"/>
      <c r="I5" s="208"/>
      <c r="J5" s="208"/>
      <c r="K5" s="53"/>
    </row>
    <row r="6" spans="1:14" ht="15.95" customHeight="1" x14ac:dyDescent="0.2">
      <c r="A6" s="56"/>
      <c r="B6" s="88"/>
      <c r="C6" s="788" t="str">
        <f>IF('PRESUPUESTO TOTAL'!C6="","",'PRESUPUESTO TOTAL'!C6)</f>
        <v/>
      </c>
      <c r="D6" s="789"/>
      <c r="E6" s="789"/>
      <c r="F6" s="789"/>
      <c r="G6" s="790"/>
      <c r="H6" s="89"/>
      <c r="I6" s="442"/>
      <c r="J6" s="442"/>
      <c r="K6" s="53"/>
    </row>
    <row r="7" spans="1:14" ht="6.95" customHeight="1" x14ac:dyDescent="0.2">
      <c r="A7" s="56"/>
      <c r="B7" s="88"/>
      <c r="C7" s="90"/>
      <c r="D7" s="90"/>
      <c r="E7" s="90"/>
      <c r="F7" s="90"/>
      <c r="G7" s="90"/>
      <c r="H7" s="443"/>
      <c r="I7" s="441"/>
      <c r="J7" s="441"/>
      <c r="K7" s="53"/>
    </row>
    <row r="8" spans="1:14" ht="15.95" customHeight="1" x14ac:dyDescent="0.2">
      <c r="A8" s="56"/>
      <c r="B8" s="88"/>
      <c r="C8" s="786" t="s">
        <v>303</v>
      </c>
      <c r="D8" s="786"/>
      <c r="E8" s="786"/>
      <c r="F8" s="786"/>
      <c r="G8" s="786"/>
      <c r="H8" s="787"/>
      <c r="I8" s="795"/>
      <c r="J8" s="795"/>
      <c r="K8" s="53"/>
    </row>
    <row r="9" spans="1:14" ht="15.95" customHeight="1" x14ac:dyDescent="0.2">
      <c r="A9" s="56"/>
      <c r="B9" s="88"/>
      <c r="C9" s="788" t="str">
        <f>IF('PRESUPUESTO TOTAL'!C9="","",'PRESUPUESTO TOTAL'!C9)</f>
        <v/>
      </c>
      <c r="D9" s="789"/>
      <c r="E9" s="789"/>
      <c r="F9" s="789"/>
      <c r="G9" s="790"/>
      <c r="H9" s="89"/>
      <c r="I9" s="442"/>
      <c r="J9" s="442"/>
      <c r="K9" s="53"/>
    </row>
    <row r="10" spans="1:14" s="94" customFormat="1" ht="15.75" customHeight="1" x14ac:dyDescent="0.2">
      <c r="A10" s="59"/>
      <c r="B10" s="91"/>
      <c r="C10" s="92"/>
      <c r="D10" s="92"/>
      <c r="E10" s="92"/>
      <c r="F10" s="92"/>
      <c r="G10" s="92"/>
      <c r="H10" s="93"/>
      <c r="I10" s="53"/>
      <c r="J10" s="53"/>
      <c r="K10" s="53"/>
    </row>
    <row r="11" spans="1:14" s="96" customFormat="1" ht="16.5" customHeight="1" x14ac:dyDescent="0.2">
      <c r="A11" s="95"/>
      <c r="B11" s="4"/>
      <c r="C11" s="4"/>
      <c r="D11" s="4"/>
      <c r="E11" s="4"/>
      <c r="F11" s="4"/>
      <c r="G11" s="4"/>
      <c r="H11" s="4"/>
      <c r="I11" s="4"/>
      <c r="J11" s="4"/>
      <c r="K11" s="4"/>
    </row>
    <row r="12" spans="1:14" s="98" customFormat="1" ht="26.25" customHeight="1" x14ac:dyDescent="0.2">
      <c r="A12" s="97"/>
      <c r="B12" s="732" t="s">
        <v>5</v>
      </c>
      <c r="C12" s="732"/>
      <c r="D12" s="732"/>
      <c r="E12" s="174"/>
      <c r="K12" s="99"/>
    </row>
    <row r="13" spans="1:14" s="98" customFormat="1" ht="29.25" customHeight="1" x14ac:dyDescent="0.2">
      <c r="A13" s="97"/>
      <c r="B13" s="796" t="s">
        <v>498</v>
      </c>
      <c r="C13" s="796"/>
      <c r="D13" s="796"/>
      <c r="E13" s="796"/>
      <c r="F13" s="796"/>
      <c r="G13" s="796"/>
      <c r="H13" s="796"/>
      <c r="K13" s="99"/>
    </row>
    <row r="14" spans="1:14" s="96" customFormat="1" ht="10.5" customHeight="1" x14ac:dyDescent="0.2">
      <c r="A14" s="95"/>
      <c r="B14" s="4"/>
      <c r="C14" s="4"/>
      <c r="D14" s="4"/>
      <c r="E14" s="4"/>
      <c r="F14" s="4"/>
      <c r="G14" s="4"/>
      <c r="H14" s="4"/>
      <c r="I14" s="4"/>
      <c r="J14" s="4"/>
      <c r="K14" s="4"/>
    </row>
    <row r="15" spans="1:14" s="14" customFormat="1" ht="15" customHeight="1" x14ac:dyDescent="0.2">
      <c r="A15" s="9"/>
      <c r="B15" s="101"/>
      <c r="C15" s="102"/>
      <c r="D15" s="102"/>
      <c r="E15" s="102"/>
      <c r="F15" s="102"/>
      <c r="G15" s="102"/>
      <c r="H15" s="433"/>
      <c r="I15" s="4"/>
      <c r="J15" s="4"/>
      <c r="K15" s="4"/>
      <c r="L15" s="7"/>
      <c r="M15" s="7"/>
      <c r="N15" s="7"/>
    </row>
    <row r="16" spans="1:14" s="14" customFormat="1" ht="16.5" customHeight="1" x14ac:dyDescent="0.2">
      <c r="A16" s="9"/>
      <c r="B16" s="103"/>
      <c r="C16" s="16"/>
      <c r="D16" s="16"/>
      <c r="E16" s="791"/>
      <c r="F16" s="421"/>
      <c r="G16" s="421"/>
      <c r="H16" s="434"/>
      <c r="I16" s="203"/>
      <c r="J16" s="203"/>
      <c r="K16" s="4"/>
      <c r="L16" s="784"/>
      <c r="M16" s="784"/>
      <c r="N16" s="203"/>
    </row>
    <row r="17" spans="1:14" s="24" customFormat="1" ht="29.25" customHeight="1" x14ac:dyDescent="0.2">
      <c r="A17" s="20"/>
      <c r="B17" s="105"/>
      <c r="C17" s="773" t="s">
        <v>15</v>
      </c>
      <c r="D17" s="773"/>
      <c r="E17" s="791"/>
      <c r="F17" s="485" t="s">
        <v>430</v>
      </c>
      <c r="G17" s="623" t="s">
        <v>431</v>
      </c>
      <c r="H17" s="434"/>
      <c r="I17" s="203"/>
      <c r="J17" s="203"/>
      <c r="K17" s="60"/>
      <c r="L17" s="203"/>
      <c r="M17" s="203"/>
      <c r="N17" s="203"/>
    </row>
    <row r="18" spans="1:14" ht="15.95" customHeight="1" x14ac:dyDescent="0.2">
      <c r="A18" s="56"/>
      <c r="B18" s="107"/>
      <c r="C18" s="108" t="s">
        <v>6</v>
      </c>
      <c r="D18" s="195" t="s">
        <v>8</v>
      </c>
      <c r="E18" s="791"/>
      <c r="F18" s="182">
        <f>SUM(F19:F26)</f>
        <v>0</v>
      </c>
      <c r="G18" s="624">
        <f>SUM(G19:G26)</f>
        <v>0</v>
      </c>
      <c r="H18" s="435"/>
      <c r="I18" s="425"/>
      <c r="J18" s="425"/>
      <c r="K18" s="209"/>
      <c r="L18" s="425"/>
      <c r="M18" s="425"/>
      <c r="N18" s="426"/>
    </row>
    <row r="19" spans="1:14" ht="15.95" customHeight="1" x14ac:dyDescent="0.2">
      <c r="A19" s="56"/>
      <c r="B19" s="107"/>
      <c r="C19" s="325"/>
      <c r="D19" s="325"/>
      <c r="E19" s="791"/>
      <c r="F19" s="321"/>
      <c r="G19" s="622"/>
      <c r="H19" s="435" t="str">
        <f t="shared" ref="H19:H26" si="0">IF(F19&lt;G19,"E","")</f>
        <v/>
      </c>
      <c r="I19" s="427"/>
      <c r="J19" s="427"/>
      <c r="K19" s="209"/>
      <c r="L19" s="428"/>
      <c r="M19" s="428"/>
      <c r="N19" s="429"/>
    </row>
    <row r="20" spans="1:14" ht="15.95" customHeight="1" x14ac:dyDescent="0.2">
      <c r="A20" s="56"/>
      <c r="B20" s="107"/>
      <c r="C20" s="325"/>
      <c r="D20" s="325"/>
      <c r="E20" s="176"/>
      <c r="F20" s="321"/>
      <c r="G20" s="622"/>
      <c r="H20" s="435" t="str">
        <f t="shared" si="0"/>
        <v/>
      </c>
      <c r="I20" s="427"/>
      <c r="J20" s="427"/>
      <c r="K20" s="209"/>
      <c r="L20" s="428"/>
      <c r="M20" s="428"/>
      <c r="N20" s="429"/>
    </row>
    <row r="21" spans="1:14" ht="15.95" customHeight="1" x14ac:dyDescent="0.2">
      <c r="A21" s="56"/>
      <c r="B21" s="107"/>
      <c r="C21" s="325"/>
      <c r="D21" s="325"/>
      <c r="E21" s="176"/>
      <c r="F21" s="321"/>
      <c r="G21" s="622"/>
      <c r="H21" s="435" t="str">
        <f t="shared" si="0"/>
        <v/>
      </c>
      <c r="I21" s="427"/>
      <c r="J21" s="427"/>
      <c r="K21" s="209"/>
      <c r="L21" s="428"/>
      <c r="M21" s="428"/>
      <c r="N21" s="429"/>
    </row>
    <row r="22" spans="1:14" ht="15.95" customHeight="1" x14ac:dyDescent="0.2">
      <c r="A22" s="56"/>
      <c r="B22" s="107"/>
      <c r="C22" s="325"/>
      <c r="D22" s="325"/>
      <c r="E22" s="176"/>
      <c r="F22" s="321"/>
      <c r="G22" s="622"/>
      <c r="H22" s="435" t="str">
        <f t="shared" si="0"/>
        <v/>
      </c>
      <c r="I22" s="427"/>
      <c r="J22" s="427"/>
      <c r="K22" s="209"/>
      <c r="L22" s="428"/>
      <c r="M22" s="428"/>
      <c r="N22" s="429"/>
    </row>
    <row r="23" spans="1:14" ht="15.95" customHeight="1" x14ac:dyDescent="0.2">
      <c r="A23" s="56"/>
      <c r="B23" s="107"/>
      <c r="C23" s="325"/>
      <c r="D23" s="325"/>
      <c r="E23" s="176"/>
      <c r="F23" s="321"/>
      <c r="G23" s="622"/>
      <c r="H23" s="435" t="str">
        <f t="shared" si="0"/>
        <v/>
      </c>
      <c r="I23" s="427"/>
      <c r="J23" s="427"/>
      <c r="K23" s="209"/>
      <c r="L23" s="428"/>
      <c r="M23" s="428"/>
      <c r="N23" s="429"/>
    </row>
    <row r="24" spans="1:14" ht="15.95" customHeight="1" x14ac:dyDescent="0.2">
      <c r="A24" s="56"/>
      <c r="B24" s="107"/>
      <c r="C24" s="325"/>
      <c r="D24" s="325"/>
      <c r="E24" s="112"/>
      <c r="F24" s="321"/>
      <c r="G24" s="622"/>
      <c r="H24" s="435" t="str">
        <f t="shared" si="0"/>
        <v/>
      </c>
      <c r="I24" s="427"/>
      <c r="J24" s="427"/>
      <c r="K24" s="209"/>
      <c r="L24" s="428"/>
      <c r="M24" s="428"/>
      <c r="N24" s="429"/>
    </row>
    <row r="25" spans="1:14" ht="15.95" customHeight="1" x14ac:dyDescent="0.2">
      <c r="A25" s="56"/>
      <c r="B25" s="107"/>
      <c r="C25" s="325"/>
      <c r="D25" s="325"/>
      <c r="E25" s="112"/>
      <c r="F25" s="321"/>
      <c r="G25" s="622"/>
      <c r="H25" s="435" t="str">
        <f t="shared" si="0"/>
        <v/>
      </c>
      <c r="I25" s="427"/>
      <c r="J25" s="427"/>
      <c r="K25" s="209"/>
      <c r="L25" s="428"/>
      <c r="M25" s="428"/>
      <c r="N25" s="429"/>
    </row>
    <row r="26" spans="1:14" s="114" customFormat="1" ht="15.95" customHeight="1" x14ac:dyDescent="0.2">
      <c r="A26" s="46"/>
      <c r="B26" s="113"/>
      <c r="C26" s="325"/>
      <c r="D26" s="325"/>
      <c r="E26" s="112"/>
      <c r="F26" s="321"/>
      <c r="G26" s="622"/>
      <c r="H26" s="435" t="str">
        <f t="shared" si="0"/>
        <v/>
      </c>
      <c r="I26" s="427"/>
      <c r="J26" s="427"/>
      <c r="K26" s="209"/>
      <c r="L26" s="428"/>
      <c r="M26" s="428"/>
      <c r="N26" s="429"/>
    </row>
    <row r="27" spans="1:14" ht="15.95" customHeight="1" x14ac:dyDescent="0.2">
      <c r="A27" s="56"/>
      <c r="B27" s="107"/>
      <c r="C27" s="112"/>
      <c r="D27" s="112"/>
      <c r="E27" s="112"/>
      <c r="F27" s="183"/>
      <c r="G27" s="183"/>
      <c r="H27" s="434"/>
      <c r="I27" s="189"/>
      <c r="J27" s="189"/>
      <c r="K27" s="189"/>
      <c r="L27" s="422"/>
      <c r="M27" s="422"/>
      <c r="N27" s="430"/>
    </row>
    <row r="28" spans="1:14" s="24" customFormat="1" ht="20.100000000000001" customHeight="1" x14ac:dyDescent="0.2">
      <c r="A28" s="20"/>
      <c r="B28" s="105"/>
      <c r="C28" s="17" t="s">
        <v>16</v>
      </c>
      <c r="D28" s="106"/>
      <c r="E28" s="106"/>
      <c r="F28" s="184"/>
      <c r="G28" s="184"/>
      <c r="H28" s="434"/>
      <c r="I28" s="194"/>
      <c r="J28" s="194"/>
      <c r="K28" s="194"/>
      <c r="L28" s="422"/>
      <c r="M28" s="422"/>
      <c r="N28" s="430"/>
    </row>
    <row r="29" spans="1:14" ht="15.95" customHeight="1" x14ac:dyDescent="0.2">
      <c r="A29" s="56"/>
      <c r="B29" s="107"/>
      <c r="C29" s="108" t="s">
        <v>6</v>
      </c>
      <c r="D29" s="195" t="s">
        <v>8</v>
      </c>
      <c r="E29" s="106"/>
      <c r="F29" s="185">
        <f>SUM(F30:F37)</f>
        <v>0</v>
      </c>
      <c r="G29" s="625">
        <f>SUM(G30:G37)</f>
        <v>0</v>
      </c>
      <c r="H29" s="434"/>
      <c r="I29" s="425"/>
      <c r="J29" s="425"/>
      <c r="K29" s="209"/>
      <c r="L29" s="425"/>
      <c r="M29" s="425"/>
      <c r="N29" s="426"/>
    </row>
    <row r="30" spans="1:14" ht="15.95" customHeight="1" x14ac:dyDescent="0.2">
      <c r="A30" s="56"/>
      <c r="B30" s="107"/>
      <c r="C30" s="325"/>
      <c r="D30" s="325"/>
      <c r="E30" s="106"/>
      <c r="F30" s="321"/>
      <c r="G30" s="622"/>
      <c r="H30" s="435" t="str">
        <f t="shared" ref="H30:H37" si="1">IF(F30&lt;G30,"E","")</f>
        <v/>
      </c>
      <c r="I30" s="427"/>
      <c r="J30" s="427"/>
      <c r="K30" s="209"/>
      <c r="L30" s="428"/>
      <c r="M30" s="428"/>
      <c r="N30" s="429"/>
    </row>
    <row r="31" spans="1:14" ht="15.95" customHeight="1" x14ac:dyDescent="0.2">
      <c r="A31" s="56"/>
      <c r="B31" s="107"/>
      <c r="C31" s="325"/>
      <c r="D31" s="325"/>
      <c r="E31" s="106"/>
      <c r="F31" s="321"/>
      <c r="G31" s="622"/>
      <c r="H31" s="435" t="str">
        <f t="shared" si="1"/>
        <v/>
      </c>
      <c r="I31" s="427"/>
      <c r="J31" s="427"/>
      <c r="K31" s="209"/>
      <c r="L31" s="428"/>
      <c r="M31" s="428"/>
      <c r="N31" s="429"/>
    </row>
    <row r="32" spans="1:14" ht="15.95" customHeight="1" x14ac:dyDescent="0.2">
      <c r="A32" s="56"/>
      <c r="B32" s="107"/>
      <c r="C32" s="325"/>
      <c r="D32" s="325"/>
      <c r="E32" s="106"/>
      <c r="F32" s="321"/>
      <c r="G32" s="622"/>
      <c r="H32" s="435" t="str">
        <f t="shared" si="1"/>
        <v/>
      </c>
      <c r="I32" s="427"/>
      <c r="J32" s="427"/>
      <c r="K32" s="209"/>
      <c r="L32" s="428"/>
      <c r="M32" s="428"/>
      <c r="N32" s="429"/>
    </row>
    <row r="33" spans="1:14" ht="15.95" customHeight="1" x14ac:dyDescent="0.2">
      <c r="A33" s="56"/>
      <c r="B33" s="107"/>
      <c r="C33" s="325"/>
      <c r="D33" s="325"/>
      <c r="E33" s="106"/>
      <c r="F33" s="321"/>
      <c r="G33" s="622"/>
      <c r="H33" s="435" t="str">
        <f t="shared" si="1"/>
        <v/>
      </c>
      <c r="I33" s="427"/>
      <c r="J33" s="427"/>
      <c r="K33" s="209"/>
      <c r="L33" s="428"/>
      <c r="M33" s="428"/>
      <c r="N33" s="429"/>
    </row>
    <row r="34" spans="1:14" ht="15.95" customHeight="1" x14ac:dyDescent="0.2">
      <c r="A34" s="56"/>
      <c r="B34" s="107"/>
      <c r="C34" s="325"/>
      <c r="D34" s="325"/>
      <c r="E34" s="106"/>
      <c r="F34" s="321"/>
      <c r="G34" s="622"/>
      <c r="H34" s="435" t="str">
        <f t="shared" si="1"/>
        <v/>
      </c>
      <c r="I34" s="427"/>
      <c r="J34" s="427"/>
      <c r="K34" s="209"/>
      <c r="L34" s="428"/>
      <c r="M34" s="428"/>
      <c r="N34" s="429"/>
    </row>
    <row r="35" spans="1:14" ht="15.95" customHeight="1" x14ac:dyDescent="0.2">
      <c r="A35" s="56"/>
      <c r="B35" s="107"/>
      <c r="C35" s="325"/>
      <c r="D35" s="325"/>
      <c r="E35" s="112"/>
      <c r="F35" s="321"/>
      <c r="G35" s="622"/>
      <c r="H35" s="435" t="str">
        <f t="shared" si="1"/>
        <v/>
      </c>
      <c r="I35" s="427"/>
      <c r="J35" s="427"/>
      <c r="K35" s="209"/>
      <c r="L35" s="428"/>
      <c r="M35" s="428"/>
      <c r="N35" s="429"/>
    </row>
    <row r="36" spans="1:14" ht="15.95" customHeight="1" x14ac:dyDescent="0.2">
      <c r="A36" s="56"/>
      <c r="B36" s="107"/>
      <c r="C36" s="325"/>
      <c r="D36" s="325"/>
      <c r="E36" s="112"/>
      <c r="F36" s="321"/>
      <c r="G36" s="622"/>
      <c r="H36" s="435" t="str">
        <f t="shared" si="1"/>
        <v/>
      </c>
      <c r="I36" s="427"/>
      <c r="J36" s="427"/>
      <c r="K36" s="209"/>
      <c r="L36" s="428"/>
      <c r="M36" s="428"/>
      <c r="N36" s="429"/>
    </row>
    <row r="37" spans="1:14" s="114" customFormat="1" ht="15.95" customHeight="1" x14ac:dyDescent="0.2">
      <c r="A37" s="46"/>
      <c r="B37" s="113"/>
      <c r="C37" s="325"/>
      <c r="D37" s="325"/>
      <c r="E37" s="112"/>
      <c r="F37" s="321"/>
      <c r="G37" s="622"/>
      <c r="H37" s="435" t="str">
        <f t="shared" si="1"/>
        <v/>
      </c>
      <c r="I37" s="427"/>
      <c r="J37" s="427"/>
      <c r="K37" s="209"/>
      <c r="L37" s="428"/>
      <c r="M37" s="428"/>
      <c r="N37" s="429"/>
    </row>
    <row r="38" spans="1:14" ht="15.95" customHeight="1" x14ac:dyDescent="0.2">
      <c r="A38" s="56"/>
      <c r="B38" s="107"/>
      <c r="C38" s="112"/>
      <c r="D38" s="112"/>
      <c r="E38" s="112"/>
      <c r="F38" s="183"/>
      <c r="G38" s="183"/>
      <c r="H38" s="434"/>
      <c r="I38" s="189"/>
      <c r="J38" s="189"/>
      <c r="K38" s="189"/>
      <c r="L38" s="422"/>
      <c r="M38" s="422"/>
      <c r="N38" s="430"/>
    </row>
    <row r="39" spans="1:14" s="24" customFormat="1" ht="20.100000000000001" customHeight="1" x14ac:dyDescent="0.2">
      <c r="A39" s="20"/>
      <c r="B39" s="105"/>
      <c r="C39" s="773" t="s">
        <v>17</v>
      </c>
      <c r="D39" s="773"/>
      <c r="E39" s="34"/>
      <c r="F39" s="133"/>
      <c r="G39" s="133"/>
      <c r="H39" s="434"/>
      <c r="I39" s="194"/>
      <c r="J39" s="194"/>
      <c r="K39" s="194"/>
      <c r="L39" s="422"/>
      <c r="M39" s="422"/>
      <c r="N39" s="430"/>
    </row>
    <row r="40" spans="1:14" ht="15.95" customHeight="1" collapsed="1" x14ac:dyDescent="0.2">
      <c r="A40" s="56"/>
      <c r="B40" s="107"/>
      <c r="C40" s="108" t="s">
        <v>6</v>
      </c>
      <c r="D40" s="195" t="s">
        <v>8</v>
      </c>
      <c r="E40" s="34"/>
      <c r="F40" s="185">
        <f>SUM(F41:F48)</f>
        <v>0</v>
      </c>
      <c r="G40" s="625">
        <f>SUM(G41:G48)</f>
        <v>0</v>
      </c>
      <c r="H40" s="434"/>
      <c r="I40" s="425"/>
      <c r="J40" s="425"/>
      <c r="K40" s="209"/>
      <c r="L40" s="425"/>
      <c r="M40" s="425"/>
      <c r="N40" s="426"/>
    </row>
    <row r="41" spans="1:14" ht="15.95" customHeight="1" x14ac:dyDescent="0.2">
      <c r="A41" s="56"/>
      <c r="B41" s="107"/>
      <c r="C41" s="325"/>
      <c r="D41" s="325"/>
      <c r="E41" s="34"/>
      <c r="F41" s="321"/>
      <c r="G41" s="622"/>
      <c r="H41" s="435" t="str">
        <f t="shared" ref="H41:H48" si="2">IF(F41&lt;G41,"E","")</f>
        <v/>
      </c>
      <c r="I41" s="427"/>
      <c r="J41" s="427"/>
      <c r="K41" s="209"/>
      <c r="L41" s="428"/>
      <c r="M41" s="428"/>
      <c r="N41" s="429"/>
    </row>
    <row r="42" spans="1:14" ht="15.95" customHeight="1" x14ac:dyDescent="0.2">
      <c r="A42" s="56"/>
      <c r="B42" s="107"/>
      <c r="C42" s="325"/>
      <c r="D42" s="325"/>
      <c r="E42" s="34"/>
      <c r="F42" s="321"/>
      <c r="G42" s="622"/>
      <c r="H42" s="435" t="str">
        <f t="shared" si="2"/>
        <v/>
      </c>
      <c r="I42" s="427"/>
      <c r="J42" s="427"/>
      <c r="K42" s="209"/>
      <c r="L42" s="428"/>
      <c r="M42" s="428"/>
      <c r="N42" s="429"/>
    </row>
    <row r="43" spans="1:14" ht="15.95" customHeight="1" x14ac:dyDescent="0.2">
      <c r="A43" s="56"/>
      <c r="B43" s="107"/>
      <c r="C43" s="325"/>
      <c r="D43" s="325"/>
      <c r="E43" s="34"/>
      <c r="F43" s="321"/>
      <c r="G43" s="622"/>
      <c r="H43" s="435" t="str">
        <f t="shared" si="2"/>
        <v/>
      </c>
      <c r="I43" s="427"/>
      <c r="J43" s="427"/>
      <c r="K43" s="209"/>
      <c r="L43" s="428"/>
      <c r="M43" s="428"/>
      <c r="N43" s="429"/>
    </row>
    <row r="44" spans="1:14" ht="15.95" customHeight="1" x14ac:dyDescent="0.2">
      <c r="A44" s="56"/>
      <c r="B44" s="107"/>
      <c r="C44" s="325"/>
      <c r="D44" s="325"/>
      <c r="E44" s="34"/>
      <c r="F44" s="321"/>
      <c r="G44" s="622"/>
      <c r="H44" s="435" t="str">
        <f t="shared" si="2"/>
        <v/>
      </c>
      <c r="I44" s="427"/>
      <c r="J44" s="427"/>
      <c r="K44" s="209"/>
      <c r="L44" s="428"/>
      <c r="M44" s="428"/>
      <c r="N44" s="429"/>
    </row>
    <row r="45" spans="1:14" ht="15.95" customHeight="1" x14ac:dyDescent="0.2">
      <c r="A45" s="56"/>
      <c r="B45" s="107"/>
      <c r="C45" s="325"/>
      <c r="D45" s="325"/>
      <c r="E45" s="34"/>
      <c r="F45" s="321"/>
      <c r="G45" s="622"/>
      <c r="H45" s="435" t="str">
        <f t="shared" si="2"/>
        <v/>
      </c>
      <c r="I45" s="427"/>
      <c r="J45" s="427"/>
      <c r="K45" s="209"/>
      <c r="L45" s="428"/>
      <c r="M45" s="428"/>
      <c r="N45" s="429"/>
    </row>
    <row r="46" spans="1:14" ht="15.95" customHeight="1" x14ac:dyDescent="0.2">
      <c r="A46" s="56"/>
      <c r="B46" s="107"/>
      <c r="C46" s="325"/>
      <c r="D46" s="325"/>
      <c r="E46" s="112"/>
      <c r="F46" s="321"/>
      <c r="G46" s="622"/>
      <c r="H46" s="435" t="str">
        <f t="shared" si="2"/>
        <v/>
      </c>
      <c r="I46" s="427"/>
      <c r="J46" s="427"/>
      <c r="K46" s="209"/>
      <c r="L46" s="428"/>
      <c r="M46" s="428"/>
      <c r="N46" s="429"/>
    </row>
    <row r="47" spans="1:14" ht="15.95" customHeight="1" x14ac:dyDescent="0.2">
      <c r="A47" s="56"/>
      <c r="B47" s="107"/>
      <c r="C47" s="325"/>
      <c r="D47" s="325"/>
      <c r="E47" s="112"/>
      <c r="F47" s="321"/>
      <c r="G47" s="622"/>
      <c r="H47" s="435" t="str">
        <f t="shared" si="2"/>
        <v/>
      </c>
      <c r="I47" s="427"/>
      <c r="J47" s="427"/>
      <c r="K47" s="209"/>
      <c r="L47" s="428"/>
      <c r="M47" s="428"/>
      <c r="N47" s="429"/>
    </row>
    <row r="48" spans="1:14" s="114" customFormat="1" ht="15.95" customHeight="1" x14ac:dyDescent="0.2">
      <c r="A48" s="46"/>
      <c r="B48" s="113"/>
      <c r="C48" s="325"/>
      <c r="D48" s="325"/>
      <c r="E48" s="112"/>
      <c r="F48" s="321"/>
      <c r="G48" s="622"/>
      <c r="H48" s="435" t="str">
        <f t="shared" si="2"/>
        <v/>
      </c>
      <c r="I48" s="427"/>
      <c r="J48" s="427"/>
      <c r="K48" s="209"/>
      <c r="L48" s="428"/>
      <c r="M48" s="428"/>
      <c r="N48" s="429"/>
    </row>
    <row r="49" spans="1:14" ht="15.95" customHeight="1" x14ac:dyDescent="0.2">
      <c r="A49" s="56"/>
      <c r="B49" s="107"/>
      <c r="C49" s="112"/>
      <c r="D49" s="112"/>
      <c r="E49" s="112"/>
      <c r="F49" s="183"/>
      <c r="G49" s="183"/>
      <c r="H49" s="434"/>
      <c r="I49" s="189"/>
      <c r="J49" s="189"/>
      <c r="K49" s="189"/>
      <c r="L49" s="422"/>
      <c r="M49" s="422"/>
      <c r="N49" s="430"/>
    </row>
    <row r="50" spans="1:14" s="24" customFormat="1" ht="20.100000000000001" customHeight="1" x14ac:dyDescent="0.2">
      <c r="A50" s="20"/>
      <c r="B50" s="105"/>
      <c r="C50" s="17" t="s">
        <v>283</v>
      </c>
      <c r="D50" s="106"/>
      <c r="E50" s="106"/>
      <c r="F50" s="184"/>
      <c r="G50" s="184"/>
      <c r="H50" s="434"/>
      <c r="I50" s="194"/>
      <c r="J50" s="194"/>
      <c r="K50" s="194"/>
      <c r="L50" s="422"/>
      <c r="M50" s="422"/>
      <c r="N50" s="430"/>
    </row>
    <row r="51" spans="1:14" ht="15.95" customHeight="1" collapsed="1" x14ac:dyDescent="0.2">
      <c r="A51" s="56"/>
      <c r="B51" s="107"/>
      <c r="C51" s="108" t="s">
        <v>6</v>
      </c>
      <c r="D51" s="195" t="s">
        <v>8</v>
      </c>
      <c r="E51" s="106"/>
      <c r="F51" s="185">
        <f>SUM(F52:F55)</f>
        <v>0</v>
      </c>
      <c r="G51" s="625">
        <f>SUM(G52:G55)</f>
        <v>0</v>
      </c>
      <c r="H51" s="434"/>
      <c r="I51" s="425"/>
      <c r="J51" s="425"/>
      <c r="K51" s="209"/>
      <c r="L51" s="425"/>
      <c r="M51" s="425"/>
      <c r="N51" s="426"/>
    </row>
    <row r="52" spans="1:14" ht="15.95" customHeight="1" x14ac:dyDescent="0.2">
      <c r="A52" s="56"/>
      <c r="B52" s="107"/>
      <c r="C52" s="323"/>
      <c r="D52" s="324"/>
      <c r="E52" s="106"/>
      <c r="F52" s="321"/>
      <c r="G52" s="622"/>
      <c r="H52" s="435" t="str">
        <f>IF(F52&lt;G52,"E","")</f>
        <v/>
      </c>
      <c r="I52" s="427"/>
      <c r="J52" s="427"/>
      <c r="K52" s="209"/>
      <c r="L52" s="428"/>
      <c r="M52" s="428"/>
      <c r="N52" s="429"/>
    </row>
    <row r="53" spans="1:14" ht="15.95" customHeight="1" x14ac:dyDescent="0.2">
      <c r="A53" s="56"/>
      <c r="B53" s="107"/>
      <c r="C53" s="323"/>
      <c r="D53" s="324"/>
      <c r="E53" s="112"/>
      <c r="F53" s="321"/>
      <c r="G53" s="622"/>
      <c r="H53" s="435" t="str">
        <f>IF(F53&lt;G53,"E","")</f>
        <v/>
      </c>
      <c r="I53" s="427"/>
      <c r="J53" s="427"/>
      <c r="K53" s="209"/>
      <c r="L53" s="428"/>
      <c r="M53" s="428"/>
      <c r="N53" s="429"/>
    </row>
    <row r="54" spans="1:14" ht="15.95" customHeight="1" x14ac:dyDescent="0.2">
      <c r="A54" s="56"/>
      <c r="B54" s="107"/>
      <c r="C54" s="323"/>
      <c r="D54" s="324"/>
      <c r="E54" s="112"/>
      <c r="F54" s="321"/>
      <c r="G54" s="622"/>
      <c r="H54" s="435" t="str">
        <f>IF(F54&lt;G54,"E","")</f>
        <v/>
      </c>
      <c r="I54" s="427"/>
      <c r="J54" s="427"/>
      <c r="K54" s="209"/>
      <c r="L54" s="428"/>
      <c r="M54" s="428"/>
      <c r="N54" s="429"/>
    </row>
    <row r="55" spans="1:14" s="114" customFormat="1" ht="15.95" customHeight="1" x14ac:dyDescent="0.2">
      <c r="A55" s="46"/>
      <c r="B55" s="113"/>
      <c r="C55" s="323"/>
      <c r="D55" s="324"/>
      <c r="E55" s="112"/>
      <c r="F55" s="321"/>
      <c r="G55" s="622"/>
      <c r="H55" s="435" t="str">
        <f>IF(F55&lt;G55,"E","")</f>
        <v/>
      </c>
      <c r="I55" s="427"/>
      <c r="J55" s="427"/>
      <c r="K55" s="209"/>
      <c r="L55" s="428"/>
      <c r="M55" s="428"/>
      <c r="N55" s="429"/>
    </row>
    <row r="56" spans="1:14" ht="15.95" customHeight="1" x14ac:dyDescent="0.2">
      <c r="A56" s="56"/>
      <c r="B56" s="107"/>
      <c r="C56" s="112"/>
      <c r="D56" s="112"/>
      <c r="E56" s="112"/>
      <c r="F56" s="183"/>
      <c r="G56" s="183"/>
      <c r="H56" s="436"/>
      <c r="I56" s="189"/>
      <c r="J56" s="189"/>
      <c r="K56" s="189"/>
      <c r="L56" s="422"/>
      <c r="M56" s="422"/>
      <c r="N56" s="430"/>
    </row>
    <row r="57" spans="1:14" s="24" customFormat="1" ht="20.100000000000001" customHeight="1" x14ac:dyDescent="0.2">
      <c r="A57" s="20"/>
      <c r="B57" s="105"/>
      <c r="C57" s="17" t="s">
        <v>422</v>
      </c>
      <c r="D57" s="106"/>
      <c r="E57" s="112"/>
      <c r="F57" s="184"/>
      <c r="G57" s="184"/>
      <c r="H57" s="437"/>
      <c r="I57" s="194"/>
      <c r="J57" s="194"/>
      <c r="K57" s="194"/>
      <c r="L57" s="422"/>
      <c r="M57" s="422"/>
      <c r="N57" s="430"/>
    </row>
    <row r="58" spans="1:14" ht="15.95" customHeight="1" x14ac:dyDescent="0.2">
      <c r="A58" s="56"/>
      <c r="B58" s="107"/>
      <c r="C58" s="108" t="s">
        <v>6</v>
      </c>
      <c r="D58" s="195" t="s">
        <v>8</v>
      </c>
      <c r="E58" s="112"/>
      <c r="F58" s="185">
        <f>SUM(F59:F66)</f>
        <v>0</v>
      </c>
      <c r="G58" s="625">
        <f>SUM(G59:G66)</f>
        <v>0</v>
      </c>
      <c r="H58" s="434"/>
      <c r="I58" s="425"/>
      <c r="J58" s="425"/>
      <c r="K58" s="209"/>
      <c r="L58" s="425"/>
      <c r="M58" s="425"/>
      <c r="N58" s="426"/>
    </row>
    <row r="59" spans="1:14" ht="15.95" customHeight="1" x14ac:dyDescent="0.2">
      <c r="A59" s="56"/>
      <c r="B59" s="107"/>
      <c r="C59" s="323"/>
      <c r="D59" s="324"/>
      <c r="E59" s="112"/>
      <c r="F59" s="321"/>
      <c r="G59" s="622"/>
      <c r="H59" s="435" t="str">
        <f t="shared" ref="H59:H66" si="3">IF(F59&lt;G59,"E","")</f>
        <v/>
      </c>
      <c r="I59" s="427"/>
      <c r="J59" s="427"/>
      <c r="K59" s="209"/>
      <c r="L59" s="428"/>
      <c r="M59" s="428"/>
      <c r="N59" s="429"/>
    </row>
    <row r="60" spans="1:14" ht="15.95" customHeight="1" x14ac:dyDescent="0.2">
      <c r="A60" s="56"/>
      <c r="B60" s="107"/>
      <c r="C60" s="323"/>
      <c r="D60" s="324"/>
      <c r="E60" s="112"/>
      <c r="F60" s="321"/>
      <c r="G60" s="622"/>
      <c r="H60" s="435" t="str">
        <f t="shared" si="3"/>
        <v/>
      </c>
      <c r="I60" s="427"/>
      <c r="J60" s="427"/>
      <c r="K60" s="209"/>
      <c r="L60" s="428"/>
      <c r="M60" s="428"/>
      <c r="N60" s="429"/>
    </row>
    <row r="61" spans="1:14" ht="15.95" customHeight="1" x14ac:dyDescent="0.2">
      <c r="A61" s="56"/>
      <c r="B61" s="107"/>
      <c r="C61" s="323"/>
      <c r="D61" s="324"/>
      <c r="E61" s="112"/>
      <c r="F61" s="321"/>
      <c r="G61" s="622"/>
      <c r="H61" s="435" t="str">
        <f t="shared" si="3"/>
        <v/>
      </c>
      <c r="I61" s="427"/>
      <c r="J61" s="427"/>
      <c r="K61" s="209"/>
      <c r="L61" s="428"/>
      <c r="M61" s="428"/>
      <c r="N61" s="429"/>
    </row>
    <row r="62" spans="1:14" ht="15.95" customHeight="1" x14ac:dyDescent="0.2">
      <c r="A62" s="56"/>
      <c r="B62" s="107"/>
      <c r="C62" s="323"/>
      <c r="D62" s="324"/>
      <c r="E62" s="112"/>
      <c r="F62" s="321"/>
      <c r="G62" s="622"/>
      <c r="H62" s="435" t="str">
        <f t="shared" si="3"/>
        <v/>
      </c>
      <c r="I62" s="427"/>
      <c r="J62" s="427"/>
      <c r="K62" s="209"/>
      <c r="L62" s="428"/>
      <c r="M62" s="428"/>
      <c r="N62" s="429"/>
    </row>
    <row r="63" spans="1:14" ht="15.95" customHeight="1" x14ac:dyDescent="0.2">
      <c r="A63" s="56"/>
      <c r="B63" s="107"/>
      <c r="C63" s="323"/>
      <c r="D63" s="324"/>
      <c r="E63" s="112"/>
      <c r="F63" s="321"/>
      <c r="G63" s="622"/>
      <c r="H63" s="435" t="str">
        <f t="shared" si="3"/>
        <v/>
      </c>
      <c r="I63" s="427"/>
      <c r="J63" s="427"/>
      <c r="K63" s="209"/>
      <c r="L63" s="428"/>
      <c r="M63" s="428"/>
      <c r="N63" s="429"/>
    </row>
    <row r="64" spans="1:14" ht="15.95" customHeight="1" x14ac:dyDescent="0.2">
      <c r="A64" s="56"/>
      <c r="B64" s="107"/>
      <c r="C64" s="323"/>
      <c r="D64" s="324"/>
      <c r="E64" s="112"/>
      <c r="F64" s="321"/>
      <c r="G64" s="622"/>
      <c r="H64" s="435" t="str">
        <f t="shared" si="3"/>
        <v/>
      </c>
      <c r="I64" s="427"/>
      <c r="J64" s="427"/>
      <c r="K64" s="209"/>
      <c r="L64" s="428"/>
      <c r="M64" s="428"/>
      <c r="N64" s="429"/>
    </row>
    <row r="65" spans="1:14" ht="15.95" customHeight="1" x14ac:dyDescent="0.2">
      <c r="A65" s="56"/>
      <c r="B65" s="107"/>
      <c r="C65" s="323"/>
      <c r="D65" s="324"/>
      <c r="E65" s="112"/>
      <c r="F65" s="321"/>
      <c r="G65" s="622"/>
      <c r="H65" s="435" t="str">
        <f t="shared" si="3"/>
        <v/>
      </c>
      <c r="I65" s="427"/>
      <c r="J65" s="427"/>
      <c r="K65" s="209"/>
      <c r="L65" s="428"/>
      <c r="M65" s="428"/>
      <c r="N65" s="429"/>
    </row>
    <row r="66" spans="1:14" s="114" customFormat="1" ht="15.95" customHeight="1" x14ac:dyDescent="0.2">
      <c r="A66" s="56"/>
      <c r="B66" s="113"/>
      <c r="C66" s="323"/>
      <c r="D66" s="324"/>
      <c r="E66" s="112"/>
      <c r="F66" s="321"/>
      <c r="G66" s="622"/>
      <c r="H66" s="435" t="str">
        <f t="shared" si="3"/>
        <v/>
      </c>
      <c r="I66" s="427"/>
      <c r="J66" s="427"/>
      <c r="K66" s="209"/>
      <c r="L66" s="428"/>
      <c r="M66" s="428"/>
      <c r="N66" s="429"/>
    </row>
    <row r="67" spans="1:14" ht="15.95" customHeight="1" x14ac:dyDescent="0.2">
      <c r="A67" s="46"/>
      <c r="B67" s="107"/>
      <c r="C67" s="112"/>
      <c r="D67" s="112"/>
      <c r="E67" s="112"/>
      <c r="F67" s="183"/>
      <c r="G67" s="183"/>
      <c r="H67" s="434"/>
      <c r="I67" s="189"/>
      <c r="J67" s="189"/>
      <c r="K67" s="189"/>
      <c r="L67" s="422"/>
      <c r="M67" s="422"/>
      <c r="N67" s="430"/>
    </row>
    <row r="68" spans="1:14" s="24" customFormat="1" ht="20.100000000000001" customHeight="1" x14ac:dyDescent="0.2">
      <c r="A68" s="20"/>
      <c r="B68" s="105"/>
      <c r="C68" s="17" t="s">
        <v>18</v>
      </c>
      <c r="D68" s="106"/>
      <c r="E68" s="106"/>
      <c r="F68" s="184"/>
      <c r="G68" s="184"/>
      <c r="H68" s="434"/>
      <c r="I68" s="194"/>
      <c r="J68" s="194"/>
      <c r="K68" s="194"/>
      <c r="L68" s="422"/>
      <c r="M68" s="422"/>
      <c r="N68" s="430"/>
    </row>
    <row r="69" spans="1:14" ht="15.95" customHeight="1" x14ac:dyDescent="0.2">
      <c r="A69" s="56"/>
      <c r="B69" s="107"/>
      <c r="C69" s="108" t="s">
        <v>6</v>
      </c>
      <c r="D69" s="195" t="s">
        <v>8</v>
      </c>
      <c r="E69" s="106"/>
      <c r="F69" s="185">
        <f>SUM(F70:F77)</f>
        <v>0</v>
      </c>
      <c r="G69" s="625">
        <f>SUM(G70:G77)</f>
        <v>0</v>
      </c>
      <c r="H69" s="434"/>
      <c r="I69" s="425"/>
      <c r="J69" s="425"/>
      <c r="K69" s="209"/>
      <c r="L69" s="425"/>
      <c r="M69" s="425"/>
      <c r="N69" s="426"/>
    </row>
    <row r="70" spans="1:14" ht="15.95" customHeight="1" x14ac:dyDescent="0.2">
      <c r="A70" s="56"/>
      <c r="B70" s="107"/>
      <c r="C70" s="324"/>
      <c r="D70" s="324"/>
      <c r="E70" s="106"/>
      <c r="F70" s="321"/>
      <c r="G70" s="622"/>
      <c r="H70" s="435" t="str">
        <f t="shared" ref="H70:H77" si="4">IF(F70&lt;G70,"E","")</f>
        <v/>
      </c>
      <c r="I70" s="427"/>
      <c r="J70" s="427"/>
      <c r="K70" s="209"/>
      <c r="L70" s="428"/>
      <c r="M70" s="428"/>
      <c r="N70" s="429"/>
    </row>
    <row r="71" spans="1:14" ht="15.95" customHeight="1" x14ac:dyDescent="0.2">
      <c r="A71" s="56"/>
      <c r="B71" s="107"/>
      <c r="C71" s="324"/>
      <c r="D71" s="324"/>
      <c r="E71" s="106"/>
      <c r="F71" s="321"/>
      <c r="G71" s="622"/>
      <c r="H71" s="435" t="str">
        <f t="shared" si="4"/>
        <v/>
      </c>
      <c r="I71" s="427"/>
      <c r="J71" s="427"/>
      <c r="K71" s="209"/>
      <c r="L71" s="428"/>
      <c r="M71" s="428"/>
      <c r="N71" s="429"/>
    </row>
    <row r="72" spans="1:14" ht="15.95" customHeight="1" x14ac:dyDescent="0.2">
      <c r="A72" s="56"/>
      <c r="B72" s="107"/>
      <c r="C72" s="324"/>
      <c r="D72" s="324"/>
      <c r="E72" s="106"/>
      <c r="F72" s="321"/>
      <c r="G72" s="622"/>
      <c r="H72" s="435" t="str">
        <f t="shared" si="4"/>
        <v/>
      </c>
      <c r="I72" s="427"/>
      <c r="J72" s="427"/>
      <c r="K72" s="209"/>
      <c r="L72" s="428"/>
      <c r="M72" s="428"/>
      <c r="N72" s="429"/>
    </row>
    <row r="73" spans="1:14" ht="15.95" customHeight="1" x14ac:dyDescent="0.2">
      <c r="A73" s="56"/>
      <c r="B73" s="107"/>
      <c r="C73" s="324"/>
      <c r="D73" s="324"/>
      <c r="E73" s="106"/>
      <c r="F73" s="321"/>
      <c r="G73" s="622"/>
      <c r="H73" s="435" t="str">
        <f t="shared" si="4"/>
        <v/>
      </c>
      <c r="I73" s="427"/>
      <c r="J73" s="427"/>
      <c r="K73" s="209"/>
      <c r="L73" s="428"/>
      <c r="M73" s="428"/>
      <c r="N73" s="429"/>
    </row>
    <row r="74" spans="1:14" ht="15.95" customHeight="1" x14ac:dyDescent="0.2">
      <c r="A74" s="56"/>
      <c r="B74" s="107"/>
      <c r="C74" s="324"/>
      <c r="D74" s="324"/>
      <c r="E74" s="106"/>
      <c r="F74" s="321"/>
      <c r="G74" s="622"/>
      <c r="H74" s="435" t="str">
        <f t="shared" si="4"/>
        <v/>
      </c>
      <c r="I74" s="427"/>
      <c r="J74" s="427"/>
      <c r="K74" s="209"/>
      <c r="L74" s="428"/>
      <c r="M74" s="428"/>
      <c r="N74" s="429"/>
    </row>
    <row r="75" spans="1:14" ht="15.95" customHeight="1" x14ac:dyDescent="0.2">
      <c r="A75" s="56"/>
      <c r="B75" s="107"/>
      <c r="C75" s="324"/>
      <c r="D75" s="324"/>
      <c r="E75" s="106"/>
      <c r="F75" s="321"/>
      <c r="G75" s="622"/>
      <c r="H75" s="435" t="str">
        <f t="shared" si="4"/>
        <v/>
      </c>
      <c r="I75" s="427"/>
      <c r="J75" s="427"/>
      <c r="K75" s="209"/>
      <c r="L75" s="428"/>
      <c r="M75" s="428"/>
      <c r="N75" s="429"/>
    </row>
    <row r="76" spans="1:14" ht="15.95" customHeight="1" x14ac:dyDescent="0.2">
      <c r="A76" s="56"/>
      <c r="B76" s="107"/>
      <c r="C76" s="324"/>
      <c r="D76" s="324"/>
      <c r="E76" s="112"/>
      <c r="F76" s="321"/>
      <c r="G76" s="622"/>
      <c r="H76" s="435" t="str">
        <f t="shared" si="4"/>
        <v/>
      </c>
      <c r="I76" s="427"/>
      <c r="J76" s="427"/>
      <c r="K76" s="209"/>
      <c r="L76" s="428"/>
      <c r="M76" s="428"/>
      <c r="N76" s="429"/>
    </row>
    <row r="77" spans="1:14" s="114" customFormat="1" ht="15.95" customHeight="1" x14ac:dyDescent="0.2">
      <c r="A77" s="56"/>
      <c r="B77" s="113"/>
      <c r="C77" s="324"/>
      <c r="D77" s="324"/>
      <c r="E77" s="112"/>
      <c r="F77" s="321"/>
      <c r="G77" s="622"/>
      <c r="H77" s="435" t="str">
        <f t="shared" si="4"/>
        <v/>
      </c>
      <c r="I77" s="427"/>
      <c r="J77" s="427"/>
      <c r="K77" s="209"/>
      <c r="L77" s="428"/>
      <c r="M77" s="428"/>
      <c r="N77" s="429"/>
    </row>
    <row r="78" spans="1:14" ht="15.95" customHeight="1" x14ac:dyDescent="0.2">
      <c r="A78" s="46"/>
      <c r="B78" s="107"/>
      <c r="C78" s="112"/>
      <c r="D78" s="112"/>
      <c r="E78" s="112"/>
      <c r="F78" s="183"/>
      <c r="G78" s="183"/>
      <c r="H78" s="434"/>
      <c r="I78" s="189"/>
      <c r="J78" s="189"/>
      <c r="K78" s="189"/>
      <c r="L78" s="422"/>
      <c r="M78" s="422"/>
      <c r="N78" s="430"/>
    </row>
    <row r="79" spans="1:14" s="24" customFormat="1" ht="20.100000000000001" customHeight="1" x14ac:dyDescent="0.2">
      <c r="A79" s="20"/>
      <c r="B79" s="105"/>
      <c r="C79" s="773" t="s">
        <v>19</v>
      </c>
      <c r="D79" s="773"/>
      <c r="E79" s="34"/>
      <c r="F79" s="133"/>
      <c r="G79" s="133"/>
      <c r="H79" s="434"/>
      <c r="I79" s="194"/>
      <c r="J79" s="194"/>
      <c r="K79" s="194"/>
      <c r="L79" s="422"/>
      <c r="M79" s="422"/>
      <c r="N79" s="430"/>
    </row>
    <row r="80" spans="1:14" ht="15.95" customHeight="1" x14ac:dyDescent="0.2">
      <c r="A80" s="56"/>
      <c r="B80" s="107"/>
      <c r="C80" s="108" t="s">
        <v>6</v>
      </c>
      <c r="D80" s="195" t="s">
        <v>8</v>
      </c>
      <c r="E80" s="34"/>
      <c r="F80" s="185">
        <f>SUM(F81:F88)</f>
        <v>0</v>
      </c>
      <c r="G80" s="625">
        <f>SUM(G81:G88)</f>
        <v>0</v>
      </c>
      <c r="H80" s="434"/>
      <c r="I80" s="425"/>
      <c r="J80" s="425"/>
      <c r="K80" s="209"/>
      <c r="L80" s="425"/>
      <c r="M80" s="425"/>
      <c r="N80" s="426"/>
    </row>
    <row r="81" spans="1:14" ht="15.95" customHeight="1" x14ac:dyDescent="0.2">
      <c r="A81" s="56"/>
      <c r="B81" s="107"/>
      <c r="C81" s="323"/>
      <c r="D81" s="324"/>
      <c r="E81" s="34"/>
      <c r="F81" s="321"/>
      <c r="G81" s="622"/>
      <c r="H81" s="435" t="str">
        <f t="shared" ref="H81:H88" si="5">IF(F81&lt;G81,"E","")</f>
        <v/>
      </c>
      <c r="I81" s="427"/>
      <c r="J81" s="427"/>
      <c r="K81" s="209"/>
      <c r="L81" s="428"/>
      <c r="M81" s="428"/>
      <c r="N81" s="429"/>
    </row>
    <row r="82" spans="1:14" ht="15.95" customHeight="1" x14ac:dyDescent="0.2">
      <c r="A82" s="56"/>
      <c r="B82" s="107"/>
      <c r="C82" s="323"/>
      <c r="D82" s="324"/>
      <c r="E82" s="34"/>
      <c r="F82" s="321"/>
      <c r="G82" s="622"/>
      <c r="H82" s="435" t="str">
        <f t="shared" si="5"/>
        <v/>
      </c>
      <c r="I82" s="427"/>
      <c r="J82" s="427"/>
      <c r="K82" s="209"/>
      <c r="L82" s="428"/>
      <c r="M82" s="428"/>
      <c r="N82" s="429"/>
    </row>
    <row r="83" spans="1:14" ht="15.95" customHeight="1" x14ac:dyDescent="0.2">
      <c r="A83" s="56"/>
      <c r="B83" s="107"/>
      <c r="C83" s="323"/>
      <c r="D83" s="324"/>
      <c r="E83" s="34"/>
      <c r="F83" s="321"/>
      <c r="G83" s="622"/>
      <c r="H83" s="435" t="str">
        <f t="shared" si="5"/>
        <v/>
      </c>
      <c r="I83" s="427"/>
      <c r="J83" s="427"/>
      <c r="K83" s="209"/>
      <c r="L83" s="428"/>
      <c r="M83" s="428"/>
      <c r="N83" s="429"/>
    </row>
    <row r="84" spans="1:14" ht="15.95" customHeight="1" x14ac:dyDescent="0.2">
      <c r="A84" s="56"/>
      <c r="B84" s="107"/>
      <c r="C84" s="323"/>
      <c r="D84" s="324"/>
      <c r="E84" s="34"/>
      <c r="F84" s="321"/>
      <c r="G84" s="622"/>
      <c r="H84" s="435" t="str">
        <f t="shared" si="5"/>
        <v/>
      </c>
      <c r="I84" s="427"/>
      <c r="J84" s="427"/>
      <c r="K84" s="209"/>
      <c r="L84" s="428"/>
      <c r="M84" s="428"/>
      <c r="N84" s="429"/>
    </row>
    <row r="85" spans="1:14" ht="15.95" customHeight="1" x14ac:dyDescent="0.2">
      <c r="A85" s="56"/>
      <c r="B85" s="107"/>
      <c r="C85" s="323"/>
      <c r="D85" s="324"/>
      <c r="E85" s="34"/>
      <c r="F85" s="321"/>
      <c r="G85" s="622"/>
      <c r="H85" s="435" t="str">
        <f t="shared" si="5"/>
        <v/>
      </c>
      <c r="I85" s="427"/>
      <c r="J85" s="427"/>
      <c r="K85" s="209"/>
      <c r="L85" s="428"/>
      <c r="M85" s="428"/>
      <c r="N85" s="429"/>
    </row>
    <row r="86" spans="1:14" ht="15.95" customHeight="1" x14ac:dyDescent="0.2">
      <c r="A86" s="56"/>
      <c r="B86" s="107"/>
      <c r="C86" s="323"/>
      <c r="D86" s="324"/>
      <c r="E86" s="112"/>
      <c r="F86" s="321"/>
      <c r="G86" s="622"/>
      <c r="H86" s="435" t="str">
        <f t="shared" si="5"/>
        <v/>
      </c>
      <c r="I86" s="427"/>
      <c r="J86" s="427"/>
      <c r="K86" s="209"/>
      <c r="L86" s="428"/>
      <c r="M86" s="428"/>
      <c r="N86" s="429"/>
    </row>
    <row r="87" spans="1:14" ht="15.95" customHeight="1" x14ac:dyDescent="0.2">
      <c r="A87" s="56"/>
      <c r="B87" s="107"/>
      <c r="C87" s="323"/>
      <c r="D87" s="324"/>
      <c r="E87" s="112"/>
      <c r="F87" s="321"/>
      <c r="G87" s="622"/>
      <c r="H87" s="435" t="str">
        <f t="shared" si="5"/>
        <v/>
      </c>
      <c r="I87" s="427"/>
      <c r="J87" s="427"/>
      <c r="K87" s="209"/>
      <c r="L87" s="428"/>
      <c r="M87" s="428"/>
      <c r="N87" s="429"/>
    </row>
    <row r="88" spans="1:14" s="114" customFormat="1" ht="15.95" customHeight="1" x14ac:dyDescent="0.2">
      <c r="A88" s="56"/>
      <c r="B88" s="113"/>
      <c r="C88" s="323"/>
      <c r="D88" s="324"/>
      <c r="E88" s="112"/>
      <c r="F88" s="321"/>
      <c r="G88" s="622"/>
      <c r="H88" s="435" t="str">
        <f t="shared" si="5"/>
        <v/>
      </c>
      <c r="I88" s="427"/>
      <c r="J88" s="427"/>
      <c r="K88" s="209"/>
      <c r="L88" s="428"/>
      <c r="M88" s="428"/>
      <c r="N88" s="210"/>
    </row>
    <row r="89" spans="1:14" s="114" customFormat="1" ht="15.95" customHeight="1" x14ac:dyDescent="0.2">
      <c r="A89" s="56"/>
      <c r="B89" s="107"/>
      <c r="C89" s="112"/>
      <c r="D89" s="112"/>
      <c r="E89" s="112"/>
      <c r="F89" s="112"/>
      <c r="G89" s="112"/>
      <c r="H89" s="434"/>
      <c r="I89" s="53"/>
      <c r="J89" s="53"/>
      <c r="K89" s="53"/>
      <c r="L89" s="423"/>
      <c r="M89" s="423"/>
      <c r="N89" s="423"/>
    </row>
    <row r="90" spans="1:14" s="114" customFormat="1" ht="15.95" customHeight="1" x14ac:dyDescent="0.2">
      <c r="A90" s="56"/>
      <c r="B90" s="107"/>
      <c r="C90" s="17" t="s">
        <v>184</v>
      </c>
      <c r="D90" s="112"/>
      <c r="E90" s="112"/>
      <c r="F90" s="112"/>
      <c r="G90" s="112"/>
      <c r="H90" s="434"/>
      <c r="I90" s="53"/>
      <c r="J90" s="53"/>
      <c r="K90" s="53"/>
      <c r="L90" s="423"/>
      <c r="M90" s="423"/>
      <c r="N90" s="423"/>
    </row>
    <row r="91" spans="1:14" s="24" customFormat="1" ht="20.100000000000001" customHeight="1" x14ac:dyDescent="0.2">
      <c r="A91" s="20"/>
      <c r="B91" s="105"/>
      <c r="C91" s="17" t="s">
        <v>309</v>
      </c>
      <c r="D91" s="106"/>
      <c r="E91" s="106"/>
      <c r="F91" s="106"/>
      <c r="G91" s="106"/>
      <c r="H91" s="434"/>
      <c r="I91" s="53"/>
      <c r="J91" s="60"/>
      <c r="K91" s="60"/>
      <c r="L91" s="423"/>
      <c r="M91" s="423"/>
      <c r="N91" s="424"/>
    </row>
    <row r="92" spans="1:14" ht="15.95" customHeight="1" x14ac:dyDescent="0.2">
      <c r="A92" s="56"/>
      <c r="B92" s="107"/>
      <c r="C92" s="792" t="s">
        <v>324</v>
      </c>
      <c r="D92" s="793"/>
      <c r="E92" s="106"/>
      <c r="F92" s="115">
        <f>'GASTOS SALARIALES Y DE SS'!K27</f>
        <v>0</v>
      </c>
      <c r="G92" s="626">
        <f>'GASTOS SALARIALES Y DE SS'!L27</f>
        <v>0</v>
      </c>
      <c r="H92" s="434"/>
      <c r="I92" s="206"/>
      <c r="J92" s="206"/>
      <c r="K92" s="209"/>
      <c r="L92" s="206"/>
      <c r="M92" s="206"/>
      <c r="N92" s="426"/>
    </row>
    <row r="93" spans="1:14" ht="15.95" customHeight="1" x14ac:dyDescent="0.2">
      <c r="A93" s="46"/>
      <c r="B93" s="107"/>
      <c r="C93" s="112"/>
      <c r="D93" s="112"/>
      <c r="E93" s="112"/>
      <c r="F93" s="112"/>
      <c r="G93" s="112"/>
      <c r="H93" s="434"/>
      <c r="I93" s="53"/>
      <c r="J93" s="53"/>
      <c r="K93" s="53"/>
      <c r="L93" s="423"/>
      <c r="M93" s="423"/>
      <c r="N93" s="430"/>
    </row>
    <row r="94" spans="1:14" s="24" customFormat="1" ht="20.100000000000001" customHeight="1" x14ac:dyDescent="0.2">
      <c r="A94" s="20"/>
      <c r="B94" s="105"/>
      <c r="C94" s="17" t="s">
        <v>20</v>
      </c>
      <c r="D94" s="106"/>
      <c r="E94" s="106"/>
      <c r="F94" s="106"/>
      <c r="G94" s="106"/>
      <c r="H94" s="434"/>
      <c r="I94" s="60"/>
      <c r="J94" s="60"/>
      <c r="K94" s="60"/>
      <c r="L94" s="423"/>
      <c r="M94" s="423"/>
      <c r="N94" s="430"/>
    </row>
    <row r="95" spans="1:14" ht="15.95" customHeight="1" collapsed="1" x14ac:dyDescent="0.2">
      <c r="A95" s="56"/>
      <c r="B95" s="107"/>
      <c r="C95" s="108" t="s">
        <v>6</v>
      </c>
      <c r="D95" s="195" t="s">
        <v>8</v>
      </c>
      <c r="E95" s="112"/>
      <c r="F95" s="185">
        <f>SUM(F96:F99)</f>
        <v>0</v>
      </c>
      <c r="G95" s="625">
        <f>SUM(G96:G99)</f>
        <v>0</v>
      </c>
      <c r="H95" s="434"/>
      <c r="I95" s="425"/>
      <c r="J95" s="425"/>
      <c r="K95" s="209"/>
      <c r="L95" s="425"/>
      <c r="M95" s="425"/>
      <c r="N95" s="426"/>
    </row>
    <row r="96" spans="1:14" ht="15.95" customHeight="1" x14ac:dyDescent="0.2">
      <c r="A96" s="56"/>
      <c r="B96" s="107"/>
      <c r="C96" s="324"/>
      <c r="D96" s="324"/>
      <c r="E96" s="112"/>
      <c r="F96" s="321"/>
      <c r="G96" s="622"/>
      <c r="H96" s="435" t="str">
        <f>IF(F96&lt;G96,"E","")</f>
        <v/>
      </c>
      <c r="I96" s="427"/>
      <c r="J96" s="427"/>
      <c r="K96" s="209"/>
      <c r="L96" s="428"/>
      <c r="M96" s="428"/>
      <c r="N96" s="429"/>
    </row>
    <row r="97" spans="1:14" ht="15.95" customHeight="1" x14ac:dyDescent="0.2">
      <c r="A97" s="56"/>
      <c r="B97" s="107"/>
      <c r="C97" s="324"/>
      <c r="D97" s="324"/>
      <c r="E97" s="112"/>
      <c r="F97" s="321"/>
      <c r="G97" s="622"/>
      <c r="H97" s="435" t="str">
        <f>IF(F97&lt;G97,"E","")</f>
        <v/>
      </c>
      <c r="I97" s="427"/>
      <c r="J97" s="427"/>
      <c r="K97" s="209"/>
      <c r="L97" s="428"/>
      <c r="M97" s="428"/>
      <c r="N97" s="429"/>
    </row>
    <row r="98" spans="1:14" ht="15.95" customHeight="1" x14ac:dyDescent="0.2">
      <c r="A98" s="56"/>
      <c r="B98" s="107"/>
      <c r="C98" s="324"/>
      <c r="D98" s="324"/>
      <c r="E98" s="112"/>
      <c r="F98" s="321"/>
      <c r="G98" s="622"/>
      <c r="H98" s="435" t="str">
        <f>IF(F98&lt;G98,"E","")</f>
        <v/>
      </c>
      <c r="I98" s="427"/>
      <c r="J98" s="427"/>
      <c r="K98" s="209"/>
      <c r="L98" s="428"/>
      <c r="M98" s="428"/>
      <c r="N98" s="429"/>
    </row>
    <row r="99" spans="1:14" s="114" customFormat="1" ht="15.95" customHeight="1" x14ac:dyDescent="0.2">
      <c r="A99" s="56"/>
      <c r="B99" s="113"/>
      <c r="C99" s="324"/>
      <c r="D99" s="324"/>
      <c r="E99" s="112"/>
      <c r="F99" s="321"/>
      <c r="G99" s="622"/>
      <c r="H99" s="435" t="str">
        <f>IF(F99&lt;G99,"E","")</f>
        <v/>
      </c>
      <c r="I99" s="427"/>
      <c r="J99" s="427"/>
      <c r="K99" s="209"/>
      <c r="L99" s="428"/>
      <c r="M99" s="428"/>
      <c r="N99" s="429"/>
    </row>
    <row r="100" spans="1:14" ht="15.95" customHeight="1" x14ac:dyDescent="0.2">
      <c r="A100" s="46"/>
      <c r="B100" s="107"/>
      <c r="C100" s="112"/>
      <c r="D100" s="112"/>
      <c r="E100" s="112"/>
      <c r="F100" s="183"/>
      <c r="G100" s="183"/>
      <c r="H100" s="434"/>
      <c r="I100" s="189"/>
      <c r="J100" s="189"/>
      <c r="K100" s="189"/>
      <c r="L100" s="422"/>
      <c r="M100" s="422"/>
      <c r="N100" s="430"/>
    </row>
    <row r="101" spans="1:14" s="24" customFormat="1" ht="20.100000000000001" customHeight="1" x14ac:dyDescent="0.2">
      <c r="A101" s="20"/>
      <c r="B101" s="105"/>
      <c r="C101" s="773" t="s">
        <v>417</v>
      </c>
      <c r="D101" s="773"/>
      <c r="E101" s="34"/>
      <c r="F101" s="133"/>
      <c r="G101" s="133"/>
      <c r="H101" s="434"/>
      <c r="I101" s="194"/>
      <c r="J101" s="194"/>
      <c r="K101" s="194"/>
      <c r="L101" s="422"/>
      <c r="M101" s="422"/>
      <c r="N101" s="430"/>
    </row>
    <row r="102" spans="1:14" ht="15.95" customHeight="1" collapsed="1" x14ac:dyDescent="0.2">
      <c r="A102" s="56"/>
      <c r="B102" s="107"/>
      <c r="C102" s="108" t="s">
        <v>6</v>
      </c>
      <c r="D102" s="195" t="s">
        <v>8</v>
      </c>
      <c r="E102" s="34"/>
      <c r="F102" s="185">
        <f>SUM(F103:F106)</f>
        <v>0</v>
      </c>
      <c r="G102" s="625">
        <f>SUM(G103:G106)</f>
        <v>0</v>
      </c>
      <c r="H102" s="434"/>
      <c r="I102" s="425"/>
      <c r="J102" s="425"/>
      <c r="K102" s="209"/>
      <c r="L102" s="425"/>
      <c r="M102" s="425"/>
      <c r="N102" s="426"/>
    </row>
    <row r="103" spans="1:14" ht="15.95" customHeight="1" x14ac:dyDescent="0.2">
      <c r="A103" s="56"/>
      <c r="B103" s="107"/>
      <c r="C103" s="323"/>
      <c r="D103" s="324"/>
      <c r="E103" s="34"/>
      <c r="F103" s="321"/>
      <c r="G103" s="622"/>
      <c r="H103" s="435" t="str">
        <f>IF(F103&lt;G103,"E","")</f>
        <v/>
      </c>
      <c r="I103" s="427"/>
      <c r="J103" s="427"/>
      <c r="K103" s="209"/>
      <c r="L103" s="428"/>
      <c r="M103" s="428"/>
      <c r="N103" s="429"/>
    </row>
    <row r="104" spans="1:14" ht="15.95" customHeight="1" x14ac:dyDescent="0.2">
      <c r="A104" s="56"/>
      <c r="B104" s="107"/>
      <c r="C104" s="323"/>
      <c r="D104" s="324"/>
      <c r="E104" s="112"/>
      <c r="F104" s="321"/>
      <c r="G104" s="622"/>
      <c r="H104" s="435" t="str">
        <f>IF(F104&lt;G104,"E","")</f>
        <v/>
      </c>
      <c r="I104" s="427"/>
      <c r="J104" s="427"/>
      <c r="K104" s="209"/>
      <c r="L104" s="428"/>
      <c r="M104" s="428"/>
      <c r="N104" s="429"/>
    </row>
    <row r="105" spans="1:14" ht="15.95" customHeight="1" x14ac:dyDescent="0.2">
      <c r="A105" s="56"/>
      <c r="B105" s="107"/>
      <c r="C105" s="323"/>
      <c r="D105" s="324"/>
      <c r="E105" s="112"/>
      <c r="F105" s="321"/>
      <c r="G105" s="622"/>
      <c r="H105" s="435" t="str">
        <f>IF(F105&lt;G105,"E","")</f>
        <v/>
      </c>
      <c r="I105" s="427"/>
      <c r="J105" s="427"/>
      <c r="K105" s="209"/>
      <c r="L105" s="428"/>
      <c r="M105" s="428"/>
      <c r="N105" s="429"/>
    </row>
    <row r="106" spans="1:14" s="114" customFormat="1" ht="15.95" customHeight="1" x14ac:dyDescent="0.2">
      <c r="A106" s="56"/>
      <c r="B106" s="113"/>
      <c r="C106" s="323"/>
      <c r="D106" s="324"/>
      <c r="E106" s="112"/>
      <c r="F106" s="321"/>
      <c r="G106" s="622"/>
      <c r="H106" s="435" t="str">
        <f>IF(F106&lt;G106,"E","")</f>
        <v/>
      </c>
      <c r="I106" s="427"/>
      <c r="J106" s="427"/>
      <c r="K106" s="209"/>
      <c r="L106" s="428"/>
      <c r="M106" s="428"/>
      <c r="N106" s="429"/>
    </row>
    <row r="107" spans="1:14" ht="15.95" customHeight="1" x14ac:dyDescent="0.2">
      <c r="A107" s="46"/>
      <c r="B107" s="107"/>
      <c r="C107" s="112"/>
      <c r="D107" s="112"/>
      <c r="E107" s="112"/>
      <c r="F107" s="183"/>
      <c r="G107" s="183"/>
      <c r="H107" s="434"/>
      <c r="I107" s="189"/>
      <c r="J107" s="189"/>
      <c r="K107" s="189"/>
      <c r="L107" s="422"/>
      <c r="M107" s="422"/>
      <c r="N107" s="430"/>
    </row>
    <row r="108" spans="1:14" s="24" customFormat="1" ht="20.100000000000001" customHeight="1" x14ac:dyDescent="0.2">
      <c r="A108" s="20"/>
      <c r="B108" s="105"/>
      <c r="C108" s="17" t="s">
        <v>418</v>
      </c>
      <c r="D108" s="106"/>
      <c r="E108" s="106"/>
      <c r="F108" s="184"/>
      <c r="G108" s="184"/>
      <c r="H108" s="434"/>
      <c r="I108" s="194"/>
      <c r="J108" s="194"/>
      <c r="K108" s="194"/>
      <c r="L108" s="422"/>
      <c r="M108" s="422"/>
      <c r="N108" s="430"/>
    </row>
    <row r="109" spans="1:14" ht="15.95" customHeight="1" collapsed="1" x14ac:dyDescent="0.2">
      <c r="A109" s="56"/>
      <c r="B109" s="107"/>
      <c r="C109" s="108" t="s">
        <v>6</v>
      </c>
      <c r="D109" s="195" t="s">
        <v>8</v>
      </c>
      <c r="E109" s="106"/>
      <c r="F109" s="185">
        <f>SUM(F110:F113)</f>
        <v>0</v>
      </c>
      <c r="G109" s="625">
        <f>SUM(G110:G113)</f>
        <v>0</v>
      </c>
      <c r="H109" s="434"/>
      <c r="I109" s="425"/>
      <c r="J109" s="425"/>
      <c r="K109" s="209"/>
      <c r="L109" s="425"/>
      <c r="M109" s="425"/>
      <c r="N109" s="426"/>
    </row>
    <row r="110" spans="1:14" ht="15.95" customHeight="1" x14ac:dyDescent="0.2">
      <c r="A110" s="56"/>
      <c r="B110" s="107"/>
      <c r="C110" s="323"/>
      <c r="D110" s="324"/>
      <c r="E110" s="106"/>
      <c r="F110" s="321"/>
      <c r="G110" s="622"/>
      <c r="H110" s="435" t="str">
        <f>IF(F110&lt;G110,"E","")</f>
        <v/>
      </c>
      <c r="I110" s="427"/>
      <c r="J110" s="427"/>
      <c r="K110" s="209"/>
      <c r="L110" s="428"/>
      <c r="M110" s="428"/>
      <c r="N110" s="429"/>
    </row>
    <row r="111" spans="1:14" ht="15.95" customHeight="1" x14ac:dyDescent="0.2">
      <c r="A111" s="56"/>
      <c r="B111" s="107"/>
      <c r="C111" s="323"/>
      <c r="D111" s="324"/>
      <c r="E111" s="112"/>
      <c r="F111" s="321"/>
      <c r="G111" s="622"/>
      <c r="H111" s="435" t="str">
        <f>IF(F111&lt;G111,"E","")</f>
        <v/>
      </c>
      <c r="I111" s="427"/>
      <c r="J111" s="427"/>
      <c r="K111" s="209"/>
      <c r="L111" s="428"/>
      <c r="M111" s="428"/>
      <c r="N111" s="429"/>
    </row>
    <row r="112" spans="1:14" ht="15.95" customHeight="1" x14ac:dyDescent="0.2">
      <c r="A112" s="56"/>
      <c r="B112" s="107"/>
      <c r="C112" s="323"/>
      <c r="D112" s="324"/>
      <c r="E112" s="112"/>
      <c r="F112" s="321"/>
      <c r="G112" s="622"/>
      <c r="H112" s="435" t="str">
        <f>IF(F112&lt;G112,"E","")</f>
        <v/>
      </c>
      <c r="I112" s="427"/>
      <c r="J112" s="427"/>
      <c r="K112" s="209"/>
      <c r="L112" s="428"/>
      <c r="M112" s="428"/>
      <c r="N112" s="429"/>
    </row>
    <row r="113" spans="1:14" s="114" customFormat="1" ht="15.95" customHeight="1" x14ac:dyDescent="0.2">
      <c r="A113" s="56"/>
      <c r="B113" s="113"/>
      <c r="C113" s="323"/>
      <c r="D113" s="324"/>
      <c r="E113" s="112"/>
      <c r="F113" s="321"/>
      <c r="G113" s="622"/>
      <c r="H113" s="435" t="str">
        <f>IF(F113&lt;G113,"E","")</f>
        <v/>
      </c>
      <c r="I113" s="427"/>
      <c r="J113" s="427"/>
      <c r="K113" s="209"/>
      <c r="L113" s="428"/>
      <c r="M113" s="428"/>
      <c r="N113" s="429"/>
    </row>
    <row r="114" spans="1:14" s="14" customFormat="1" ht="12" customHeight="1" x14ac:dyDescent="0.2">
      <c r="A114" s="9"/>
      <c r="B114" s="103"/>
      <c r="C114" s="86"/>
      <c r="D114" s="86"/>
      <c r="E114" s="112"/>
      <c r="F114" s="186"/>
      <c r="G114" s="186"/>
      <c r="H114" s="434"/>
      <c r="I114" s="431"/>
      <c r="J114" s="431"/>
      <c r="K114" s="431"/>
      <c r="L114" s="422"/>
      <c r="M114" s="422"/>
      <c r="N114" s="430"/>
    </row>
    <row r="115" spans="1:14" s="24" customFormat="1" ht="20.100000000000001" customHeight="1" x14ac:dyDescent="0.2">
      <c r="A115" s="20"/>
      <c r="B115" s="105"/>
      <c r="C115" s="17" t="s">
        <v>499</v>
      </c>
      <c r="D115" s="106"/>
      <c r="E115" s="112"/>
      <c r="F115" s="184"/>
      <c r="G115" s="184"/>
      <c r="H115" s="434"/>
      <c r="I115" s="194"/>
      <c r="J115" s="194"/>
      <c r="K115" s="194"/>
      <c r="L115" s="422"/>
      <c r="M115" s="422"/>
      <c r="N115" s="430"/>
    </row>
    <row r="116" spans="1:14" ht="15.95" customHeight="1" collapsed="1" x14ac:dyDescent="0.2">
      <c r="A116" s="56"/>
      <c r="B116" s="107"/>
      <c r="C116" s="108" t="s">
        <v>6</v>
      </c>
      <c r="D116" s="195" t="s">
        <v>8</v>
      </c>
      <c r="E116" s="112"/>
      <c r="F116" s="185">
        <f>SUM(F117:F124)</f>
        <v>0</v>
      </c>
      <c r="G116" s="625">
        <f>SUM(G117:G124)</f>
        <v>0</v>
      </c>
      <c r="H116" s="434"/>
      <c r="I116" s="425"/>
      <c r="J116" s="425"/>
      <c r="K116" s="189"/>
      <c r="L116" s="425"/>
      <c r="M116" s="425"/>
      <c r="N116" s="426"/>
    </row>
    <row r="117" spans="1:14" ht="15.95" customHeight="1" x14ac:dyDescent="0.2">
      <c r="A117" s="56"/>
      <c r="B117" s="107"/>
      <c r="C117" s="323"/>
      <c r="D117" s="324"/>
      <c r="E117" s="112"/>
      <c r="F117" s="321"/>
      <c r="G117" s="622"/>
      <c r="H117" s="435" t="str">
        <f t="shared" ref="H117:H124" si="6">IF(F117&lt;G117,"E","")</f>
        <v/>
      </c>
      <c r="I117" s="427"/>
      <c r="J117" s="427"/>
      <c r="K117" s="209"/>
      <c r="L117" s="428"/>
      <c r="M117" s="428"/>
      <c r="N117" s="429"/>
    </row>
    <row r="118" spans="1:14" ht="15.95" customHeight="1" x14ac:dyDescent="0.2">
      <c r="A118" s="56"/>
      <c r="B118" s="107"/>
      <c r="C118" s="323"/>
      <c r="D118" s="324"/>
      <c r="E118" s="112"/>
      <c r="F118" s="321"/>
      <c r="G118" s="622"/>
      <c r="H118" s="435" t="str">
        <f t="shared" si="6"/>
        <v/>
      </c>
      <c r="I118" s="427"/>
      <c r="J118" s="427"/>
      <c r="K118" s="209"/>
      <c r="L118" s="428"/>
      <c r="M118" s="428"/>
      <c r="N118" s="429"/>
    </row>
    <row r="119" spans="1:14" ht="15.95" customHeight="1" x14ac:dyDescent="0.2">
      <c r="A119" s="56"/>
      <c r="B119" s="107"/>
      <c r="C119" s="323"/>
      <c r="D119" s="324"/>
      <c r="E119" s="112"/>
      <c r="F119" s="321"/>
      <c r="G119" s="622"/>
      <c r="H119" s="435" t="str">
        <f t="shared" si="6"/>
        <v/>
      </c>
      <c r="I119" s="427"/>
      <c r="J119" s="427"/>
      <c r="K119" s="209"/>
      <c r="L119" s="428"/>
      <c r="M119" s="428"/>
      <c r="N119" s="429"/>
    </row>
    <row r="120" spans="1:14" ht="15.95" customHeight="1" x14ac:dyDescent="0.2">
      <c r="A120" s="56"/>
      <c r="B120" s="107"/>
      <c r="C120" s="323"/>
      <c r="D120" s="324"/>
      <c r="E120" s="112"/>
      <c r="F120" s="321"/>
      <c r="G120" s="622"/>
      <c r="H120" s="435" t="str">
        <f t="shared" si="6"/>
        <v/>
      </c>
      <c r="I120" s="427"/>
      <c r="J120" s="427"/>
      <c r="K120" s="209"/>
      <c r="L120" s="428"/>
      <c r="M120" s="428"/>
      <c r="N120" s="429"/>
    </row>
    <row r="121" spans="1:14" ht="15.95" customHeight="1" x14ac:dyDescent="0.2">
      <c r="A121" s="56"/>
      <c r="B121" s="107"/>
      <c r="C121" s="323"/>
      <c r="D121" s="324"/>
      <c r="E121" s="112"/>
      <c r="F121" s="321"/>
      <c r="G121" s="622"/>
      <c r="H121" s="435" t="str">
        <f t="shared" si="6"/>
        <v/>
      </c>
      <c r="I121" s="427"/>
      <c r="J121" s="427"/>
      <c r="K121" s="209"/>
      <c r="L121" s="428"/>
      <c r="M121" s="428"/>
      <c r="N121" s="429"/>
    </row>
    <row r="122" spans="1:14" ht="15.95" customHeight="1" x14ac:dyDescent="0.2">
      <c r="A122" s="56"/>
      <c r="B122" s="107"/>
      <c r="C122" s="323"/>
      <c r="D122" s="324"/>
      <c r="E122" s="112"/>
      <c r="F122" s="321"/>
      <c r="G122" s="622"/>
      <c r="H122" s="435" t="str">
        <f t="shared" si="6"/>
        <v/>
      </c>
      <c r="I122" s="427"/>
      <c r="J122" s="427"/>
      <c r="K122" s="209"/>
      <c r="L122" s="428"/>
      <c r="M122" s="428"/>
      <c r="N122" s="429"/>
    </row>
    <row r="123" spans="1:14" ht="15.95" customHeight="1" x14ac:dyDescent="0.2">
      <c r="A123" s="56"/>
      <c r="B123" s="107"/>
      <c r="C123" s="323"/>
      <c r="D123" s="324"/>
      <c r="E123" s="112"/>
      <c r="F123" s="321"/>
      <c r="G123" s="622"/>
      <c r="H123" s="435" t="str">
        <f t="shared" si="6"/>
        <v/>
      </c>
      <c r="I123" s="427"/>
      <c r="J123" s="427"/>
      <c r="K123" s="209"/>
      <c r="L123" s="428"/>
      <c r="M123" s="428"/>
      <c r="N123" s="429"/>
    </row>
    <row r="124" spans="1:14" s="114" customFormat="1" ht="15.95" customHeight="1" x14ac:dyDescent="0.2">
      <c r="A124" s="56"/>
      <c r="B124" s="113"/>
      <c r="C124" s="323"/>
      <c r="D124" s="324"/>
      <c r="E124" s="112"/>
      <c r="F124" s="321"/>
      <c r="G124" s="622"/>
      <c r="H124" s="435" t="str">
        <f t="shared" si="6"/>
        <v/>
      </c>
      <c r="I124" s="427"/>
      <c r="J124" s="427"/>
      <c r="K124" s="209"/>
      <c r="L124" s="428"/>
      <c r="M124" s="428"/>
      <c r="N124" s="429"/>
    </row>
    <row r="125" spans="1:14" ht="15.95" customHeight="1" x14ac:dyDescent="0.2">
      <c r="A125" s="46"/>
      <c r="B125" s="107"/>
      <c r="C125" s="112"/>
      <c r="D125" s="112"/>
      <c r="E125" s="112"/>
      <c r="F125" s="183"/>
      <c r="G125" s="183"/>
      <c r="H125" s="434"/>
      <c r="I125" s="189"/>
      <c r="J125" s="189"/>
      <c r="K125" s="189"/>
      <c r="L125" s="422"/>
      <c r="M125" s="422"/>
      <c r="N125" s="430"/>
    </row>
    <row r="126" spans="1:14" s="24" customFormat="1" ht="20.100000000000001" customHeight="1" x14ac:dyDescent="0.2">
      <c r="A126" s="20"/>
      <c r="B126" s="105"/>
      <c r="C126" s="17" t="s">
        <v>500</v>
      </c>
      <c r="D126" s="106"/>
      <c r="E126" s="106"/>
      <c r="F126" s="184"/>
      <c r="G126" s="184"/>
      <c r="H126" s="434"/>
      <c r="I126" s="194"/>
      <c r="J126" s="194"/>
      <c r="K126" s="194"/>
      <c r="L126" s="422"/>
      <c r="M126" s="422"/>
      <c r="N126" s="430"/>
    </row>
    <row r="127" spans="1:14" ht="15.95" customHeight="1" collapsed="1" x14ac:dyDescent="0.2">
      <c r="A127" s="56"/>
      <c r="B127" s="107"/>
      <c r="C127" s="108" t="s">
        <v>6</v>
      </c>
      <c r="D127" s="195" t="s">
        <v>8</v>
      </c>
      <c r="E127" s="106"/>
      <c r="F127" s="185">
        <f>SUM(F128:F131)</f>
        <v>0</v>
      </c>
      <c r="G127" s="625">
        <f>SUM(G128:G131)</f>
        <v>0</v>
      </c>
      <c r="H127" s="434"/>
      <c r="I127" s="425"/>
      <c r="J127" s="425"/>
      <c r="K127" s="209"/>
      <c r="L127" s="425"/>
      <c r="M127" s="425"/>
      <c r="N127" s="426"/>
    </row>
    <row r="128" spans="1:14" ht="15.95" customHeight="1" x14ac:dyDescent="0.2">
      <c r="A128" s="56"/>
      <c r="B128" s="107"/>
      <c r="C128" s="323"/>
      <c r="D128" s="324"/>
      <c r="E128" s="106"/>
      <c r="F128" s="321"/>
      <c r="G128" s="622"/>
      <c r="H128" s="435" t="str">
        <f>IF(F128&lt;G128,"E","")</f>
        <v/>
      </c>
      <c r="I128" s="427"/>
      <c r="J128" s="427"/>
      <c r="K128" s="209"/>
      <c r="L128" s="428"/>
      <c r="M128" s="428"/>
      <c r="N128" s="429"/>
    </row>
    <row r="129" spans="1:15" ht="15.95" customHeight="1" x14ac:dyDescent="0.2">
      <c r="A129" s="56"/>
      <c r="B129" s="107"/>
      <c r="C129" s="323"/>
      <c r="D129" s="324"/>
      <c r="E129" s="106"/>
      <c r="F129" s="321"/>
      <c r="G129" s="622"/>
      <c r="H129" s="435" t="str">
        <f>IF(F129&lt;G129,"E","")</f>
        <v/>
      </c>
      <c r="I129" s="427"/>
      <c r="J129" s="427"/>
      <c r="K129" s="209"/>
      <c r="L129" s="428"/>
      <c r="M129" s="428"/>
      <c r="N129" s="429"/>
    </row>
    <row r="130" spans="1:15" ht="15.95" customHeight="1" x14ac:dyDescent="0.2">
      <c r="A130" s="56"/>
      <c r="B130" s="107"/>
      <c r="C130" s="323"/>
      <c r="D130" s="324"/>
      <c r="E130" s="106"/>
      <c r="F130" s="321"/>
      <c r="G130" s="622"/>
      <c r="H130" s="435" t="str">
        <f>IF(F130&lt;G130,"E","")</f>
        <v/>
      </c>
      <c r="I130" s="427"/>
      <c r="J130" s="427"/>
      <c r="K130" s="209"/>
      <c r="L130" s="428"/>
      <c r="M130" s="428"/>
      <c r="N130" s="429"/>
    </row>
    <row r="131" spans="1:15" s="114" customFormat="1" ht="15.95" customHeight="1" x14ac:dyDescent="0.2">
      <c r="A131" s="56"/>
      <c r="B131" s="113"/>
      <c r="C131" s="323"/>
      <c r="D131" s="324"/>
      <c r="E131" s="112"/>
      <c r="F131" s="321"/>
      <c r="G131" s="622"/>
      <c r="H131" s="435" t="str">
        <f>IF(F131&lt;G131,"E","")</f>
        <v/>
      </c>
      <c r="I131" s="427"/>
      <c r="J131" s="427"/>
      <c r="K131" s="209"/>
      <c r="L131" s="428"/>
      <c r="M131" s="428"/>
      <c r="N131" s="429"/>
    </row>
    <row r="132" spans="1:15" s="114" customFormat="1" ht="15.95" customHeight="1" x14ac:dyDescent="0.2">
      <c r="A132" s="56"/>
      <c r="B132" s="113"/>
      <c r="C132" s="117"/>
      <c r="D132" s="117"/>
      <c r="E132" s="117"/>
      <c r="F132" s="187"/>
      <c r="G132" s="187"/>
      <c r="H132" s="438"/>
      <c r="I132" s="428"/>
      <c r="J132" s="428"/>
      <c r="K132" s="428"/>
      <c r="L132" s="428"/>
      <c r="M132" s="428"/>
      <c r="N132" s="429"/>
    </row>
    <row r="133" spans="1:15" s="114" customFormat="1" ht="15.95" customHeight="1" x14ac:dyDescent="0.2">
      <c r="A133" s="56"/>
      <c r="B133" s="113"/>
      <c r="C133" s="17" t="s">
        <v>501</v>
      </c>
      <c r="D133" s="106"/>
      <c r="E133" s="106"/>
      <c r="F133" s="184"/>
      <c r="G133" s="184"/>
      <c r="H133" s="434"/>
      <c r="I133" s="194"/>
      <c r="J133" s="194"/>
      <c r="K133" s="194"/>
      <c r="L133" s="422"/>
      <c r="M133" s="422"/>
      <c r="N133" s="429"/>
    </row>
    <row r="134" spans="1:15" s="114" customFormat="1" ht="15.95" customHeight="1" x14ac:dyDescent="0.2">
      <c r="A134" s="56"/>
      <c r="B134" s="113"/>
      <c r="C134" s="108" t="s">
        <v>6</v>
      </c>
      <c r="D134" s="195" t="s">
        <v>8</v>
      </c>
      <c r="E134" s="106"/>
      <c r="F134" s="185">
        <f>SUM(F135)</f>
        <v>0</v>
      </c>
      <c r="G134" s="625">
        <f>SUM(G135)</f>
        <v>0</v>
      </c>
      <c r="H134" s="434"/>
      <c r="I134" s="425"/>
      <c r="J134" s="425"/>
      <c r="K134" s="209"/>
      <c r="L134" s="425"/>
      <c r="M134" s="425"/>
      <c r="N134" s="426"/>
    </row>
    <row r="135" spans="1:15" s="114" customFormat="1" ht="15.95" customHeight="1" x14ac:dyDescent="0.2">
      <c r="A135" s="56"/>
      <c r="B135" s="113"/>
      <c r="C135" s="322" t="s">
        <v>33</v>
      </c>
      <c r="D135" s="324"/>
      <c r="E135" s="106"/>
      <c r="F135" s="321"/>
      <c r="G135" s="622"/>
      <c r="H135" s="435" t="str">
        <f>IF(F135&lt;G135,"E","")</f>
        <v/>
      </c>
      <c r="I135" s="427"/>
      <c r="J135" s="427"/>
      <c r="K135" s="209"/>
      <c r="L135" s="428"/>
      <c r="M135" s="428"/>
      <c r="N135" s="210"/>
    </row>
    <row r="136" spans="1:15" ht="15.95" customHeight="1" x14ac:dyDescent="0.2">
      <c r="A136" s="46"/>
      <c r="B136" s="118"/>
      <c r="C136" s="119"/>
      <c r="D136" s="119"/>
      <c r="E136" s="119"/>
      <c r="F136" s="188"/>
      <c r="G136" s="188"/>
      <c r="H136" s="439"/>
      <c r="I136" s="189"/>
      <c r="J136" s="189"/>
      <c r="K136" s="189"/>
      <c r="L136" s="783"/>
      <c r="M136" s="783"/>
      <c r="N136" s="7"/>
    </row>
    <row r="137" spans="1:15" s="55" customFormat="1" ht="14.1" customHeight="1" x14ac:dyDescent="0.2">
      <c r="A137" s="46"/>
      <c r="B137" s="53"/>
      <c r="C137" s="53"/>
      <c r="D137" s="53"/>
      <c r="E137" s="53"/>
      <c r="F137" s="189"/>
      <c r="G137" s="190"/>
      <c r="H137" s="190">
        <f>COUNTIF(H18:H135,"E")</f>
        <v>0</v>
      </c>
      <c r="I137" s="190"/>
      <c r="J137" s="190"/>
      <c r="K137" s="190">
        <f>COUNTIF(K18:K135,"E")</f>
        <v>0</v>
      </c>
      <c r="L137" s="191"/>
      <c r="M137" s="191"/>
      <c r="N137" s="140">
        <f>COUNTIF(N18:N135,"E")</f>
        <v>0</v>
      </c>
      <c r="O137" s="141">
        <f>SUM(H137,K137,N137)</f>
        <v>0</v>
      </c>
    </row>
    <row r="138" spans="1:15" s="96" customFormat="1" ht="21.95" customHeight="1" x14ac:dyDescent="0.2">
      <c r="A138" s="56"/>
      <c r="B138" s="4"/>
      <c r="C138" s="770" t="s">
        <v>3</v>
      </c>
      <c r="D138" s="770"/>
      <c r="E138" s="173"/>
      <c r="F138" s="192">
        <f>SUM(F18,F29,F40,F51,F58,F69,F80,F92,F95,F102,F109,F116,F127,F134)</f>
        <v>0</v>
      </c>
      <c r="G138" s="627">
        <f>SUM(G18,G29,G40,G51,G58,G69,G80,G92,G95,G102,G109,G116,G127,G134)</f>
        <v>0</v>
      </c>
      <c r="H138" s="193"/>
      <c r="I138" s="432"/>
      <c r="J138" s="432"/>
      <c r="K138" s="194"/>
      <c r="L138" s="432"/>
      <c r="M138" s="432"/>
      <c r="N138" s="57"/>
      <c r="O138" s="54"/>
    </row>
    <row r="139" spans="1:15" s="54" customFormat="1" ht="17.25" customHeight="1" x14ac:dyDescent="0.2">
      <c r="A139" s="6"/>
      <c r="B139" s="775" t="s">
        <v>186</v>
      </c>
      <c r="C139" s="775"/>
      <c r="D139" s="775"/>
      <c r="E139" s="177"/>
      <c r="F139" s="177"/>
      <c r="G139" s="177"/>
      <c r="H139" s="177"/>
      <c r="I139" s="53"/>
      <c r="J139" s="53"/>
      <c r="K139" s="53"/>
    </row>
    <row r="140" spans="1:15" s="54" customFormat="1" ht="15" customHeight="1" x14ac:dyDescent="0.2">
      <c r="A140" s="6"/>
      <c r="B140" s="120" t="s">
        <v>506</v>
      </c>
      <c r="C140" s="177"/>
      <c r="D140" s="177"/>
      <c r="E140" s="177"/>
      <c r="F140" s="177"/>
      <c r="G140" s="177"/>
      <c r="H140" s="177"/>
      <c r="I140" s="53"/>
      <c r="J140" s="53"/>
      <c r="K140" s="53"/>
    </row>
    <row r="141" spans="1:15" s="54" customFormat="1" ht="22.5" customHeight="1" x14ac:dyDescent="0.3">
      <c r="A141" s="6"/>
      <c r="B141" s="121" t="s">
        <v>505</v>
      </c>
      <c r="C141" s="122"/>
      <c r="D141" s="122"/>
      <c r="E141" s="122"/>
      <c r="F141" s="122"/>
      <c r="G141" s="122"/>
      <c r="H141" s="122"/>
      <c r="I141" s="53"/>
      <c r="J141" s="53"/>
      <c r="K141" s="53"/>
    </row>
    <row r="142" spans="1:15" s="54" customFormat="1" ht="16.5" customHeight="1" x14ac:dyDescent="0.2">
      <c r="A142" s="59"/>
      <c r="B142" s="123" t="str">
        <f>IF(O137&gt;0,"E: Error porque el gasto en Navarra no puede ser superior al Gasto Total","")</f>
        <v/>
      </c>
      <c r="C142" s="53"/>
      <c r="D142" s="53"/>
      <c r="E142" s="53"/>
      <c r="F142" s="53"/>
      <c r="G142" s="53"/>
      <c r="H142" s="53"/>
      <c r="I142" s="53"/>
      <c r="J142" s="53"/>
      <c r="K142" s="53"/>
    </row>
    <row r="143" spans="1:15" s="98" customFormat="1" ht="42" customHeight="1" x14ac:dyDescent="0.2">
      <c r="A143" s="97"/>
      <c r="B143" s="732" t="s">
        <v>1</v>
      </c>
      <c r="C143" s="732"/>
      <c r="D143" s="732"/>
      <c r="E143" s="174"/>
      <c r="F143" s="100"/>
      <c r="G143" s="100"/>
      <c r="H143" s="100"/>
      <c r="K143" s="99"/>
    </row>
    <row r="144" spans="1:15" s="98" customFormat="1" ht="12" customHeight="1" x14ac:dyDescent="0.2">
      <c r="A144" s="97"/>
      <c r="B144" s="797" t="s">
        <v>502</v>
      </c>
      <c r="C144" s="797"/>
      <c r="D144" s="797"/>
      <c r="E144" s="797"/>
      <c r="F144" s="797"/>
      <c r="G144" s="797"/>
      <c r="H144" s="797"/>
      <c r="K144" s="99"/>
    </row>
    <row r="145" spans="1:13" s="96" customFormat="1" ht="15" customHeight="1" x14ac:dyDescent="0.2">
      <c r="A145" s="95"/>
      <c r="B145" s="4"/>
      <c r="C145" s="4"/>
      <c r="D145" s="4"/>
      <c r="E145" s="4"/>
      <c r="F145" s="4"/>
      <c r="G145" s="4"/>
      <c r="H145" s="4"/>
      <c r="I145" s="4"/>
      <c r="J145" s="4"/>
      <c r="K145" s="4"/>
    </row>
    <row r="146" spans="1:13" s="14" customFormat="1" ht="10.5" customHeight="1" x14ac:dyDescent="0.2">
      <c r="A146" s="59"/>
      <c r="B146" s="85"/>
      <c r="C146" s="86"/>
      <c r="D146" s="86"/>
      <c r="E146" s="86"/>
      <c r="F146" s="86"/>
      <c r="G146" s="86"/>
      <c r="H146" s="86"/>
      <c r="I146" s="86"/>
      <c r="J146" s="86"/>
      <c r="K146" s="87"/>
    </row>
    <row r="147" spans="1:13" s="24" customFormat="1" ht="28.5" customHeight="1" x14ac:dyDescent="0.2">
      <c r="A147" s="20"/>
      <c r="B147" s="124"/>
      <c r="C147" s="17" t="s">
        <v>503</v>
      </c>
      <c r="D147" s="106"/>
      <c r="E147" s="106"/>
      <c r="F147" s="106"/>
      <c r="G147" s="106"/>
      <c r="H147" s="106"/>
      <c r="I147" s="196"/>
      <c r="J147" s="196"/>
      <c r="K147" s="125"/>
      <c r="M147" s="512" t="s">
        <v>437</v>
      </c>
    </row>
    <row r="148" spans="1:13" s="24" customFormat="1" ht="20.100000000000001" customHeight="1" x14ac:dyDescent="0.2">
      <c r="A148" s="20"/>
      <c r="B148" s="124"/>
      <c r="C148" s="108" t="s">
        <v>6</v>
      </c>
      <c r="D148" s="108" t="s">
        <v>28</v>
      </c>
      <c r="E148" s="126"/>
      <c r="F148" s="126"/>
      <c r="G148" s="116"/>
      <c r="H148" s="104"/>
      <c r="I148" s="196"/>
      <c r="J148" s="115">
        <f>SUM(J149:J151)</f>
        <v>0</v>
      </c>
      <c r="K148" s="125"/>
    </row>
    <row r="149" spans="1:13" s="24" customFormat="1" ht="17.25" x14ac:dyDescent="0.2">
      <c r="A149" s="20"/>
      <c r="B149" s="124"/>
      <c r="C149" s="325"/>
      <c r="D149" s="739"/>
      <c r="E149" s="740"/>
      <c r="F149" s="740"/>
      <c r="G149" s="741"/>
      <c r="H149" s="110"/>
      <c r="I149" s="196"/>
      <c r="J149" s="329"/>
      <c r="K149" s="125"/>
      <c r="M149" s="554">
        <f>J149</f>
        <v>0</v>
      </c>
    </row>
    <row r="150" spans="1:13" s="24" customFormat="1" ht="17.25" x14ac:dyDescent="0.2">
      <c r="A150" s="20"/>
      <c r="B150" s="124"/>
      <c r="C150" s="325"/>
      <c r="D150" s="739"/>
      <c r="E150" s="740"/>
      <c r="F150" s="740"/>
      <c r="G150" s="741"/>
      <c r="H150" s="110"/>
      <c r="I150" s="196"/>
      <c r="J150" s="329"/>
      <c r="K150" s="125"/>
      <c r="M150" s="554">
        <f>J150</f>
        <v>0</v>
      </c>
    </row>
    <row r="151" spans="1:13" ht="15.95" customHeight="1" x14ac:dyDescent="0.2">
      <c r="A151" s="20"/>
      <c r="B151" s="88"/>
      <c r="C151" s="325"/>
      <c r="D151" s="739"/>
      <c r="E151" s="740"/>
      <c r="F151" s="740"/>
      <c r="G151" s="741"/>
      <c r="H151" s="110"/>
      <c r="I151" s="196"/>
      <c r="J151" s="329"/>
      <c r="K151" s="89"/>
      <c r="M151" s="554">
        <f>J151</f>
        <v>0</v>
      </c>
    </row>
    <row r="152" spans="1:13" ht="15.95" customHeight="1" x14ac:dyDescent="0.2">
      <c r="A152" s="56"/>
      <c r="B152" s="88"/>
      <c r="C152" s="112"/>
      <c r="D152" s="112"/>
      <c r="E152" s="112"/>
      <c r="F152" s="112"/>
      <c r="G152" s="112"/>
      <c r="H152" s="112"/>
      <c r="I152" s="196"/>
      <c r="J152" s="112"/>
      <c r="K152" s="89"/>
    </row>
    <row r="153" spans="1:13" ht="15.95" customHeight="1" x14ac:dyDescent="0.2">
      <c r="A153" s="56"/>
      <c r="B153" s="88"/>
      <c r="C153" s="17" t="s">
        <v>504</v>
      </c>
      <c r="D153" s="106"/>
      <c r="E153" s="106"/>
      <c r="F153" s="106"/>
      <c r="G153" s="106"/>
      <c r="H153" s="106"/>
      <c r="I153" s="196"/>
      <c r="J153" s="106"/>
      <c r="K153" s="89"/>
    </row>
    <row r="154" spans="1:13" ht="15.95" customHeight="1" x14ac:dyDescent="0.2">
      <c r="A154" s="56"/>
      <c r="B154" s="88"/>
      <c r="C154" s="108" t="s">
        <v>6</v>
      </c>
      <c r="D154" s="108" t="s">
        <v>28</v>
      </c>
      <c r="E154" s="126"/>
      <c r="F154" s="126"/>
      <c r="G154" s="116"/>
      <c r="H154" s="104"/>
      <c r="I154" s="196"/>
      <c r="J154" s="115">
        <f>SUM(J155:J157)</f>
        <v>0</v>
      </c>
      <c r="K154" s="89"/>
    </row>
    <row r="155" spans="1:13" ht="15.95" customHeight="1" x14ac:dyDescent="0.2">
      <c r="A155" s="56"/>
      <c r="B155" s="88"/>
      <c r="C155" s="325"/>
      <c r="D155" s="739"/>
      <c r="E155" s="740"/>
      <c r="F155" s="740"/>
      <c r="G155" s="741"/>
      <c r="H155" s="110"/>
      <c r="I155" s="196"/>
      <c r="J155" s="329"/>
      <c r="K155" s="89"/>
      <c r="M155" s="555">
        <f>J155</f>
        <v>0</v>
      </c>
    </row>
    <row r="156" spans="1:13" ht="15.95" customHeight="1" x14ac:dyDescent="0.2">
      <c r="A156" s="56"/>
      <c r="B156" s="88"/>
      <c r="C156" s="325"/>
      <c r="D156" s="739"/>
      <c r="E156" s="740"/>
      <c r="F156" s="740"/>
      <c r="G156" s="741"/>
      <c r="H156" s="110"/>
      <c r="I156" s="196"/>
      <c r="J156" s="329"/>
      <c r="K156" s="89"/>
      <c r="M156" s="555">
        <f t="shared" ref="M156:M157" si="7">J156</f>
        <v>0</v>
      </c>
    </row>
    <row r="157" spans="1:13" ht="15.95" customHeight="1" x14ac:dyDescent="0.2">
      <c r="A157" s="56"/>
      <c r="B157" s="88"/>
      <c r="C157" s="325"/>
      <c r="D157" s="739"/>
      <c r="E157" s="740"/>
      <c r="F157" s="740"/>
      <c r="G157" s="741"/>
      <c r="H157" s="110"/>
      <c r="I157" s="196"/>
      <c r="J157" s="329"/>
      <c r="K157" s="89"/>
      <c r="M157" s="555">
        <f t="shared" si="7"/>
        <v>0</v>
      </c>
    </row>
    <row r="158" spans="1:13" ht="15.95" customHeight="1" x14ac:dyDescent="0.2">
      <c r="A158" s="56"/>
      <c r="B158" s="88"/>
      <c r="C158" s="112"/>
      <c r="D158" s="112"/>
      <c r="E158" s="112"/>
      <c r="F158" s="112"/>
      <c r="G158" s="112"/>
      <c r="H158" s="112"/>
      <c r="I158" s="112"/>
      <c r="J158" s="112"/>
      <c r="K158" s="89"/>
    </row>
    <row r="159" spans="1:13" ht="23.25" customHeight="1" x14ac:dyDescent="0.2">
      <c r="A159" s="56"/>
      <c r="B159" s="88"/>
      <c r="C159" s="17" t="s">
        <v>25</v>
      </c>
      <c r="D159" s="106"/>
      <c r="E159" s="106"/>
      <c r="F159" s="106"/>
      <c r="G159" s="106"/>
      <c r="H159" s="106"/>
      <c r="I159" s="197" t="s">
        <v>295</v>
      </c>
      <c r="J159" s="197" t="s">
        <v>244</v>
      </c>
      <c r="K159" s="89"/>
    </row>
    <row r="160" spans="1:13" ht="15.95" customHeight="1" x14ac:dyDescent="0.2">
      <c r="A160" s="56"/>
      <c r="B160" s="88"/>
      <c r="C160" s="108" t="s">
        <v>6</v>
      </c>
      <c r="D160" s="108" t="s">
        <v>28</v>
      </c>
      <c r="E160" s="126"/>
      <c r="F160" s="126"/>
      <c r="G160" s="116"/>
      <c r="H160" s="104"/>
      <c r="I160" s="115">
        <f>SUM(I161:I167)</f>
        <v>0</v>
      </c>
      <c r="J160" s="115">
        <f>SUM(J161:J167)</f>
        <v>0</v>
      </c>
      <c r="K160" s="89"/>
    </row>
    <row r="161" spans="1:13" ht="15.95" customHeight="1" x14ac:dyDescent="0.2">
      <c r="A161" s="56"/>
      <c r="B161" s="88"/>
      <c r="C161" s="325"/>
      <c r="D161" s="739"/>
      <c r="E161" s="740"/>
      <c r="F161" s="740"/>
      <c r="G161" s="741"/>
      <c r="H161" s="110"/>
      <c r="I161" s="329"/>
      <c r="J161" s="329"/>
      <c r="K161" s="407" t="str">
        <f>IF(J161&lt;I161,"ERROR","")</f>
        <v/>
      </c>
      <c r="M161" s="555">
        <f>I161</f>
        <v>0</v>
      </c>
    </row>
    <row r="162" spans="1:13" ht="15.95" customHeight="1" x14ac:dyDescent="0.2">
      <c r="A162" s="56"/>
      <c r="B162" s="88"/>
      <c r="C162" s="325"/>
      <c r="D162" s="739"/>
      <c r="E162" s="740"/>
      <c r="F162" s="740"/>
      <c r="G162" s="741"/>
      <c r="H162" s="110"/>
      <c r="I162" s="329"/>
      <c r="J162" s="329"/>
      <c r="K162" s="407" t="str">
        <f t="shared" ref="K162:K167" si="8">IF(J162&lt;I162,"ERROR","")</f>
        <v/>
      </c>
      <c r="M162" s="555">
        <f t="shared" ref="M162:M167" si="9">I162</f>
        <v>0</v>
      </c>
    </row>
    <row r="163" spans="1:13" ht="15.95" customHeight="1" x14ac:dyDescent="0.2">
      <c r="A163" s="56"/>
      <c r="B163" s="88"/>
      <c r="C163" s="325"/>
      <c r="D163" s="739"/>
      <c r="E163" s="740"/>
      <c r="F163" s="740"/>
      <c r="G163" s="741"/>
      <c r="H163" s="110"/>
      <c r="I163" s="329"/>
      <c r="J163" s="329"/>
      <c r="K163" s="407" t="str">
        <f t="shared" si="8"/>
        <v/>
      </c>
      <c r="M163" s="555">
        <f t="shared" si="9"/>
        <v>0</v>
      </c>
    </row>
    <row r="164" spans="1:13" ht="15.95" customHeight="1" x14ac:dyDescent="0.2">
      <c r="A164" s="56"/>
      <c r="B164" s="88"/>
      <c r="C164" s="325"/>
      <c r="D164" s="739"/>
      <c r="E164" s="740"/>
      <c r="F164" s="740"/>
      <c r="G164" s="741"/>
      <c r="H164" s="110"/>
      <c r="I164" s="329"/>
      <c r="J164" s="329"/>
      <c r="K164" s="407" t="str">
        <f t="shared" si="8"/>
        <v/>
      </c>
      <c r="M164" s="555">
        <f t="shared" si="9"/>
        <v>0</v>
      </c>
    </row>
    <row r="165" spans="1:13" ht="15.95" customHeight="1" x14ac:dyDescent="0.2">
      <c r="A165" s="56"/>
      <c r="B165" s="88"/>
      <c r="C165" s="325"/>
      <c r="D165" s="739"/>
      <c r="E165" s="740"/>
      <c r="F165" s="740"/>
      <c r="G165" s="741"/>
      <c r="H165" s="110"/>
      <c r="I165" s="329"/>
      <c r="J165" s="329"/>
      <c r="K165" s="407" t="str">
        <f t="shared" si="8"/>
        <v/>
      </c>
      <c r="M165" s="555">
        <f t="shared" si="9"/>
        <v>0</v>
      </c>
    </row>
    <row r="166" spans="1:13" ht="15.95" customHeight="1" x14ac:dyDescent="0.2">
      <c r="A166" s="56"/>
      <c r="B166" s="88"/>
      <c r="C166" s="325"/>
      <c r="D166" s="739"/>
      <c r="E166" s="740"/>
      <c r="F166" s="740"/>
      <c r="G166" s="741"/>
      <c r="H166" s="110"/>
      <c r="I166" s="329"/>
      <c r="J166" s="329"/>
      <c r="K166" s="407" t="str">
        <f t="shared" si="8"/>
        <v/>
      </c>
      <c r="M166" s="555">
        <f t="shared" si="9"/>
        <v>0</v>
      </c>
    </row>
    <row r="167" spans="1:13" ht="15.95" customHeight="1" x14ac:dyDescent="0.2">
      <c r="A167" s="56"/>
      <c r="B167" s="88"/>
      <c r="C167" s="325"/>
      <c r="D167" s="739"/>
      <c r="E167" s="740"/>
      <c r="F167" s="740"/>
      <c r="G167" s="741"/>
      <c r="H167" s="110"/>
      <c r="I167" s="329"/>
      <c r="J167" s="329"/>
      <c r="K167" s="407" t="str">
        <f t="shared" si="8"/>
        <v/>
      </c>
      <c r="M167" s="555">
        <f t="shared" si="9"/>
        <v>0</v>
      </c>
    </row>
    <row r="168" spans="1:13" ht="15.95" customHeight="1" x14ac:dyDescent="0.2">
      <c r="A168" s="56"/>
      <c r="B168" s="88"/>
      <c r="C168" s="112"/>
      <c r="D168" s="112"/>
      <c r="E168" s="112"/>
      <c r="F168" s="112"/>
      <c r="G168" s="112"/>
      <c r="H168" s="112"/>
      <c r="I168" s="112"/>
      <c r="J168" s="112"/>
      <c r="K168" s="89"/>
    </row>
    <row r="169" spans="1:13" s="24" customFormat="1" ht="20.100000000000001" customHeight="1" x14ac:dyDescent="0.2">
      <c r="A169" s="20"/>
      <c r="B169" s="124"/>
      <c r="C169" s="17" t="s">
        <v>26</v>
      </c>
      <c r="D169" s="106"/>
      <c r="E169" s="106"/>
      <c r="F169" s="106"/>
      <c r="G169" s="106"/>
      <c r="H169" s="106"/>
      <c r="I169" s="197" t="s">
        <v>295</v>
      </c>
      <c r="J169" s="197" t="s">
        <v>244</v>
      </c>
      <c r="K169" s="125"/>
    </row>
    <row r="170" spans="1:13" ht="15.95" customHeight="1" x14ac:dyDescent="0.2">
      <c r="A170" s="56"/>
      <c r="B170" s="88"/>
      <c r="C170" s="108" t="s">
        <v>6</v>
      </c>
      <c r="D170" s="108" t="s">
        <v>28</v>
      </c>
      <c r="E170" s="126"/>
      <c r="F170" s="126"/>
      <c r="G170" s="116"/>
      <c r="H170" s="104"/>
      <c r="I170" s="115">
        <f>SUM(I171:I177)</f>
        <v>0</v>
      </c>
      <c r="J170" s="115">
        <f>SUM(J171:J177)</f>
        <v>0</v>
      </c>
      <c r="K170" s="89"/>
    </row>
    <row r="171" spans="1:13" ht="15.95" customHeight="1" x14ac:dyDescent="0.2">
      <c r="A171" s="56"/>
      <c r="B171" s="88"/>
      <c r="C171" s="417" t="s">
        <v>246</v>
      </c>
      <c r="D171" s="780" t="s">
        <v>247</v>
      </c>
      <c r="E171" s="781"/>
      <c r="F171" s="781"/>
      <c r="G171" s="782"/>
      <c r="H171" s="110"/>
      <c r="I171" s="329"/>
      <c r="J171" s="418"/>
      <c r="K171" s="407" t="str">
        <f>IF(J171&lt;I171,"ERROR","")</f>
        <v/>
      </c>
      <c r="M171" s="555">
        <f>I171</f>
        <v>0</v>
      </c>
    </row>
    <row r="172" spans="1:13" ht="15.95" customHeight="1" x14ac:dyDescent="0.2">
      <c r="A172" s="56"/>
      <c r="B172" s="88"/>
      <c r="C172" s="325"/>
      <c r="D172" s="739"/>
      <c r="E172" s="740"/>
      <c r="F172" s="740"/>
      <c r="G172" s="741"/>
      <c r="H172" s="110"/>
      <c r="I172" s="329"/>
      <c r="J172" s="329"/>
      <c r="K172" s="407" t="str">
        <f t="shared" ref="K172:K177" si="10">IF(J172&lt;I172,"ERROR","")</f>
        <v/>
      </c>
      <c r="M172" s="555">
        <f t="shared" ref="M172:M177" si="11">I172</f>
        <v>0</v>
      </c>
    </row>
    <row r="173" spans="1:13" ht="15.95" customHeight="1" x14ac:dyDescent="0.2">
      <c r="A173" s="56"/>
      <c r="B173" s="88"/>
      <c r="C173" s="325"/>
      <c r="D173" s="739"/>
      <c r="E173" s="740"/>
      <c r="F173" s="740"/>
      <c r="G173" s="741"/>
      <c r="H173" s="110"/>
      <c r="I173" s="329"/>
      <c r="J173" s="329"/>
      <c r="K173" s="407" t="str">
        <f t="shared" si="10"/>
        <v/>
      </c>
      <c r="M173" s="555">
        <f t="shared" si="11"/>
        <v>0</v>
      </c>
    </row>
    <row r="174" spans="1:13" ht="15.95" customHeight="1" x14ac:dyDescent="0.2">
      <c r="A174" s="56"/>
      <c r="B174" s="88"/>
      <c r="C174" s="325"/>
      <c r="D174" s="739"/>
      <c r="E174" s="740"/>
      <c r="F174" s="740"/>
      <c r="G174" s="741"/>
      <c r="H174" s="110"/>
      <c r="I174" s="329"/>
      <c r="J174" s="329"/>
      <c r="K174" s="407" t="str">
        <f t="shared" si="10"/>
        <v/>
      </c>
      <c r="M174" s="555">
        <f t="shared" si="11"/>
        <v>0</v>
      </c>
    </row>
    <row r="175" spans="1:13" ht="15.95" customHeight="1" x14ac:dyDescent="0.2">
      <c r="A175" s="56"/>
      <c r="B175" s="88"/>
      <c r="C175" s="325"/>
      <c r="D175" s="739"/>
      <c r="E175" s="740"/>
      <c r="F175" s="740"/>
      <c r="G175" s="741"/>
      <c r="H175" s="110"/>
      <c r="I175" s="329"/>
      <c r="J175" s="329"/>
      <c r="K175" s="407" t="str">
        <f t="shared" si="10"/>
        <v/>
      </c>
      <c r="M175" s="555">
        <f t="shared" si="11"/>
        <v>0</v>
      </c>
    </row>
    <row r="176" spans="1:13" ht="15.95" customHeight="1" x14ac:dyDescent="0.2">
      <c r="A176" s="56"/>
      <c r="B176" s="88"/>
      <c r="C176" s="325"/>
      <c r="D176" s="739"/>
      <c r="E176" s="740"/>
      <c r="F176" s="740"/>
      <c r="G176" s="741"/>
      <c r="H176" s="110"/>
      <c r="I176" s="329"/>
      <c r="J176" s="329"/>
      <c r="K176" s="407" t="str">
        <f t="shared" si="10"/>
        <v/>
      </c>
      <c r="M176" s="555">
        <f t="shared" si="11"/>
        <v>0</v>
      </c>
    </row>
    <row r="177" spans="1:16" s="114" customFormat="1" ht="15.95" customHeight="1" x14ac:dyDescent="0.2">
      <c r="A177" s="56"/>
      <c r="B177" s="127"/>
      <c r="C177" s="325"/>
      <c r="D177" s="739"/>
      <c r="E177" s="740"/>
      <c r="F177" s="740"/>
      <c r="G177" s="741"/>
      <c r="H177" s="110"/>
      <c r="I177" s="329"/>
      <c r="J177" s="329"/>
      <c r="K177" s="407" t="str">
        <f t="shared" si="10"/>
        <v/>
      </c>
      <c r="M177" s="555">
        <f t="shared" si="11"/>
        <v>0</v>
      </c>
    </row>
    <row r="178" spans="1:16" ht="15.95" customHeight="1" x14ac:dyDescent="0.2">
      <c r="A178" s="46"/>
      <c r="B178" s="88"/>
      <c r="C178" s="408" t="str">
        <f>IF(K178&gt;0,"ERROR: EL IMPORTE DE AYUDAS CONCEDIDAS NO PUEDE SUPERAR EL DE AYUDAS SOLICITADAS","")</f>
        <v/>
      </c>
      <c r="D178" s="112"/>
      <c r="E178" s="112"/>
      <c r="F178" s="112"/>
      <c r="G178" s="112"/>
      <c r="H178" s="112"/>
      <c r="I178" s="112"/>
      <c r="J178" s="112"/>
      <c r="K178" s="409">
        <f>COUNTIF(K163:K177,"ERROR")</f>
        <v>0</v>
      </c>
    </row>
    <row r="179" spans="1:16" s="24" customFormat="1" ht="20.100000000000001" customHeight="1" x14ac:dyDescent="0.2">
      <c r="A179" s="20"/>
      <c r="B179" s="124"/>
      <c r="C179" s="17" t="s">
        <v>27</v>
      </c>
      <c r="D179" s="106"/>
      <c r="E179" s="106"/>
      <c r="F179" s="106"/>
      <c r="G179" s="106"/>
      <c r="H179" s="104"/>
      <c r="I179" s="106"/>
      <c r="J179" s="106"/>
      <c r="K179" s="125"/>
      <c r="P179" s="139"/>
    </row>
    <row r="180" spans="1:16" ht="15.95" customHeight="1" x14ac:dyDescent="0.2">
      <c r="A180" s="56"/>
      <c r="B180" s="88"/>
      <c r="C180" s="108" t="s">
        <v>6</v>
      </c>
      <c r="D180" s="108" t="s">
        <v>28</v>
      </c>
      <c r="E180" s="126"/>
      <c r="F180" s="126"/>
      <c r="G180" s="116"/>
      <c r="H180" s="110"/>
      <c r="I180" s="196"/>
      <c r="J180" s="115">
        <f>SUM(J181:J187)</f>
        <v>0</v>
      </c>
      <c r="K180" s="89"/>
    </row>
    <row r="181" spans="1:16" ht="15.95" customHeight="1" x14ac:dyDescent="0.2">
      <c r="A181" s="56"/>
      <c r="B181" s="88"/>
      <c r="C181" s="325"/>
      <c r="D181" s="777"/>
      <c r="E181" s="778"/>
      <c r="F181" s="778"/>
      <c r="G181" s="779"/>
      <c r="H181" s="110"/>
      <c r="I181" s="196"/>
      <c r="J181" s="329"/>
      <c r="K181" s="89"/>
      <c r="M181" s="555">
        <f>J181</f>
        <v>0</v>
      </c>
    </row>
    <row r="182" spans="1:16" ht="15.95" customHeight="1" x14ac:dyDescent="0.2">
      <c r="A182" s="56"/>
      <c r="B182" s="88"/>
      <c r="C182" s="325"/>
      <c r="D182" s="326"/>
      <c r="E182" s="327"/>
      <c r="F182" s="327"/>
      <c r="G182" s="328"/>
      <c r="H182" s="110"/>
      <c r="I182" s="196"/>
      <c r="J182" s="329"/>
      <c r="K182" s="89"/>
      <c r="M182" s="555">
        <f t="shared" ref="M182:M187" si="12">J182</f>
        <v>0</v>
      </c>
    </row>
    <row r="183" spans="1:16" ht="15.95" customHeight="1" x14ac:dyDescent="0.2">
      <c r="A183" s="56"/>
      <c r="B183" s="88"/>
      <c r="C183" s="325"/>
      <c r="D183" s="326"/>
      <c r="E183" s="327"/>
      <c r="F183" s="327"/>
      <c r="G183" s="328"/>
      <c r="H183" s="110"/>
      <c r="I183" s="196"/>
      <c r="J183" s="329"/>
      <c r="K183" s="89"/>
      <c r="M183" s="555">
        <f t="shared" si="12"/>
        <v>0</v>
      </c>
    </row>
    <row r="184" spans="1:16" ht="15.95" customHeight="1" x14ac:dyDescent="0.2">
      <c r="A184" s="56"/>
      <c r="B184" s="88"/>
      <c r="C184" s="325"/>
      <c r="D184" s="326"/>
      <c r="E184" s="327"/>
      <c r="F184" s="327"/>
      <c r="G184" s="328"/>
      <c r="H184" s="110"/>
      <c r="I184" s="196"/>
      <c r="J184" s="329"/>
      <c r="K184" s="89"/>
      <c r="M184" s="555">
        <f t="shared" si="12"/>
        <v>0</v>
      </c>
    </row>
    <row r="185" spans="1:16" ht="15.95" customHeight="1" x14ac:dyDescent="0.2">
      <c r="A185" s="56"/>
      <c r="B185" s="88"/>
      <c r="C185" s="325"/>
      <c r="D185" s="326"/>
      <c r="E185" s="327"/>
      <c r="F185" s="327"/>
      <c r="G185" s="328"/>
      <c r="H185" s="110"/>
      <c r="I185" s="196"/>
      <c r="J185" s="329"/>
      <c r="K185" s="89"/>
      <c r="M185" s="555">
        <f t="shared" si="12"/>
        <v>0</v>
      </c>
    </row>
    <row r="186" spans="1:16" ht="15.95" customHeight="1" x14ac:dyDescent="0.2">
      <c r="A186" s="56"/>
      <c r="B186" s="88"/>
      <c r="C186" s="325"/>
      <c r="D186" s="777"/>
      <c r="E186" s="778"/>
      <c r="F186" s="778"/>
      <c r="G186" s="779"/>
      <c r="H186" s="110"/>
      <c r="I186" s="196"/>
      <c r="J186" s="329"/>
      <c r="K186" s="89"/>
      <c r="M186" s="555">
        <f t="shared" si="12"/>
        <v>0</v>
      </c>
    </row>
    <row r="187" spans="1:16" s="114" customFormat="1" ht="15.95" customHeight="1" x14ac:dyDescent="0.2">
      <c r="A187" s="56"/>
      <c r="B187" s="127"/>
      <c r="C187" s="325"/>
      <c r="D187" s="777"/>
      <c r="E187" s="778"/>
      <c r="F187" s="778"/>
      <c r="G187" s="779"/>
      <c r="H187" s="104"/>
      <c r="I187" s="196"/>
      <c r="J187" s="329"/>
      <c r="K187" s="128"/>
      <c r="M187" s="555">
        <f t="shared" si="12"/>
        <v>0</v>
      </c>
    </row>
    <row r="188" spans="1:16" s="94" customFormat="1" ht="15.95" customHeight="1" x14ac:dyDescent="0.2">
      <c r="A188" s="6"/>
      <c r="B188" s="91"/>
      <c r="C188" s="92"/>
      <c r="D188" s="92"/>
      <c r="E188" s="92"/>
      <c r="F188" s="92"/>
      <c r="G188" s="92"/>
      <c r="H188" s="92"/>
      <c r="I188" s="92"/>
      <c r="J188" s="92"/>
      <c r="K188" s="93"/>
      <c r="M188" s="14"/>
      <c r="N188" s="14"/>
    </row>
    <row r="189" spans="1:16" ht="14.1" customHeight="1" x14ac:dyDescent="0.2">
      <c r="A189" s="46"/>
      <c r="B189" s="129"/>
      <c r="C189" s="129"/>
      <c r="D189" s="129"/>
      <c r="E189" s="129"/>
      <c r="F189" s="129"/>
      <c r="G189" s="129"/>
      <c r="H189" s="129"/>
      <c r="I189" s="129"/>
      <c r="J189" s="129"/>
      <c r="K189" s="129"/>
      <c r="M189" s="14"/>
      <c r="N189" s="14"/>
    </row>
    <row r="190" spans="1:16" s="130" customFormat="1" ht="21.95" customHeight="1" x14ac:dyDescent="0.2">
      <c r="A190" s="56"/>
      <c r="B190" s="4"/>
      <c r="C190" s="770" t="s">
        <v>7</v>
      </c>
      <c r="D190" s="770"/>
      <c r="E190" s="770"/>
      <c r="F190" s="770"/>
      <c r="G190" s="770"/>
      <c r="H190" s="173"/>
      <c r="I190" s="42">
        <f>SUM(I170,I160)</f>
        <v>0</v>
      </c>
      <c r="J190" s="42">
        <f>SUM(J148,J170,J180,J160,J154)</f>
        <v>0</v>
      </c>
      <c r="K190" s="4"/>
      <c r="L190" s="52"/>
      <c r="M190" s="513">
        <f>SUM(,M149:M151,M155:M157,M161:M167,M171:M177,M181:M187)</f>
        <v>0</v>
      </c>
      <c r="N190" s="14"/>
    </row>
    <row r="191" spans="1:16" s="94" customFormat="1" ht="6" customHeight="1" x14ac:dyDescent="0.2">
      <c r="A191" s="6"/>
      <c r="B191" s="53"/>
      <c r="C191" s="53"/>
      <c r="D191" s="53"/>
      <c r="E191" s="53"/>
      <c r="F191" s="53"/>
      <c r="G191" s="53"/>
      <c r="H191" s="53"/>
      <c r="I191" s="53"/>
      <c r="J191" s="53"/>
      <c r="K191" s="53"/>
      <c r="L191" s="52"/>
      <c r="M191" s="14"/>
      <c r="N191" s="14"/>
    </row>
    <row r="192" spans="1:16" s="94" customFormat="1" ht="14.1" customHeight="1" x14ac:dyDescent="0.2">
      <c r="A192" s="59"/>
      <c r="B192" s="53"/>
      <c r="C192" s="53"/>
      <c r="D192" s="53"/>
      <c r="E192" s="53"/>
      <c r="F192" s="53"/>
      <c r="G192" s="53"/>
      <c r="H192" s="53"/>
      <c r="I192" s="53"/>
      <c r="J192" s="53"/>
      <c r="K192" s="53"/>
      <c r="L192" s="52"/>
      <c r="M192" s="14"/>
      <c r="N192" s="14"/>
    </row>
    <row r="193" spans="1:12" s="14" customFormat="1" ht="6" customHeight="1" x14ac:dyDescent="0.2">
      <c r="A193" s="56"/>
      <c r="B193" s="85"/>
      <c r="C193" s="86"/>
      <c r="D193" s="86"/>
      <c r="E193" s="86"/>
      <c r="F193" s="86"/>
      <c r="G193" s="86"/>
      <c r="H193" s="86"/>
      <c r="I193" s="86"/>
      <c r="J193" s="86"/>
      <c r="K193" s="87"/>
      <c r="L193" s="52"/>
    </row>
    <row r="194" spans="1:12" s="24" customFormat="1" ht="18" customHeight="1" x14ac:dyDescent="0.2">
      <c r="A194" s="9"/>
      <c r="B194" s="124"/>
      <c r="C194" s="771" t="s">
        <v>30</v>
      </c>
      <c r="D194" s="771"/>
      <c r="E194" s="771"/>
      <c r="F194" s="771"/>
      <c r="G194" s="771"/>
      <c r="H194" s="771"/>
      <c r="I194" s="771"/>
      <c r="J194" s="771"/>
      <c r="K194" s="125"/>
      <c r="L194" s="52"/>
    </row>
    <row r="195" spans="1:12" ht="15.95" customHeight="1" x14ac:dyDescent="0.2">
      <c r="A195" s="20"/>
      <c r="B195" s="88"/>
      <c r="C195" s="774" t="s">
        <v>2</v>
      </c>
      <c r="D195" s="774"/>
      <c r="E195" s="774"/>
      <c r="F195" s="774"/>
      <c r="G195" s="774"/>
      <c r="H195" s="110"/>
      <c r="I195" s="776">
        <f>F138</f>
        <v>0</v>
      </c>
      <c r="J195" s="776"/>
      <c r="K195" s="89"/>
    </row>
    <row r="196" spans="1:12" ht="15.95" customHeight="1" x14ac:dyDescent="0.2">
      <c r="A196" s="56"/>
      <c r="B196" s="88"/>
      <c r="C196" s="774" t="s">
        <v>4</v>
      </c>
      <c r="D196" s="774"/>
      <c r="E196" s="774"/>
      <c r="F196" s="774"/>
      <c r="G196" s="774"/>
      <c r="H196" s="110"/>
      <c r="I196" s="776">
        <f>J190</f>
        <v>0</v>
      </c>
      <c r="J196" s="776"/>
      <c r="K196" s="89"/>
    </row>
    <row r="197" spans="1:12" s="130" customFormat="1" ht="34.5" customHeight="1" x14ac:dyDescent="0.2">
      <c r="A197" s="56"/>
      <c r="B197" s="131"/>
      <c r="C197" s="132"/>
      <c r="D197" s="132"/>
      <c r="E197" s="132"/>
      <c r="F197" s="132"/>
      <c r="G197" s="564" t="str">
        <f>IF((I195-I196)=0,"CORRECTO: La suma de gastos coincide con la suma de los ingresos","INCORRECTO: La suma de gastos no coincide con la suma de los ingresos")</f>
        <v>CORRECTO: La suma de gastos coincide con la suma de los ingresos</v>
      </c>
      <c r="H197" s="133"/>
      <c r="I197" s="133"/>
      <c r="J197" s="133"/>
      <c r="K197" s="134"/>
    </row>
    <row r="198" spans="1:12" s="130" customFormat="1" ht="15.75" x14ac:dyDescent="0.2">
      <c r="A198" s="56"/>
      <c r="B198" s="131"/>
      <c r="C198" s="135"/>
      <c r="D198" s="135"/>
      <c r="E198" s="135"/>
      <c r="F198" s="132"/>
      <c r="G198" s="136"/>
      <c r="H198" s="133"/>
      <c r="I198" s="133"/>
      <c r="J198" s="133"/>
      <c r="K198" s="134"/>
    </row>
    <row r="199" spans="1:12" s="94" customFormat="1" ht="6" customHeight="1" x14ac:dyDescent="0.2">
      <c r="A199" s="6"/>
      <c r="B199" s="91"/>
      <c r="C199" s="137"/>
      <c r="D199" s="137"/>
      <c r="E199" s="137"/>
      <c r="F199" s="137"/>
      <c r="G199" s="137"/>
      <c r="H199" s="92"/>
      <c r="I199" s="92"/>
      <c r="J199" s="92"/>
      <c r="K199" s="93"/>
    </row>
  </sheetData>
  <sheetProtection password="CD7A" sheet="1" insertRows="0" selectLockedCells="1"/>
  <mergeCells count="52">
    <mergeCell ref="B143:D143"/>
    <mergeCell ref="D161:G161"/>
    <mergeCell ref="B1:H1"/>
    <mergeCell ref="B2:H2"/>
    <mergeCell ref="I8:J8"/>
    <mergeCell ref="B13:H13"/>
    <mergeCell ref="B144:H144"/>
    <mergeCell ref="L136:M136"/>
    <mergeCell ref="L16:M16"/>
    <mergeCell ref="C39:D39"/>
    <mergeCell ref="I2:K2"/>
    <mergeCell ref="C5:H5"/>
    <mergeCell ref="C6:G6"/>
    <mergeCell ref="C9:G9"/>
    <mergeCell ref="C8:H8"/>
    <mergeCell ref="B12:D12"/>
    <mergeCell ref="E18:E19"/>
    <mergeCell ref="C101:D101"/>
    <mergeCell ref="C92:D92"/>
    <mergeCell ref="E16:E17"/>
    <mergeCell ref="C196:G196"/>
    <mergeCell ref="I196:J196"/>
    <mergeCell ref="I195:J195"/>
    <mergeCell ref="D151:G151"/>
    <mergeCell ref="D155:G155"/>
    <mergeCell ref="D156:G156"/>
    <mergeCell ref="D157:G157"/>
    <mergeCell ref="D167:G167"/>
    <mergeCell ref="C190:G190"/>
    <mergeCell ref="D181:G181"/>
    <mergeCell ref="D186:G186"/>
    <mergeCell ref="D187:G187"/>
    <mergeCell ref="D172:G172"/>
    <mergeCell ref="C194:J194"/>
    <mergeCell ref="D171:G171"/>
    <mergeCell ref="D177:G177"/>
    <mergeCell ref="D173:G173"/>
    <mergeCell ref="D174:G174"/>
    <mergeCell ref="C17:D17"/>
    <mergeCell ref="D149:G149"/>
    <mergeCell ref="C195:G195"/>
    <mergeCell ref="C79:D79"/>
    <mergeCell ref="B139:D139"/>
    <mergeCell ref="D150:G150"/>
    <mergeCell ref="D162:G162"/>
    <mergeCell ref="D163:G163"/>
    <mergeCell ref="D164:G164"/>
    <mergeCell ref="D165:G165"/>
    <mergeCell ref="D166:G166"/>
    <mergeCell ref="D175:G175"/>
    <mergeCell ref="D176:G176"/>
    <mergeCell ref="C138:D138"/>
  </mergeCells>
  <phoneticPr fontId="2" type="noConversion"/>
  <pageMargins left="0.31496062992125984" right="0.51181102362204722" top="0.74803149606299213" bottom="0.39370078740157483" header="0.27559055118110237" footer="0.19685039370078741"/>
  <pageSetup paperSize="9" scale="50" fitToHeight="10" orientation="portrait" r:id="rId1"/>
  <headerFooter>
    <oddFooter>&amp;R&amp;"Calibri,Cursiva"Dirección General de Cultura- Institución Príncipe de Viana - &amp;N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3">
    <tabColor theme="4" tint="0.59999389629810485"/>
    <pageSetUpPr fitToPage="1"/>
  </sheetPr>
  <dimension ref="A1:W81"/>
  <sheetViews>
    <sheetView showGridLines="0" topLeftCell="B1" zoomScaleNormal="100" workbookViewId="0">
      <selection activeCell="B7" sqref="B7"/>
    </sheetView>
  </sheetViews>
  <sheetFormatPr baseColWidth="10" defaultColWidth="11.42578125" defaultRowHeight="12.75" x14ac:dyDescent="0.2"/>
  <cols>
    <col min="1" max="1" width="3" style="5" customWidth="1"/>
    <col min="2" max="2" width="23.140625" style="5" customWidth="1"/>
    <col min="3" max="3" width="12.42578125" style="5" customWidth="1"/>
    <col min="4" max="4" width="34.42578125" style="5" customWidth="1"/>
    <col min="5" max="5" width="18.7109375" style="5" customWidth="1"/>
    <col min="6" max="6" width="17.85546875" style="5" customWidth="1"/>
    <col min="7" max="7" width="14.140625" style="5" customWidth="1"/>
    <col min="8" max="8" width="22.5703125" style="5" customWidth="1"/>
    <col min="9" max="9" width="13.7109375" style="5" customWidth="1"/>
    <col min="10" max="10" width="13" style="5" customWidth="1"/>
    <col min="11" max="11" width="12.28515625" style="1" customWidth="1"/>
    <col min="12" max="12" width="11.42578125" style="1"/>
    <col min="13" max="13" width="9.140625" style="1" customWidth="1"/>
    <col min="14" max="23" width="11.42578125" style="1"/>
    <col min="24" max="16384" width="11.42578125" style="5"/>
  </cols>
  <sheetData>
    <row r="1" spans="1:13" x14ac:dyDescent="0.2">
      <c r="A1" s="117"/>
      <c r="B1" s="142"/>
      <c r="C1" s="142"/>
      <c r="D1" s="142"/>
      <c r="E1" s="142"/>
      <c r="F1" s="142"/>
      <c r="G1" s="142"/>
      <c r="H1" s="142"/>
      <c r="I1" s="142"/>
      <c r="J1" s="142"/>
      <c r="K1" s="142"/>
      <c r="L1" s="142"/>
      <c r="M1" s="117"/>
    </row>
    <row r="2" spans="1:13" ht="39" customHeight="1" x14ac:dyDescent="0.2">
      <c r="A2" s="117"/>
      <c r="B2" s="750" t="s">
        <v>564</v>
      </c>
      <c r="C2" s="750"/>
      <c r="D2" s="750"/>
      <c r="E2" s="750"/>
      <c r="F2" s="750"/>
      <c r="G2" s="750"/>
      <c r="H2" s="750"/>
      <c r="I2" s="750"/>
      <c r="J2" s="750"/>
      <c r="K2" s="750"/>
      <c r="L2" s="175"/>
      <c r="M2" s="117"/>
    </row>
    <row r="3" spans="1:13" s="1" customFormat="1" ht="33.75" customHeight="1" x14ac:dyDescent="0.2">
      <c r="A3" s="117"/>
      <c r="B3" s="808" t="s">
        <v>323</v>
      </c>
      <c r="C3" s="808"/>
      <c r="D3" s="808"/>
      <c r="E3" s="808"/>
      <c r="F3" s="808"/>
      <c r="G3" s="808"/>
      <c r="H3" s="808"/>
      <c r="I3" s="808"/>
      <c r="J3" s="808"/>
      <c r="K3" s="808"/>
      <c r="L3" s="808"/>
      <c r="M3" s="117"/>
    </row>
    <row r="4" spans="1:13" ht="31.5" customHeight="1" x14ac:dyDescent="0.3">
      <c r="A4" s="117"/>
      <c r="B4" s="143" t="s">
        <v>180</v>
      </c>
      <c r="C4" s="144">
        <v>1184</v>
      </c>
      <c r="D4" s="145" t="s">
        <v>181</v>
      </c>
      <c r="E4" s="144">
        <f>C4*14/12</f>
        <v>1381.3333333333333</v>
      </c>
      <c r="F4" s="803" t="s">
        <v>183</v>
      </c>
      <c r="G4" s="804"/>
      <c r="H4" s="805"/>
      <c r="I4" s="806">
        <f>3*E4</f>
        <v>4144</v>
      </c>
      <c r="J4" s="807"/>
      <c r="K4" s="801" t="s">
        <v>451</v>
      </c>
      <c r="L4" s="801" t="s">
        <v>452</v>
      </c>
      <c r="M4" s="117"/>
    </row>
    <row r="5" spans="1:13" s="1" customFormat="1" ht="13.5" thickBot="1" x14ac:dyDescent="0.25">
      <c r="A5" s="117"/>
      <c r="B5" s="330" t="s">
        <v>282</v>
      </c>
      <c r="C5" s="117"/>
      <c r="D5" s="117"/>
      <c r="E5" s="117"/>
      <c r="F5" s="117"/>
      <c r="G5" s="117"/>
      <c r="H5" s="117"/>
      <c r="I5" s="117"/>
      <c r="J5" s="117"/>
      <c r="K5" s="802"/>
      <c r="L5" s="802"/>
      <c r="M5" s="117"/>
    </row>
    <row r="6" spans="1:13" ht="64.5" thickBot="1" x14ac:dyDescent="0.25">
      <c r="A6" s="117"/>
      <c r="B6" s="565" t="s">
        <v>110</v>
      </c>
      <c r="C6" s="146" t="s">
        <v>111</v>
      </c>
      <c r="D6" s="147" t="s">
        <v>108</v>
      </c>
      <c r="E6" s="147" t="s">
        <v>177</v>
      </c>
      <c r="F6" s="147" t="s">
        <v>178</v>
      </c>
      <c r="G6" s="147" t="s">
        <v>179</v>
      </c>
      <c r="H6" s="147" t="s">
        <v>109</v>
      </c>
      <c r="I6" s="538" t="s">
        <v>449</v>
      </c>
      <c r="J6" s="631" t="s">
        <v>450</v>
      </c>
      <c r="K6" s="802"/>
      <c r="L6" s="802"/>
      <c r="M6" s="117"/>
    </row>
    <row r="7" spans="1:13" x14ac:dyDescent="0.2">
      <c r="A7" s="117"/>
      <c r="B7" s="412"/>
      <c r="C7" s="151"/>
      <c r="D7" s="413"/>
      <c r="E7" s="152"/>
      <c r="F7" s="152"/>
      <c r="G7" s="152"/>
      <c r="H7" s="337"/>
      <c r="I7" s="148">
        <f>(E7+F7)*G7*H7</f>
        <v>0</v>
      </c>
      <c r="J7" s="628"/>
      <c r="K7" s="149">
        <f>IF(E7&lt;=$I$4,I7,($I$4+0.35*$I$4)*G7*H7)</f>
        <v>0</v>
      </c>
      <c r="L7" s="149">
        <f>IF(K7&gt;J7,J7,K7)</f>
        <v>0</v>
      </c>
      <c r="M7" s="411" t="str">
        <f>IF(J7&gt;I7,"ERROR","")</f>
        <v/>
      </c>
    </row>
    <row r="8" spans="1:13" x14ac:dyDescent="0.2">
      <c r="A8" s="117"/>
      <c r="B8" s="335"/>
      <c r="C8" s="151"/>
      <c r="D8" s="336"/>
      <c r="E8" s="152"/>
      <c r="F8" s="152"/>
      <c r="G8" s="152"/>
      <c r="H8" s="337"/>
      <c r="I8" s="148">
        <f t="shared" ref="I8:I26" si="0">(E8+F8)*G8*H8</f>
        <v>0</v>
      </c>
      <c r="J8" s="629"/>
      <c r="K8" s="149">
        <f t="shared" ref="K8:K26" si="1">IF(E8&lt;=$I$4,I8,($I$4+0.35*$I$4)*G8*H8)</f>
        <v>0</v>
      </c>
      <c r="L8" s="149">
        <f t="shared" ref="L8:L26" si="2">IF(K8&gt;J8,J8,K8)</f>
        <v>0</v>
      </c>
      <c r="M8" s="199"/>
    </row>
    <row r="9" spans="1:13" x14ac:dyDescent="0.2">
      <c r="A9" s="117"/>
      <c r="B9" s="335"/>
      <c r="C9" s="151"/>
      <c r="D9" s="336"/>
      <c r="E9" s="152"/>
      <c r="F9" s="152"/>
      <c r="G9" s="152"/>
      <c r="H9" s="337"/>
      <c r="I9" s="148">
        <f t="shared" si="0"/>
        <v>0</v>
      </c>
      <c r="J9" s="629"/>
      <c r="K9" s="149">
        <f t="shared" si="1"/>
        <v>0</v>
      </c>
      <c r="L9" s="149">
        <f t="shared" si="2"/>
        <v>0</v>
      </c>
      <c r="M9" s="199"/>
    </row>
    <row r="10" spans="1:13" x14ac:dyDescent="0.2">
      <c r="A10" s="117"/>
      <c r="B10" s="335"/>
      <c r="C10" s="151"/>
      <c r="D10" s="336"/>
      <c r="E10" s="152"/>
      <c r="F10" s="152"/>
      <c r="G10" s="152"/>
      <c r="H10" s="337"/>
      <c r="I10" s="148">
        <f t="shared" si="0"/>
        <v>0</v>
      </c>
      <c r="J10" s="629"/>
      <c r="K10" s="149">
        <f t="shared" si="1"/>
        <v>0</v>
      </c>
      <c r="L10" s="149">
        <f t="shared" si="2"/>
        <v>0</v>
      </c>
      <c r="M10" s="199"/>
    </row>
    <row r="11" spans="1:13" x14ac:dyDescent="0.2">
      <c r="A11" s="117"/>
      <c r="B11" s="335"/>
      <c r="C11" s="151"/>
      <c r="D11" s="336"/>
      <c r="E11" s="152"/>
      <c r="F11" s="152"/>
      <c r="G11" s="152"/>
      <c r="H11" s="337"/>
      <c r="I11" s="148">
        <f t="shared" si="0"/>
        <v>0</v>
      </c>
      <c r="J11" s="629"/>
      <c r="K11" s="149">
        <f t="shared" si="1"/>
        <v>0</v>
      </c>
      <c r="L11" s="149">
        <f t="shared" si="2"/>
        <v>0</v>
      </c>
      <c r="M11" s="199"/>
    </row>
    <row r="12" spans="1:13" x14ac:dyDescent="0.2">
      <c r="A12" s="117"/>
      <c r="B12" s="335"/>
      <c r="C12" s="151"/>
      <c r="D12" s="336"/>
      <c r="E12" s="152"/>
      <c r="F12" s="152"/>
      <c r="G12" s="152"/>
      <c r="H12" s="337"/>
      <c r="I12" s="148">
        <f t="shared" si="0"/>
        <v>0</v>
      </c>
      <c r="J12" s="629"/>
      <c r="K12" s="149">
        <f t="shared" si="1"/>
        <v>0</v>
      </c>
      <c r="L12" s="149">
        <f t="shared" si="2"/>
        <v>0</v>
      </c>
      <c r="M12" s="199"/>
    </row>
    <row r="13" spans="1:13" x14ac:dyDescent="0.2">
      <c r="A13" s="117"/>
      <c r="B13" s="335"/>
      <c r="C13" s="151"/>
      <c r="D13" s="336"/>
      <c r="E13" s="152"/>
      <c r="F13" s="152"/>
      <c r="G13" s="152"/>
      <c r="H13" s="337"/>
      <c r="I13" s="148">
        <f t="shared" si="0"/>
        <v>0</v>
      </c>
      <c r="J13" s="629"/>
      <c r="K13" s="149">
        <f t="shared" si="1"/>
        <v>0</v>
      </c>
      <c r="L13" s="149">
        <f t="shared" si="2"/>
        <v>0</v>
      </c>
      <c r="M13" s="199"/>
    </row>
    <row r="14" spans="1:13" x14ac:dyDescent="0.2">
      <c r="A14" s="117"/>
      <c r="B14" s="335"/>
      <c r="C14" s="151"/>
      <c r="D14" s="336"/>
      <c r="E14" s="152"/>
      <c r="F14" s="152"/>
      <c r="G14" s="152"/>
      <c r="H14" s="337"/>
      <c r="I14" s="148">
        <f t="shared" si="0"/>
        <v>0</v>
      </c>
      <c r="J14" s="629"/>
      <c r="K14" s="149">
        <f t="shared" si="1"/>
        <v>0</v>
      </c>
      <c r="L14" s="149">
        <f t="shared" si="2"/>
        <v>0</v>
      </c>
      <c r="M14" s="199"/>
    </row>
    <row r="15" spans="1:13" x14ac:dyDescent="0.2">
      <c r="A15" s="117"/>
      <c r="B15" s="335"/>
      <c r="C15" s="151"/>
      <c r="D15" s="336"/>
      <c r="E15" s="152"/>
      <c r="F15" s="152"/>
      <c r="G15" s="152"/>
      <c r="H15" s="337"/>
      <c r="I15" s="148">
        <f t="shared" si="0"/>
        <v>0</v>
      </c>
      <c r="J15" s="629"/>
      <c r="K15" s="149">
        <f t="shared" si="1"/>
        <v>0</v>
      </c>
      <c r="L15" s="149">
        <f t="shared" si="2"/>
        <v>0</v>
      </c>
      <c r="M15" s="199"/>
    </row>
    <row r="16" spans="1:13" x14ac:dyDescent="0.2">
      <c r="A16" s="117"/>
      <c r="B16" s="335"/>
      <c r="C16" s="151"/>
      <c r="D16" s="336"/>
      <c r="E16" s="152"/>
      <c r="F16" s="152"/>
      <c r="G16" s="152"/>
      <c r="H16" s="337"/>
      <c r="I16" s="148">
        <f t="shared" si="0"/>
        <v>0</v>
      </c>
      <c r="J16" s="629"/>
      <c r="K16" s="149">
        <f t="shared" si="1"/>
        <v>0</v>
      </c>
      <c r="L16" s="149">
        <f t="shared" si="2"/>
        <v>0</v>
      </c>
      <c r="M16" s="199"/>
    </row>
    <row r="17" spans="1:13" x14ac:dyDescent="0.2">
      <c r="A17" s="117"/>
      <c r="B17" s="335"/>
      <c r="C17" s="151"/>
      <c r="D17" s="336"/>
      <c r="E17" s="152"/>
      <c r="F17" s="152"/>
      <c r="G17" s="152"/>
      <c r="H17" s="337"/>
      <c r="I17" s="148">
        <f t="shared" si="0"/>
        <v>0</v>
      </c>
      <c r="J17" s="629"/>
      <c r="K17" s="149">
        <f t="shared" si="1"/>
        <v>0</v>
      </c>
      <c r="L17" s="149">
        <f t="shared" si="2"/>
        <v>0</v>
      </c>
      <c r="M17" s="199"/>
    </row>
    <row r="18" spans="1:13" x14ac:dyDescent="0.2">
      <c r="A18" s="117"/>
      <c r="B18" s="335"/>
      <c r="C18" s="151"/>
      <c r="D18" s="336"/>
      <c r="E18" s="152"/>
      <c r="F18" s="152"/>
      <c r="G18" s="152"/>
      <c r="H18" s="337"/>
      <c r="I18" s="148">
        <f t="shared" si="0"/>
        <v>0</v>
      </c>
      <c r="J18" s="629"/>
      <c r="K18" s="149">
        <f t="shared" si="1"/>
        <v>0</v>
      </c>
      <c r="L18" s="149">
        <f t="shared" si="2"/>
        <v>0</v>
      </c>
      <c r="M18" s="199"/>
    </row>
    <row r="19" spans="1:13" x14ac:dyDescent="0.2">
      <c r="A19" s="117"/>
      <c r="B19" s="335"/>
      <c r="C19" s="151"/>
      <c r="D19" s="336"/>
      <c r="E19" s="152"/>
      <c r="F19" s="152"/>
      <c r="G19" s="152"/>
      <c r="H19" s="337"/>
      <c r="I19" s="148">
        <f t="shared" si="0"/>
        <v>0</v>
      </c>
      <c r="J19" s="629"/>
      <c r="K19" s="149">
        <f t="shared" si="1"/>
        <v>0</v>
      </c>
      <c r="L19" s="149">
        <f t="shared" si="2"/>
        <v>0</v>
      </c>
      <c r="M19" s="199"/>
    </row>
    <row r="20" spans="1:13" x14ac:dyDescent="0.2">
      <c r="A20" s="117"/>
      <c r="B20" s="335"/>
      <c r="C20" s="151"/>
      <c r="D20" s="336"/>
      <c r="E20" s="152"/>
      <c r="F20" s="152"/>
      <c r="G20" s="152"/>
      <c r="H20" s="337"/>
      <c r="I20" s="148">
        <f t="shared" si="0"/>
        <v>0</v>
      </c>
      <c r="J20" s="629"/>
      <c r="K20" s="149">
        <f t="shared" si="1"/>
        <v>0</v>
      </c>
      <c r="L20" s="149">
        <f t="shared" si="2"/>
        <v>0</v>
      </c>
      <c r="M20" s="199"/>
    </row>
    <row r="21" spans="1:13" x14ac:dyDescent="0.2">
      <c r="A21" s="117"/>
      <c r="B21" s="335"/>
      <c r="C21" s="151"/>
      <c r="D21" s="336"/>
      <c r="E21" s="152"/>
      <c r="F21" s="152"/>
      <c r="G21" s="152"/>
      <c r="H21" s="337"/>
      <c r="I21" s="148">
        <f t="shared" si="0"/>
        <v>0</v>
      </c>
      <c r="J21" s="629"/>
      <c r="K21" s="149">
        <f t="shared" si="1"/>
        <v>0</v>
      </c>
      <c r="L21" s="149">
        <f t="shared" si="2"/>
        <v>0</v>
      </c>
      <c r="M21" s="199"/>
    </row>
    <row r="22" spans="1:13" x14ac:dyDescent="0.2">
      <c r="A22" s="117"/>
      <c r="B22" s="335"/>
      <c r="C22" s="151"/>
      <c r="D22" s="336"/>
      <c r="E22" s="152"/>
      <c r="F22" s="152"/>
      <c r="G22" s="152"/>
      <c r="H22" s="337"/>
      <c r="I22" s="148">
        <f t="shared" si="0"/>
        <v>0</v>
      </c>
      <c r="J22" s="629"/>
      <c r="K22" s="149">
        <f t="shared" si="1"/>
        <v>0</v>
      </c>
      <c r="L22" s="149">
        <f t="shared" si="2"/>
        <v>0</v>
      </c>
      <c r="M22" s="199"/>
    </row>
    <row r="23" spans="1:13" x14ac:dyDescent="0.2">
      <c r="A23" s="117"/>
      <c r="B23" s="335"/>
      <c r="C23" s="151"/>
      <c r="D23" s="336"/>
      <c r="E23" s="152"/>
      <c r="F23" s="152"/>
      <c r="G23" s="152"/>
      <c r="H23" s="337"/>
      <c r="I23" s="148">
        <f t="shared" si="0"/>
        <v>0</v>
      </c>
      <c r="J23" s="629"/>
      <c r="K23" s="149">
        <f t="shared" si="1"/>
        <v>0</v>
      </c>
      <c r="L23" s="149">
        <f t="shared" si="2"/>
        <v>0</v>
      </c>
      <c r="M23" s="199"/>
    </row>
    <row r="24" spans="1:13" x14ac:dyDescent="0.2">
      <c r="A24" s="117"/>
      <c r="B24" s="335"/>
      <c r="C24" s="151"/>
      <c r="D24" s="336"/>
      <c r="E24" s="152"/>
      <c r="F24" s="152"/>
      <c r="G24" s="152"/>
      <c r="H24" s="337"/>
      <c r="I24" s="148">
        <f t="shared" si="0"/>
        <v>0</v>
      </c>
      <c r="J24" s="629"/>
      <c r="K24" s="149">
        <f t="shared" si="1"/>
        <v>0</v>
      </c>
      <c r="L24" s="149">
        <f t="shared" si="2"/>
        <v>0</v>
      </c>
      <c r="M24" s="199"/>
    </row>
    <row r="25" spans="1:13" x14ac:dyDescent="0.2">
      <c r="A25" s="117"/>
      <c r="B25" s="335"/>
      <c r="C25" s="151"/>
      <c r="D25" s="336"/>
      <c r="E25" s="152"/>
      <c r="F25" s="152"/>
      <c r="G25" s="152"/>
      <c r="H25" s="337"/>
      <c r="I25" s="148">
        <f t="shared" si="0"/>
        <v>0</v>
      </c>
      <c r="J25" s="629"/>
      <c r="K25" s="149">
        <f t="shared" si="1"/>
        <v>0</v>
      </c>
      <c r="L25" s="149">
        <f t="shared" si="2"/>
        <v>0</v>
      </c>
      <c r="M25" s="199"/>
    </row>
    <row r="26" spans="1:13" x14ac:dyDescent="0.2">
      <c r="A26" s="117"/>
      <c r="B26" s="335"/>
      <c r="C26" s="151"/>
      <c r="D26" s="336"/>
      <c r="E26" s="152"/>
      <c r="F26" s="152"/>
      <c r="G26" s="152"/>
      <c r="H26" s="337"/>
      <c r="I26" s="148">
        <f t="shared" si="0"/>
        <v>0</v>
      </c>
      <c r="J26" s="629"/>
      <c r="K26" s="149">
        <f t="shared" si="1"/>
        <v>0</v>
      </c>
      <c r="L26" s="149">
        <f t="shared" si="2"/>
        <v>0</v>
      </c>
      <c r="M26" s="199"/>
    </row>
    <row r="27" spans="1:13" ht="15.75" x14ac:dyDescent="0.25">
      <c r="A27" s="117"/>
      <c r="B27" s="798" t="s">
        <v>187</v>
      </c>
      <c r="C27" s="799"/>
      <c r="D27" s="799"/>
      <c r="E27" s="799"/>
      <c r="F27" s="799"/>
      <c r="G27" s="799"/>
      <c r="H27" s="800"/>
      <c r="I27" s="150">
        <f>SUM(I7:I26)</f>
        <v>0</v>
      </c>
      <c r="J27" s="630">
        <f>SUM(J7:J26)</f>
        <v>0</v>
      </c>
      <c r="K27" s="150">
        <f>SUM(K7:K26)</f>
        <v>0</v>
      </c>
      <c r="L27" s="150">
        <f>SUM(L7:L26)</f>
        <v>0</v>
      </c>
      <c r="M27" s="393">
        <f>COUNTIF(M7:M26,"ERROR")</f>
        <v>0</v>
      </c>
    </row>
    <row r="28" spans="1:13" s="1" customFormat="1" ht="18.75" customHeight="1" x14ac:dyDescent="0.2">
      <c r="A28" s="117"/>
      <c r="B28" s="117"/>
      <c r="C28" s="117"/>
      <c r="D28" s="117"/>
      <c r="E28" s="117"/>
      <c r="F28" s="117"/>
      <c r="G28" s="117"/>
      <c r="H28" s="117"/>
      <c r="I28" s="117"/>
      <c r="J28" s="117"/>
      <c r="K28" s="117"/>
      <c r="L28" s="117"/>
      <c r="M28" s="117"/>
    </row>
    <row r="29" spans="1:13" s="1" customFormat="1" ht="19.5" customHeight="1" x14ac:dyDescent="0.2">
      <c r="A29" s="117"/>
      <c r="B29" s="117"/>
      <c r="C29" s="117"/>
      <c r="D29" s="117"/>
      <c r="E29" s="117"/>
      <c r="F29" s="117"/>
      <c r="G29" s="117"/>
      <c r="H29" s="117"/>
      <c r="I29" s="117"/>
      <c r="J29" s="117"/>
      <c r="K29" s="117"/>
      <c r="L29" s="117"/>
      <c r="M29" s="117"/>
    </row>
    <row r="30" spans="1:13" s="1" customFormat="1" ht="18.75" customHeight="1" x14ac:dyDescent="0.2">
      <c r="A30" s="117"/>
      <c r="B30" s="408" t="str">
        <f>IF(M27&gt;0,"ERROR: EL IMPORTE DE GASTO EN NAVARRA NO PUEDE SUPERAR EL TOTAL  IMPORTE DEDICADO AL PROYECTO","")</f>
        <v/>
      </c>
      <c r="C30" s="117"/>
      <c r="D30" s="117"/>
      <c r="E30" s="117"/>
      <c r="F30" s="117"/>
      <c r="G30" s="117"/>
      <c r="H30" s="117"/>
      <c r="I30" s="393">
        <f>SUM(I28:I29)</f>
        <v>0</v>
      </c>
      <c r="J30" s="393">
        <f>SUM(J28:J29)</f>
        <v>0</v>
      </c>
      <c r="K30" s="117"/>
      <c r="L30" s="117"/>
      <c r="M30" s="117"/>
    </row>
    <row r="31" spans="1:13" s="1" customFormat="1" ht="18" x14ac:dyDescent="0.25">
      <c r="B31" s="410" t="s">
        <v>507</v>
      </c>
      <c r="H31" s="331" t="s">
        <v>278</v>
      </c>
      <c r="I31" s="338"/>
    </row>
    <row r="32" spans="1:13" s="1" customFormat="1" ht="18" x14ac:dyDescent="0.25">
      <c r="B32" s="410" t="s">
        <v>508</v>
      </c>
      <c r="H32" s="331" t="s">
        <v>279</v>
      </c>
      <c r="I32" s="338"/>
    </row>
    <row r="33" spans="2:2" s="1" customFormat="1" ht="15.75" x14ac:dyDescent="0.25">
      <c r="B33" s="410"/>
    </row>
    <row r="34" spans="2:2" s="1" customFormat="1" x14ac:dyDescent="0.2">
      <c r="B34" s="331">
        <f>COUNTIF($C$7:$C$26,"temporal")</f>
        <v>0</v>
      </c>
    </row>
    <row r="35" spans="2:2" s="1" customFormat="1" x14ac:dyDescent="0.2">
      <c r="B35" s="331">
        <f>COUNTIF($C$7:$C$26,"Fijo")</f>
        <v>0</v>
      </c>
    </row>
    <row r="36" spans="2:2" s="1" customFormat="1" x14ac:dyDescent="0.2"/>
    <row r="37" spans="2:2" s="1" customFormat="1" x14ac:dyDescent="0.2"/>
    <row r="38" spans="2:2" s="1" customFormat="1" x14ac:dyDescent="0.2"/>
    <row r="39" spans="2:2" s="1" customFormat="1" x14ac:dyDescent="0.2"/>
    <row r="40" spans="2:2" s="1" customFormat="1" x14ac:dyDescent="0.2"/>
    <row r="41" spans="2:2" s="1" customFormat="1" x14ac:dyDescent="0.2"/>
    <row r="42" spans="2:2" s="1" customFormat="1" x14ac:dyDescent="0.2"/>
    <row r="43" spans="2:2" s="1" customFormat="1" x14ac:dyDescent="0.2"/>
    <row r="44" spans="2:2" s="1" customFormat="1" x14ac:dyDescent="0.2"/>
    <row r="45" spans="2:2" s="1" customFormat="1" x14ac:dyDescent="0.2"/>
    <row r="46" spans="2:2" s="1" customFormat="1" x14ac:dyDescent="0.2"/>
    <row r="47" spans="2:2" s="1" customFormat="1" x14ac:dyDescent="0.2"/>
    <row r="48" spans="2:2"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sheetData>
  <sheetProtection password="CD7A" sheet="1" objects="1" scenarios="1"/>
  <mergeCells count="7">
    <mergeCell ref="B2:K2"/>
    <mergeCell ref="B27:H27"/>
    <mergeCell ref="K4:K6"/>
    <mergeCell ref="L4:L6"/>
    <mergeCell ref="F4:H4"/>
    <mergeCell ref="I4:J4"/>
    <mergeCell ref="B3:L3"/>
  </mergeCells>
  <dataValidations count="1">
    <dataValidation type="list" allowBlank="1" showInputMessage="1" showErrorMessage="1" sqref="C7:C26">
      <formula1>$H$31:$H$32</formula1>
    </dataValidation>
  </dataValidations>
  <pageMargins left="0.7" right="0.7" top="0.75" bottom="0.75" header="0.3" footer="0.3"/>
  <pageSetup paperSize="9" scale="70" fitToHeight="0"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4" tint="0.59999389629810485"/>
  </sheetPr>
  <dimension ref="A1:X856"/>
  <sheetViews>
    <sheetView zoomScaleNormal="100" workbookViewId="0">
      <selection activeCell="B8" sqref="B8"/>
    </sheetView>
  </sheetViews>
  <sheetFormatPr baseColWidth="10" defaultColWidth="11.42578125" defaultRowHeight="15" x14ac:dyDescent="0.25"/>
  <cols>
    <col min="1" max="1" width="3.7109375" style="153" customWidth="1"/>
    <col min="2" max="2" width="49.85546875" style="155" customWidth="1"/>
    <col min="3" max="3" width="106.85546875" style="155" customWidth="1"/>
    <col min="4" max="4" width="3.42578125" style="155" customWidth="1"/>
    <col min="5" max="16384" width="11.42578125" style="155"/>
  </cols>
  <sheetData>
    <row r="1" spans="1:24" s="153" customFormat="1" x14ac:dyDescent="0.25">
      <c r="A1" s="112"/>
      <c r="B1" s="112"/>
      <c r="C1" s="112"/>
      <c r="D1" s="112"/>
    </row>
    <row r="2" spans="1:24" ht="39" customHeight="1" x14ac:dyDescent="0.3">
      <c r="A2" s="112"/>
      <c r="B2" s="809" t="s">
        <v>565</v>
      </c>
      <c r="C2" s="810"/>
      <c r="D2" s="112"/>
      <c r="E2" s="154"/>
      <c r="F2" s="154"/>
      <c r="G2" s="154"/>
      <c r="H2" s="154"/>
      <c r="I2" s="154"/>
      <c r="J2" s="153"/>
      <c r="K2" s="153"/>
      <c r="L2" s="153"/>
      <c r="M2" s="153"/>
      <c r="N2" s="153"/>
      <c r="O2" s="153"/>
      <c r="P2" s="153"/>
      <c r="Q2" s="153"/>
      <c r="R2" s="153"/>
      <c r="S2" s="153"/>
      <c r="T2" s="153"/>
      <c r="U2" s="153"/>
      <c r="V2" s="153"/>
      <c r="W2" s="153"/>
      <c r="X2" s="153"/>
    </row>
    <row r="3" spans="1:24" ht="11.25" customHeight="1" x14ac:dyDescent="0.25">
      <c r="A3" s="112"/>
      <c r="B3" s="112"/>
      <c r="C3" s="112"/>
      <c r="D3" s="112"/>
      <c r="E3" s="153"/>
      <c r="F3" s="153"/>
      <c r="G3" s="153"/>
      <c r="H3" s="153"/>
      <c r="I3" s="153"/>
      <c r="J3" s="153"/>
      <c r="K3" s="153"/>
      <c r="L3" s="153"/>
      <c r="M3" s="153"/>
      <c r="N3" s="153"/>
      <c r="O3" s="153"/>
      <c r="P3" s="153"/>
      <c r="Q3" s="153"/>
      <c r="R3" s="153"/>
      <c r="S3" s="153"/>
      <c r="T3" s="153"/>
      <c r="U3" s="153"/>
      <c r="V3" s="153"/>
      <c r="W3" s="153"/>
      <c r="X3" s="153"/>
    </row>
    <row r="4" spans="1:24" ht="19.5" customHeight="1" x14ac:dyDescent="0.25">
      <c r="A4" s="112"/>
      <c r="B4" s="399" t="s">
        <v>423</v>
      </c>
      <c r="C4" s="112"/>
      <c r="D4" s="112"/>
      <c r="E4" s="153"/>
      <c r="F4" s="153"/>
      <c r="G4" s="153"/>
      <c r="H4" s="153"/>
      <c r="I4" s="153"/>
      <c r="J4" s="153"/>
      <c r="K4" s="153"/>
      <c r="L4" s="153"/>
      <c r="M4" s="153"/>
      <c r="N4" s="153"/>
      <c r="O4" s="153"/>
      <c r="P4" s="153"/>
      <c r="Q4" s="153"/>
      <c r="R4" s="153"/>
      <c r="S4" s="153"/>
      <c r="T4" s="153"/>
      <c r="U4" s="153"/>
      <c r="V4" s="153"/>
      <c r="W4" s="153"/>
      <c r="X4" s="153"/>
    </row>
    <row r="5" spans="1:24" x14ac:dyDescent="0.25">
      <c r="A5" s="112"/>
      <c r="B5" s="399" t="s">
        <v>194</v>
      </c>
      <c r="C5" s="112"/>
      <c r="D5" s="112"/>
      <c r="E5" s="153"/>
      <c r="F5" s="153"/>
      <c r="G5" s="153"/>
      <c r="H5" s="153"/>
      <c r="I5" s="153"/>
      <c r="J5" s="153"/>
      <c r="K5" s="153"/>
      <c r="L5" s="153"/>
      <c r="M5" s="153"/>
      <c r="N5" s="153"/>
      <c r="O5" s="153"/>
      <c r="P5" s="153"/>
      <c r="Q5" s="153"/>
      <c r="R5" s="153"/>
      <c r="S5" s="153"/>
      <c r="T5" s="153"/>
      <c r="U5" s="153"/>
      <c r="V5" s="153"/>
      <c r="W5" s="153"/>
      <c r="X5" s="153"/>
    </row>
    <row r="6" spans="1:24" ht="9" customHeight="1" thickBot="1" x14ac:dyDescent="0.3">
      <c r="A6" s="112"/>
      <c r="B6" s="112"/>
      <c r="C6" s="112"/>
      <c r="D6" s="112"/>
      <c r="E6" s="153"/>
      <c r="F6" s="153"/>
      <c r="G6" s="153"/>
      <c r="H6" s="153"/>
      <c r="I6" s="153"/>
      <c r="J6" s="153"/>
      <c r="K6" s="153"/>
      <c r="L6" s="153"/>
      <c r="M6" s="153"/>
      <c r="N6" s="153"/>
      <c r="O6" s="153"/>
      <c r="P6" s="153"/>
      <c r="Q6" s="153"/>
      <c r="R6" s="153"/>
      <c r="S6" s="153"/>
      <c r="T6" s="153"/>
      <c r="U6" s="153"/>
      <c r="V6" s="153"/>
      <c r="W6" s="153"/>
      <c r="X6" s="153"/>
    </row>
    <row r="7" spans="1:24" ht="30" customHeight="1" thickBot="1" x14ac:dyDescent="0.3">
      <c r="A7" s="112"/>
      <c r="B7" s="566" t="s">
        <v>463</v>
      </c>
      <c r="C7" s="400" t="s">
        <v>9</v>
      </c>
      <c r="D7" s="112"/>
      <c r="E7" s="153"/>
      <c r="F7" s="153"/>
      <c r="G7" s="153"/>
      <c r="H7" s="153"/>
      <c r="I7" s="153"/>
      <c r="J7" s="153"/>
      <c r="K7" s="153"/>
      <c r="L7" s="153"/>
      <c r="M7" s="153"/>
      <c r="N7" s="153"/>
      <c r="O7" s="153"/>
      <c r="P7" s="153"/>
      <c r="Q7" s="153"/>
      <c r="R7" s="153"/>
      <c r="S7" s="153"/>
      <c r="T7" s="153"/>
      <c r="U7" s="153"/>
      <c r="V7" s="153"/>
      <c r="W7" s="153"/>
      <c r="X7" s="153"/>
    </row>
    <row r="8" spans="1:24" ht="30" customHeight="1" thickBot="1" x14ac:dyDescent="0.3">
      <c r="A8" s="112"/>
      <c r="B8" s="156"/>
      <c r="C8" s="157"/>
      <c r="D8" s="112"/>
      <c r="E8" s="153"/>
      <c r="F8" s="153"/>
      <c r="G8" s="153"/>
      <c r="H8" s="153"/>
      <c r="I8" s="153"/>
      <c r="J8" s="153"/>
      <c r="K8" s="153"/>
      <c r="L8" s="153"/>
      <c r="M8" s="153"/>
      <c r="N8" s="153"/>
      <c r="O8" s="153"/>
      <c r="P8" s="153"/>
      <c r="Q8" s="153"/>
      <c r="R8" s="153"/>
      <c r="S8" s="153"/>
      <c r="T8" s="153"/>
      <c r="U8" s="153"/>
      <c r="V8" s="153"/>
      <c r="W8" s="153"/>
      <c r="X8" s="153"/>
    </row>
    <row r="9" spans="1:24" ht="30" customHeight="1" thickBot="1" x14ac:dyDescent="0.3">
      <c r="A9" s="112"/>
      <c r="B9" s="156"/>
      <c r="C9" s="157"/>
      <c r="D9" s="112"/>
      <c r="E9" s="153"/>
      <c r="F9" s="153"/>
      <c r="G9" s="153"/>
      <c r="H9" s="153"/>
      <c r="I9" s="153"/>
      <c r="J9" s="153"/>
      <c r="K9" s="153"/>
      <c r="L9" s="153"/>
      <c r="M9" s="153"/>
      <c r="N9" s="153"/>
      <c r="O9" s="153"/>
      <c r="P9" s="153"/>
      <c r="Q9" s="153"/>
      <c r="R9" s="153"/>
      <c r="S9" s="153"/>
      <c r="T9" s="153"/>
      <c r="U9" s="153"/>
      <c r="V9" s="153"/>
      <c r="W9" s="153"/>
      <c r="X9" s="153"/>
    </row>
    <row r="10" spans="1:24" ht="30" customHeight="1" thickBot="1" x14ac:dyDescent="0.3">
      <c r="A10" s="112"/>
      <c r="B10" s="156"/>
      <c r="C10" s="157"/>
      <c r="D10" s="112"/>
      <c r="E10" s="153"/>
      <c r="F10" s="153"/>
      <c r="G10" s="153"/>
      <c r="H10" s="153"/>
      <c r="I10" s="153"/>
      <c r="J10" s="153"/>
      <c r="K10" s="153"/>
      <c r="L10" s="153"/>
      <c r="M10" s="153"/>
      <c r="N10" s="153"/>
      <c r="O10" s="153"/>
      <c r="P10" s="153"/>
      <c r="Q10" s="153"/>
      <c r="R10" s="153"/>
      <c r="S10" s="153"/>
      <c r="T10" s="153"/>
      <c r="U10" s="153"/>
      <c r="V10" s="153"/>
      <c r="W10" s="153"/>
      <c r="X10" s="153"/>
    </row>
    <row r="11" spans="1:24" ht="30" customHeight="1" thickBot="1" x14ac:dyDescent="0.3">
      <c r="A11" s="112"/>
      <c r="B11" s="156"/>
      <c r="C11" s="157"/>
      <c r="D11" s="112"/>
      <c r="E11" s="153"/>
      <c r="F11" s="153"/>
      <c r="G11" s="153"/>
      <c r="H11" s="153"/>
      <c r="I11" s="153"/>
      <c r="J11" s="153"/>
      <c r="K11" s="153"/>
      <c r="L11" s="153"/>
      <c r="M11" s="153"/>
      <c r="N11" s="153"/>
      <c r="O11" s="153"/>
      <c r="P11" s="153"/>
      <c r="Q11" s="153"/>
      <c r="R11" s="153"/>
      <c r="S11" s="153"/>
      <c r="T11" s="153"/>
      <c r="U11" s="153"/>
      <c r="V11" s="153"/>
      <c r="W11" s="153"/>
      <c r="X11" s="153"/>
    </row>
    <row r="12" spans="1:24" ht="30" customHeight="1" thickBot="1" x14ac:dyDescent="0.3">
      <c r="A12" s="112"/>
      <c r="B12" s="156"/>
      <c r="C12" s="157"/>
      <c r="D12" s="112"/>
      <c r="E12" s="153"/>
      <c r="F12" s="153"/>
      <c r="G12" s="153"/>
      <c r="H12" s="153"/>
      <c r="I12" s="153"/>
      <c r="J12" s="153"/>
      <c r="K12" s="153"/>
      <c r="L12" s="153"/>
      <c r="M12" s="153"/>
      <c r="N12" s="153"/>
      <c r="O12" s="153"/>
      <c r="P12" s="153"/>
      <c r="Q12" s="153"/>
      <c r="R12" s="153"/>
      <c r="S12" s="153"/>
      <c r="T12" s="153"/>
      <c r="U12" s="153"/>
      <c r="V12" s="153"/>
      <c r="W12" s="153"/>
      <c r="X12" s="153"/>
    </row>
    <row r="13" spans="1:24" ht="30" customHeight="1" thickBot="1" x14ac:dyDescent="0.3">
      <c r="A13" s="112"/>
      <c r="B13" s="156"/>
      <c r="C13" s="157"/>
      <c r="D13" s="112"/>
      <c r="E13" s="153"/>
      <c r="F13" s="153"/>
      <c r="G13" s="153"/>
      <c r="H13" s="153"/>
      <c r="I13" s="153"/>
      <c r="J13" s="153"/>
      <c r="K13" s="153"/>
      <c r="L13" s="153"/>
      <c r="M13" s="153"/>
      <c r="N13" s="153"/>
      <c r="O13" s="153"/>
      <c r="P13" s="153"/>
      <c r="Q13" s="153"/>
      <c r="R13" s="153"/>
      <c r="S13" s="153"/>
      <c r="T13" s="153"/>
      <c r="U13" s="153"/>
      <c r="V13" s="153"/>
      <c r="W13" s="153"/>
      <c r="X13" s="153"/>
    </row>
    <row r="14" spans="1:24" ht="30" customHeight="1" thickBot="1" x14ac:dyDescent="0.3">
      <c r="A14" s="112"/>
      <c r="B14" s="156"/>
      <c r="C14" s="157"/>
      <c r="D14" s="112"/>
      <c r="E14" s="153"/>
      <c r="F14" s="153"/>
      <c r="G14" s="153"/>
      <c r="H14" s="153"/>
      <c r="I14" s="153"/>
      <c r="J14" s="153"/>
      <c r="K14" s="153"/>
      <c r="L14" s="153"/>
      <c r="M14" s="153"/>
      <c r="N14" s="153"/>
      <c r="O14" s="153"/>
      <c r="P14" s="153"/>
      <c r="Q14" s="153"/>
      <c r="R14" s="153"/>
      <c r="S14" s="153"/>
      <c r="T14" s="153"/>
      <c r="U14" s="153"/>
      <c r="V14" s="153"/>
      <c r="W14" s="153"/>
      <c r="X14" s="153"/>
    </row>
    <row r="15" spans="1:24" ht="30" customHeight="1" thickBot="1" x14ac:dyDescent="0.3">
      <c r="A15" s="112"/>
      <c r="B15" s="156"/>
      <c r="C15" s="157"/>
      <c r="D15" s="112"/>
      <c r="E15" s="153"/>
      <c r="F15" s="153"/>
      <c r="G15" s="153"/>
      <c r="H15" s="153"/>
      <c r="I15" s="153"/>
      <c r="J15" s="153"/>
      <c r="K15" s="153"/>
      <c r="L15" s="153"/>
      <c r="M15" s="153"/>
      <c r="N15" s="153"/>
      <c r="O15" s="153"/>
      <c r="P15" s="153"/>
      <c r="Q15" s="153"/>
      <c r="R15" s="153"/>
      <c r="S15" s="153"/>
      <c r="T15" s="153"/>
      <c r="U15" s="153"/>
      <c r="V15" s="153"/>
      <c r="W15" s="153"/>
      <c r="X15" s="153"/>
    </row>
    <row r="16" spans="1:24" ht="30" customHeight="1" thickBot="1" x14ac:dyDescent="0.3">
      <c r="A16" s="112"/>
      <c r="B16" s="156"/>
      <c r="C16" s="157"/>
      <c r="D16" s="112"/>
      <c r="E16" s="153"/>
      <c r="F16" s="153"/>
      <c r="G16" s="153"/>
      <c r="H16" s="153"/>
      <c r="I16" s="153"/>
      <c r="J16" s="153"/>
      <c r="K16" s="153"/>
      <c r="L16" s="153"/>
      <c r="M16" s="153"/>
      <c r="N16" s="153"/>
      <c r="O16" s="153"/>
      <c r="P16" s="153"/>
      <c r="Q16" s="153"/>
      <c r="R16" s="153"/>
      <c r="S16" s="153"/>
      <c r="T16" s="153"/>
      <c r="U16" s="153"/>
      <c r="V16" s="153"/>
      <c r="W16" s="153"/>
      <c r="X16" s="153"/>
    </row>
    <row r="17" spans="1:24" ht="30" customHeight="1" thickBot="1" x14ac:dyDescent="0.3">
      <c r="A17" s="112"/>
      <c r="B17" s="156"/>
      <c r="C17" s="157"/>
      <c r="D17" s="112"/>
      <c r="E17" s="153"/>
      <c r="F17" s="153"/>
      <c r="G17" s="153"/>
      <c r="H17" s="153"/>
      <c r="I17" s="153"/>
      <c r="J17" s="153"/>
      <c r="K17" s="153"/>
      <c r="L17" s="153"/>
      <c r="M17" s="153"/>
      <c r="N17" s="153"/>
      <c r="O17" s="153"/>
      <c r="P17" s="153"/>
      <c r="Q17" s="153"/>
      <c r="R17" s="153"/>
      <c r="S17" s="153"/>
      <c r="T17" s="153"/>
      <c r="U17" s="153"/>
      <c r="V17" s="153"/>
      <c r="W17" s="153"/>
      <c r="X17" s="153"/>
    </row>
    <row r="18" spans="1:24" ht="30" customHeight="1" thickBot="1" x14ac:dyDescent="0.3">
      <c r="A18" s="112"/>
      <c r="B18" s="156"/>
      <c r="C18" s="157"/>
      <c r="D18" s="112"/>
      <c r="E18" s="153"/>
      <c r="F18" s="153"/>
      <c r="G18" s="153"/>
      <c r="H18" s="153"/>
      <c r="I18" s="153"/>
      <c r="J18" s="153"/>
      <c r="K18" s="153"/>
      <c r="L18" s="153"/>
      <c r="M18" s="153"/>
      <c r="N18" s="153"/>
      <c r="O18" s="153"/>
      <c r="P18" s="153"/>
      <c r="Q18" s="153"/>
      <c r="R18" s="153"/>
      <c r="S18" s="153"/>
      <c r="T18" s="153"/>
      <c r="U18" s="153"/>
      <c r="V18" s="153"/>
      <c r="W18" s="153"/>
      <c r="X18" s="153"/>
    </row>
    <row r="19" spans="1:24" ht="30" customHeight="1" thickBot="1" x14ac:dyDescent="0.3">
      <c r="A19" s="112"/>
      <c r="B19" s="156"/>
      <c r="C19" s="157"/>
      <c r="D19" s="112"/>
      <c r="E19" s="153"/>
      <c r="F19" s="153"/>
      <c r="G19" s="153"/>
      <c r="H19" s="153"/>
      <c r="I19" s="153"/>
      <c r="J19" s="153"/>
      <c r="K19" s="153"/>
      <c r="L19" s="153"/>
      <c r="M19" s="153"/>
      <c r="N19" s="153"/>
      <c r="O19" s="153"/>
      <c r="P19" s="153"/>
      <c r="Q19" s="153"/>
      <c r="R19" s="153"/>
      <c r="S19" s="153"/>
      <c r="T19" s="153"/>
      <c r="U19" s="153"/>
      <c r="V19" s="153"/>
      <c r="W19" s="153"/>
      <c r="X19" s="153"/>
    </row>
    <row r="20" spans="1:24" ht="30" customHeight="1" thickBot="1" x14ac:dyDescent="0.3">
      <c r="A20" s="112"/>
      <c r="B20" s="156"/>
      <c r="C20" s="157"/>
      <c r="D20" s="112"/>
      <c r="E20" s="153"/>
      <c r="F20" s="153"/>
      <c r="G20" s="153"/>
      <c r="H20" s="153"/>
      <c r="I20" s="153"/>
      <c r="J20" s="153"/>
      <c r="K20" s="153"/>
      <c r="L20" s="153"/>
      <c r="M20" s="153"/>
      <c r="N20" s="153"/>
      <c r="O20" s="153"/>
      <c r="P20" s="153"/>
      <c r="Q20" s="153"/>
      <c r="R20" s="153"/>
      <c r="S20" s="153"/>
      <c r="T20" s="153"/>
      <c r="U20" s="153"/>
      <c r="V20" s="153"/>
      <c r="W20" s="153"/>
      <c r="X20" s="153"/>
    </row>
    <row r="21" spans="1:24" ht="30" customHeight="1" thickBot="1" x14ac:dyDescent="0.3">
      <c r="A21" s="112"/>
      <c r="B21" s="156"/>
      <c r="C21" s="157"/>
      <c r="D21" s="112"/>
      <c r="E21" s="153"/>
      <c r="F21" s="153"/>
      <c r="G21" s="153"/>
      <c r="H21" s="153"/>
      <c r="I21" s="153"/>
      <c r="J21" s="153"/>
      <c r="K21" s="153"/>
      <c r="L21" s="153"/>
      <c r="M21" s="153"/>
      <c r="N21" s="153"/>
      <c r="O21" s="153"/>
      <c r="P21" s="153"/>
      <c r="Q21" s="153"/>
      <c r="R21" s="153"/>
      <c r="S21" s="153"/>
      <c r="T21" s="153"/>
      <c r="U21" s="153"/>
      <c r="V21" s="153"/>
      <c r="W21" s="153"/>
      <c r="X21" s="153"/>
    </row>
    <row r="22" spans="1:24" ht="30" customHeight="1" thickBot="1" x14ac:dyDescent="0.3">
      <c r="A22" s="112"/>
      <c r="B22" s="156"/>
      <c r="C22" s="157"/>
      <c r="D22" s="112"/>
      <c r="E22" s="153"/>
      <c r="F22" s="153"/>
      <c r="G22" s="153"/>
      <c r="H22" s="153"/>
      <c r="I22" s="153"/>
      <c r="J22" s="153"/>
      <c r="K22" s="153"/>
      <c r="L22" s="153"/>
      <c r="M22" s="153"/>
      <c r="N22" s="153"/>
      <c r="O22" s="153"/>
      <c r="P22" s="153"/>
      <c r="Q22" s="153"/>
      <c r="R22" s="153"/>
      <c r="S22" s="153"/>
      <c r="T22" s="153"/>
      <c r="U22" s="153"/>
      <c r="V22" s="153"/>
      <c r="W22" s="153"/>
      <c r="X22" s="153"/>
    </row>
    <row r="23" spans="1:24" ht="30" customHeight="1" thickBot="1" x14ac:dyDescent="0.3">
      <c r="A23" s="112"/>
      <c r="B23" s="156"/>
      <c r="C23" s="157"/>
      <c r="D23" s="112"/>
      <c r="E23" s="153"/>
      <c r="F23" s="153"/>
      <c r="G23" s="153"/>
      <c r="H23" s="153"/>
      <c r="I23" s="153"/>
      <c r="J23" s="153"/>
      <c r="K23" s="153"/>
      <c r="L23" s="153"/>
      <c r="M23" s="153"/>
      <c r="N23" s="153"/>
      <c r="O23" s="153"/>
      <c r="P23" s="153"/>
      <c r="Q23" s="153"/>
      <c r="R23" s="153"/>
      <c r="S23" s="153"/>
      <c r="T23" s="153"/>
      <c r="U23" s="153"/>
      <c r="V23" s="153"/>
      <c r="W23" s="153"/>
      <c r="X23" s="153"/>
    </row>
    <row r="24" spans="1:24" ht="30" customHeight="1" thickBot="1" x14ac:dyDescent="0.3">
      <c r="A24" s="112"/>
      <c r="B24" s="156"/>
      <c r="C24" s="157"/>
      <c r="D24" s="112"/>
      <c r="E24" s="153"/>
      <c r="F24" s="153"/>
      <c r="G24" s="153"/>
      <c r="H24" s="153"/>
      <c r="I24" s="153"/>
      <c r="J24" s="153"/>
      <c r="K24" s="153"/>
      <c r="L24" s="153"/>
      <c r="M24" s="153"/>
      <c r="N24" s="153"/>
      <c r="O24" s="153"/>
      <c r="P24" s="153"/>
      <c r="Q24" s="153"/>
      <c r="R24" s="153"/>
      <c r="S24" s="153"/>
      <c r="T24" s="153"/>
      <c r="U24" s="153"/>
      <c r="V24" s="153"/>
      <c r="W24" s="153"/>
      <c r="X24" s="153"/>
    </row>
    <row r="25" spans="1:24" ht="30" customHeight="1" thickBot="1" x14ac:dyDescent="0.3">
      <c r="A25" s="112"/>
      <c r="B25" s="156"/>
      <c r="C25" s="157"/>
      <c r="D25" s="112"/>
      <c r="E25" s="153"/>
      <c r="F25" s="153"/>
      <c r="G25" s="153"/>
      <c r="H25" s="153"/>
      <c r="I25" s="153"/>
      <c r="J25" s="153"/>
      <c r="K25" s="153"/>
      <c r="L25" s="153"/>
      <c r="M25" s="153"/>
      <c r="N25" s="153"/>
      <c r="O25" s="153"/>
      <c r="P25" s="153"/>
      <c r="Q25" s="153"/>
      <c r="R25" s="153"/>
      <c r="S25" s="153"/>
      <c r="T25" s="153"/>
      <c r="U25" s="153"/>
      <c r="V25" s="153"/>
      <c r="W25" s="153"/>
      <c r="X25" s="153"/>
    </row>
    <row r="26" spans="1:24" ht="30" customHeight="1" thickBot="1" x14ac:dyDescent="0.3">
      <c r="A26" s="112"/>
      <c r="B26" s="156"/>
      <c r="C26" s="157"/>
      <c r="D26" s="112"/>
      <c r="E26" s="153"/>
      <c r="F26" s="153"/>
      <c r="G26" s="153"/>
      <c r="H26" s="153"/>
      <c r="I26" s="153"/>
      <c r="J26" s="153"/>
      <c r="K26" s="153"/>
      <c r="L26" s="153"/>
      <c r="M26" s="153"/>
      <c r="N26" s="153"/>
      <c r="O26" s="153"/>
      <c r="P26" s="153"/>
      <c r="Q26" s="153"/>
      <c r="R26" s="153"/>
      <c r="S26" s="153"/>
      <c r="T26" s="153"/>
      <c r="U26" s="153"/>
      <c r="V26" s="153"/>
      <c r="W26" s="153"/>
      <c r="X26" s="153"/>
    </row>
    <row r="27" spans="1:24" s="153" customFormat="1" x14ac:dyDescent="0.25">
      <c r="A27" s="112"/>
      <c r="B27" s="112"/>
      <c r="C27" s="112"/>
      <c r="D27" s="112"/>
    </row>
    <row r="28" spans="1:24" s="153" customFormat="1" x14ac:dyDescent="0.25"/>
    <row r="29" spans="1:24" s="153" customFormat="1" x14ac:dyDescent="0.25"/>
    <row r="30" spans="1:24" s="153" customFormat="1" x14ac:dyDescent="0.25"/>
    <row r="31" spans="1:24" s="153" customFormat="1" x14ac:dyDescent="0.25"/>
    <row r="32" spans="1:24" s="153" customFormat="1" x14ac:dyDescent="0.25"/>
    <row r="33" s="153" customFormat="1" x14ac:dyDescent="0.25"/>
    <row r="34" s="153" customFormat="1" x14ac:dyDescent="0.25"/>
    <row r="35" s="153" customFormat="1" x14ac:dyDescent="0.25"/>
    <row r="36" s="153" customFormat="1" x14ac:dyDescent="0.25"/>
    <row r="37" s="153" customFormat="1" x14ac:dyDescent="0.25"/>
    <row r="38" s="153" customFormat="1" x14ac:dyDescent="0.25"/>
    <row r="39" s="153" customFormat="1" x14ac:dyDescent="0.25"/>
    <row r="40" s="153" customFormat="1" x14ac:dyDescent="0.25"/>
    <row r="41" s="153" customFormat="1" x14ac:dyDescent="0.25"/>
    <row r="42" s="153" customFormat="1" x14ac:dyDescent="0.25"/>
    <row r="43" s="153" customFormat="1" x14ac:dyDescent="0.25"/>
    <row r="44" s="153" customFormat="1" x14ac:dyDescent="0.25"/>
    <row r="45" s="153" customFormat="1" x14ac:dyDescent="0.25"/>
    <row r="46" s="153" customFormat="1" x14ac:dyDescent="0.25"/>
    <row r="47" s="153" customFormat="1" x14ac:dyDescent="0.25"/>
    <row r="48" s="153" customFormat="1" x14ac:dyDescent="0.25"/>
    <row r="49" s="153" customFormat="1" x14ac:dyDescent="0.25"/>
    <row r="50" s="153" customFormat="1" x14ac:dyDescent="0.25"/>
    <row r="51" s="153" customFormat="1" x14ac:dyDescent="0.25"/>
    <row r="52" s="153" customFormat="1" x14ac:dyDescent="0.25"/>
    <row r="53" s="153" customFormat="1" x14ac:dyDescent="0.25"/>
    <row r="54" s="153" customFormat="1" x14ac:dyDescent="0.25"/>
    <row r="55" s="153" customFormat="1" x14ac:dyDescent="0.25"/>
    <row r="56" s="153" customFormat="1" x14ac:dyDescent="0.25"/>
    <row r="57" s="153" customFormat="1" x14ac:dyDescent="0.25"/>
    <row r="58" s="153" customFormat="1" x14ac:dyDescent="0.25"/>
    <row r="59" s="153" customFormat="1" x14ac:dyDescent="0.25"/>
    <row r="60" s="153" customFormat="1" x14ac:dyDescent="0.25"/>
    <row r="61" s="153" customFormat="1" x14ac:dyDescent="0.25"/>
    <row r="62" s="153" customFormat="1" x14ac:dyDescent="0.25"/>
    <row r="63" s="153" customFormat="1" x14ac:dyDescent="0.25"/>
    <row r="64" s="153" customFormat="1" x14ac:dyDescent="0.25"/>
    <row r="65" s="153" customFormat="1" x14ac:dyDescent="0.25"/>
    <row r="66" s="153" customFormat="1" x14ac:dyDescent="0.25"/>
    <row r="67" s="153" customFormat="1" x14ac:dyDescent="0.25"/>
    <row r="68" s="153" customFormat="1" x14ac:dyDescent="0.25"/>
    <row r="69" s="153" customFormat="1" x14ac:dyDescent="0.25"/>
    <row r="70" s="153" customFormat="1" x14ac:dyDescent="0.25"/>
    <row r="71" s="153" customFormat="1" x14ac:dyDescent="0.25"/>
    <row r="72" s="153" customFormat="1" x14ac:dyDescent="0.25"/>
    <row r="73" s="153" customFormat="1" x14ac:dyDescent="0.25"/>
    <row r="74" s="153" customFormat="1" x14ac:dyDescent="0.25"/>
    <row r="75" s="153" customFormat="1" x14ac:dyDescent="0.25"/>
    <row r="76" s="153" customFormat="1" x14ac:dyDescent="0.25"/>
    <row r="77" s="153" customFormat="1" x14ac:dyDescent="0.25"/>
    <row r="78" s="153" customFormat="1" x14ac:dyDescent="0.25"/>
    <row r="79" s="153" customFormat="1" x14ac:dyDescent="0.25"/>
    <row r="80" s="153" customFormat="1" x14ac:dyDescent="0.25"/>
    <row r="81" s="153" customFormat="1" x14ac:dyDescent="0.25"/>
    <row r="82" s="153" customFormat="1" x14ac:dyDescent="0.25"/>
    <row r="83" s="153" customFormat="1" x14ac:dyDescent="0.25"/>
    <row r="84" s="153" customFormat="1" x14ac:dyDescent="0.25"/>
    <row r="85" s="153" customFormat="1" x14ac:dyDescent="0.25"/>
    <row r="86" s="153" customFormat="1" x14ac:dyDescent="0.25"/>
    <row r="87" s="153" customFormat="1" x14ac:dyDescent="0.25"/>
    <row r="88" s="153" customFormat="1" x14ac:dyDescent="0.25"/>
    <row r="89" s="153" customFormat="1" x14ac:dyDescent="0.25"/>
    <row r="90" s="153" customFormat="1" x14ac:dyDescent="0.25"/>
    <row r="91" s="153" customFormat="1" x14ac:dyDescent="0.25"/>
    <row r="92" s="153" customFormat="1" x14ac:dyDescent="0.25"/>
    <row r="93" s="153" customFormat="1" x14ac:dyDescent="0.25"/>
    <row r="94" s="153" customFormat="1" x14ac:dyDescent="0.25"/>
    <row r="95" s="153" customFormat="1" x14ac:dyDescent="0.25"/>
    <row r="96" s="153" customFormat="1" x14ac:dyDescent="0.25"/>
    <row r="97" s="153" customFormat="1" x14ac:dyDescent="0.25"/>
    <row r="98" s="153" customFormat="1" x14ac:dyDescent="0.25"/>
    <row r="99" s="153" customFormat="1" x14ac:dyDescent="0.25"/>
    <row r="100" s="153" customFormat="1" x14ac:dyDescent="0.25"/>
    <row r="101" s="153" customFormat="1" x14ac:dyDescent="0.25"/>
    <row r="102" s="153" customFormat="1" x14ac:dyDescent="0.25"/>
    <row r="103" s="153" customFormat="1" x14ac:dyDescent="0.25"/>
    <row r="104" s="153" customFormat="1" x14ac:dyDescent="0.25"/>
    <row r="105" s="153" customFormat="1" x14ac:dyDescent="0.25"/>
    <row r="106" s="153" customFormat="1" x14ac:dyDescent="0.25"/>
    <row r="107" s="153" customFormat="1" x14ac:dyDescent="0.25"/>
    <row r="108" s="153" customFormat="1" x14ac:dyDescent="0.25"/>
    <row r="109" s="153" customFormat="1" x14ac:dyDescent="0.25"/>
    <row r="110" s="153" customFormat="1" x14ac:dyDescent="0.25"/>
    <row r="111" s="153" customFormat="1" x14ac:dyDescent="0.25"/>
    <row r="112" s="153" customFormat="1" x14ac:dyDescent="0.25"/>
    <row r="113" s="153" customFormat="1" x14ac:dyDescent="0.25"/>
    <row r="114" s="153" customFormat="1" x14ac:dyDescent="0.25"/>
    <row r="115" s="153" customFormat="1" x14ac:dyDescent="0.25"/>
    <row r="116" s="153" customFormat="1" x14ac:dyDescent="0.25"/>
    <row r="117" s="153" customFormat="1" x14ac:dyDescent="0.25"/>
    <row r="118" s="153" customFormat="1" x14ac:dyDescent="0.25"/>
    <row r="119" s="153" customFormat="1" x14ac:dyDescent="0.25"/>
    <row r="120" s="153" customFormat="1" x14ac:dyDescent="0.25"/>
    <row r="121" s="153" customFormat="1" x14ac:dyDescent="0.25"/>
    <row r="122" s="153" customFormat="1" x14ac:dyDescent="0.25"/>
    <row r="123" s="153" customFormat="1" x14ac:dyDescent="0.25"/>
    <row r="124" s="153" customFormat="1" x14ac:dyDescent="0.25"/>
    <row r="125" s="153" customFormat="1" x14ac:dyDescent="0.25"/>
    <row r="126" s="153" customFormat="1" x14ac:dyDescent="0.25"/>
    <row r="127" s="153" customFormat="1" x14ac:dyDescent="0.25"/>
    <row r="128" s="153" customFormat="1" x14ac:dyDescent="0.25"/>
    <row r="129" s="153" customFormat="1" x14ac:dyDescent="0.25"/>
    <row r="130" s="153" customFormat="1" x14ac:dyDescent="0.25"/>
    <row r="131" s="153" customFormat="1" x14ac:dyDescent="0.25"/>
    <row r="132" s="153" customFormat="1" x14ac:dyDescent="0.25"/>
    <row r="133" s="153" customFormat="1" x14ac:dyDescent="0.25"/>
    <row r="134" s="153" customFormat="1" x14ac:dyDescent="0.25"/>
    <row r="135" s="153" customFormat="1" x14ac:dyDescent="0.25"/>
    <row r="136" s="153" customFormat="1" x14ac:dyDescent="0.25"/>
    <row r="137" s="153" customFormat="1" x14ac:dyDescent="0.25"/>
    <row r="138" s="153" customFormat="1" x14ac:dyDescent="0.25"/>
    <row r="139" s="153" customFormat="1" x14ac:dyDescent="0.25"/>
    <row r="140" s="153" customFormat="1" x14ac:dyDescent="0.25"/>
    <row r="141" s="153" customFormat="1" x14ac:dyDescent="0.25"/>
    <row r="142" s="153" customFormat="1" x14ac:dyDescent="0.25"/>
    <row r="143" s="153" customFormat="1" x14ac:dyDescent="0.25"/>
    <row r="144" s="153" customFormat="1" x14ac:dyDescent="0.25"/>
    <row r="145" s="153" customFormat="1" x14ac:dyDescent="0.25"/>
    <row r="146" s="153" customFormat="1" x14ac:dyDescent="0.25"/>
    <row r="147" s="153" customFormat="1" x14ac:dyDescent="0.25"/>
    <row r="148" s="153" customFormat="1" x14ac:dyDescent="0.25"/>
    <row r="149" s="153" customFormat="1" x14ac:dyDescent="0.25"/>
    <row r="150" s="153" customFormat="1" x14ac:dyDescent="0.25"/>
    <row r="151" s="153" customFormat="1" x14ac:dyDescent="0.25"/>
    <row r="152" s="153" customFormat="1" x14ac:dyDescent="0.25"/>
    <row r="153" s="153" customFormat="1" x14ac:dyDescent="0.25"/>
    <row r="154" s="153" customFormat="1" x14ac:dyDescent="0.25"/>
    <row r="155" s="153" customFormat="1" x14ac:dyDescent="0.25"/>
    <row r="156" s="153" customFormat="1" x14ac:dyDescent="0.25"/>
    <row r="157" s="153" customFormat="1" x14ac:dyDescent="0.25"/>
    <row r="158" s="153" customFormat="1" x14ac:dyDescent="0.25"/>
    <row r="159" s="153" customFormat="1" x14ac:dyDescent="0.25"/>
    <row r="160" s="153" customFormat="1" x14ac:dyDescent="0.25"/>
    <row r="161" s="153" customFormat="1" x14ac:dyDescent="0.25"/>
    <row r="162" s="153" customFormat="1" x14ac:dyDescent="0.25"/>
    <row r="163" s="153" customFormat="1" x14ac:dyDescent="0.25"/>
    <row r="164" s="153" customFormat="1" x14ac:dyDescent="0.25"/>
    <row r="165" s="153" customFormat="1" x14ac:dyDescent="0.25"/>
    <row r="166" s="153" customFormat="1" x14ac:dyDescent="0.25"/>
    <row r="167" s="153" customFormat="1" x14ac:dyDescent="0.25"/>
    <row r="168" s="153" customFormat="1" x14ac:dyDescent="0.25"/>
    <row r="169" s="153" customFormat="1" x14ac:dyDescent="0.25"/>
    <row r="170" s="153" customFormat="1" x14ac:dyDescent="0.25"/>
    <row r="171" s="153" customFormat="1" x14ac:dyDescent="0.25"/>
    <row r="172" s="153" customFormat="1" x14ac:dyDescent="0.25"/>
    <row r="173" s="153" customFormat="1" x14ac:dyDescent="0.25"/>
    <row r="174" s="153" customFormat="1" x14ac:dyDescent="0.25"/>
    <row r="175" s="153" customFormat="1" x14ac:dyDescent="0.25"/>
    <row r="176" s="153" customFormat="1" x14ac:dyDescent="0.25"/>
    <row r="177" s="153" customFormat="1" x14ac:dyDescent="0.25"/>
    <row r="178" s="153" customFormat="1" x14ac:dyDescent="0.25"/>
    <row r="179" s="153" customFormat="1" x14ac:dyDescent="0.25"/>
    <row r="180" s="153" customFormat="1" x14ac:dyDescent="0.25"/>
    <row r="181" s="153" customFormat="1" x14ac:dyDescent="0.25"/>
    <row r="182" s="153" customFormat="1" x14ac:dyDescent="0.25"/>
    <row r="183" s="153" customFormat="1" x14ac:dyDescent="0.25"/>
    <row r="184" s="153" customFormat="1" x14ac:dyDescent="0.25"/>
    <row r="185" s="153" customFormat="1" x14ac:dyDescent="0.25"/>
    <row r="186" s="153" customFormat="1" x14ac:dyDescent="0.25"/>
    <row r="187" s="153" customFormat="1" x14ac:dyDescent="0.25"/>
    <row r="188" s="153" customFormat="1" x14ac:dyDescent="0.25"/>
    <row r="189" s="153" customFormat="1" x14ac:dyDescent="0.25"/>
    <row r="190" s="153" customFormat="1" x14ac:dyDescent="0.25"/>
    <row r="191" s="153" customFormat="1" x14ac:dyDescent="0.25"/>
    <row r="192" s="153" customFormat="1" x14ac:dyDescent="0.25"/>
    <row r="193" s="153" customFormat="1" x14ac:dyDescent="0.25"/>
    <row r="194" s="153" customFormat="1" x14ac:dyDescent="0.25"/>
    <row r="195" s="153" customFormat="1" x14ac:dyDescent="0.25"/>
    <row r="196" s="153" customFormat="1" x14ac:dyDescent="0.25"/>
    <row r="197" s="153" customFormat="1" x14ac:dyDescent="0.25"/>
    <row r="198" s="153" customFormat="1" x14ac:dyDescent="0.25"/>
    <row r="199" s="153" customFormat="1" x14ac:dyDescent="0.25"/>
    <row r="200" s="153" customFormat="1" x14ac:dyDescent="0.25"/>
    <row r="201" s="153" customFormat="1" x14ac:dyDescent="0.25"/>
    <row r="202" s="153" customFormat="1" x14ac:dyDescent="0.25"/>
    <row r="203" s="153" customFormat="1" x14ac:dyDescent="0.25"/>
    <row r="204" s="153" customFormat="1" x14ac:dyDescent="0.25"/>
    <row r="205" s="153" customFormat="1" x14ac:dyDescent="0.25"/>
    <row r="206" s="153" customFormat="1" x14ac:dyDescent="0.25"/>
    <row r="207" s="153" customFormat="1" x14ac:dyDescent="0.25"/>
    <row r="208" s="153" customFormat="1" x14ac:dyDescent="0.25"/>
    <row r="209" s="153" customFormat="1" x14ac:dyDescent="0.25"/>
    <row r="210" s="153" customFormat="1" x14ac:dyDescent="0.25"/>
    <row r="211" s="153" customFormat="1" x14ac:dyDescent="0.25"/>
    <row r="212" s="153" customFormat="1" x14ac:dyDescent="0.25"/>
    <row r="213" s="153" customFormat="1" x14ac:dyDescent="0.25"/>
    <row r="214" s="153" customFormat="1" x14ac:dyDescent="0.25"/>
    <row r="215" s="153" customFormat="1" x14ac:dyDescent="0.25"/>
    <row r="216" s="153" customFormat="1" x14ac:dyDescent="0.25"/>
    <row r="217" s="153" customFormat="1" x14ac:dyDescent="0.25"/>
    <row r="218" s="153" customFormat="1" x14ac:dyDescent="0.25"/>
    <row r="219" s="153" customFormat="1" x14ac:dyDescent="0.25"/>
    <row r="220" s="153" customFormat="1" x14ac:dyDescent="0.25"/>
    <row r="221" s="153" customFormat="1" x14ac:dyDescent="0.25"/>
    <row r="222" s="153" customFormat="1" x14ac:dyDescent="0.25"/>
    <row r="223" s="153" customFormat="1" x14ac:dyDescent="0.25"/>
    <row r="224" s="153" customFormat="1" x14ac:dyDescent="0.25"/>
    <row r="225" s="153" customFormat="1" x14ac:dyDescent="0.25"/>
    <row r="226" s="153" customFormat="1" x14ac:dyDescent="0.25"/>
    <row r="227" s="153" customFormat="1" x14ac:dyDescent="0.25"/>
    <row r="228" s="153" customFormat="1" x14ac:dyDescent="0.25"/>
    <row r="229" s="153" customFormat="1" x14ac:dyDescent="0.25"/>
    <row r="230" s="153" customFormat="1" x14ac:dyDescent="0.25"/>
    <row r="231" s="153" customFormat="1" x14ac:dyDescent="0.25"/>
    <row r="232" s="153" customFormat="1" x14ac:dyDescent="0.25"/>
    <row r="233" s="153" customFormat="1" x14ac:dyDescent="0.25"/>
    <row r="234" s="153" customFormat="1" x14ac:dyDescent="0.25"/>
    <row r="235" s="153" customFormat="1" x14ac:dyDescent="0.25"/>
    <row r="236" s="153" customFormat="1" x14ac:dyDescent="0.25"/>
    <row r="237" s="153" customFormat="1" x14ac:dyDescent="0.25"/>
    <row r="238" s="153" customFormat="1" x14ac:dyDescent="0.25"/>
    <row r="239" s="153" customFormat="1" x14ac:dyDescent="0.25"/>
    <row r="240" s="153" customFormat="1" x14ac:dyDescent="0.25"/>
    <row r="241" s="153" customFormat="1" x14ac:dyDescent="0.25"/>
    <row r="242" s="153" customFormat="1" x14ac:dyDescent="0.25"/>
    <row r="243" s="153" customFormat="1" x14ac:dyDescent="0.25"/>
    <row r="244" s="153" customFormat="1" x14ac:dyDescent="0.25"/>
    <row r="245" s="153" customFormat="1" x14ac:dyDescent="0.25"/>
    <row r="246" s="153" customFormat="1" x14ac:dyDescent="0.25"/>
    <row r="247" s="153" customFormat="1" x14ac:dyDescent="0.25"/>
    <row r="248" s="153" customFormat="1" x14ac:dyDescent="0.25"/>
    <row r="249" s="153" customFormat="1" x14ac:dyDescent="0.25"/>
    <row r="250" s="153" customFormat="1" x14ac:dyDescent="0.25"/>
    <row r="251" s="153" customFormat="1" x14ac:dyDescent="0.25"/>
    <row r="252" s="153" customFormat="1" x14ac:dyDescent="0.25"/>
    <row r="253" s="153" customFormat="1" x14ac:dyDescent="0.25"/>
    <row r="254" s="153" customFormat="1" x14ac:dyDescent="0.25"/>
    <row r="255" s="153" customFormat="1" x14ac:dyDescent="0.25"/>
    <row r="256" s="153" customFormat="1" x14ac:dyDescent="0.25"/>
    <row r="257" s="153" customFormat="1" x14ac:dyDescent="0.25"/>
    <row r="258" s="153" customFormat="1" x14ac:dyDescent="0.25"/>
    <row r="259" s="153" customFormat="1" x14ac:dyDescent="0.25"/>
    <row r="260" s="153" customFormat="1" x14ac:dyDescent="0.25"/>
    <row r="261" s="153" customFormat="1" x14ac:dyDescent="0.25"/>
    <row r="262" s="153" customFormat="1" x14ac:dyDescent="0.25"/>
    <row r="263" s="153" customFormat="1" x14ac:dyDescent="0.25"/>
    <row r="264" s="153" customFormat="1" x14ac:dyDescent="0.25"/>
    <row r="265" s="153" customFormat="1" x14ac:dyDescent="0.25"/>
    <row r="266" s="153" customFormat="1" x14ac:dyDescent="0.25"/>
    <row r="267" s="153" customFormat="1" x14ac:dyDescent="0.25"/>
    <row r="268" s="153" customFormat="1" x14ac:dyDescent="0.25"/>
    <row r="269" s="153" customFormat="1" x14ac:dyDescent="0.25"/>
    <row r="270" s="153" customFormat="1" x14ac:dyDescent="0.25"/>
    <row r="271" s="153" customFormat="1" x14ac:dyDescent="0.25"/>
    <row r="272" s="153" customFormat="1" x14ac:dyDescent="0.25"/>
    <row r="273" s="153" customFormat="1" x14ac:dyDescent="0.25"/>
    <row r="274" s="153" customFormat="1" x14ac:dyDescent="0.25"/>
    <row r="275" s="153" customFormat="1" x14ac:dyDescent="0.25"/>
    <row r="276" s="153" customFormat="1" x14ac:dyDescent="0.25"/>
    <row r="277" s="153" customFormat="1" x14ac:dyDescent="0.25"/>
    <row r="278" s="153" customFormat="1" x14ac:dyDescent="0.25"/>
    <row r="279" s="153" customFormat="1" x14ac:dyDescent="0.25"/>
    <row r="280" s="153" customFormat="1" x14ac:dyDescent="0.25"/>
    <row r="281" s="153" customFormat="1" x14ac:dyDescent="0.25"/>
    <row r="282" s="153" customFormat="1" x14ac:dyDescent="0.25"/>
    <row r="283" s="153" customFormat="1" x14ac:dyDescent="0.25"/>
    <row r="284" s="153" customFormat="1" x14ac:dyDescent="0.25"/>
    <row r="285" s="153" customFormat="1" x14ac:dyDescent="0.25"/>
    <row r="286" s="153" customFormat="1" x14ac:dyDescent="0.25"/>
    <row r="287" s="153" customFormat="1" x14ac:dyDescent="0.25"/>
    <row r="288" s="153" customFormat="1" x14ac:dyDescent="0.25"/>
    <row r="289" s="153" customFormat="1" x14ac:dyDescent="0.25"/>
    <row r="290" s="153" customFormat="1" x14ac:dyDescent="0.25"/>
    <row r="291" s="153" customFormat="1" x14ac:dyDescent="0.25"/>
    <row r="292" s="153" customFormat="1" x14ac:dyDescent="0.25"/>
    <row r="293" s="153" customFormat="1" x14ac:dyDescent="0.25"/>
    <row r="294" s="153" customFormat="1" x14ac:dyDescent="0.25"/>
    <row r="295" s="153" customFormat="1" x14ac:dyDescent="0.25"/>
    <row r="296" s="153" customFormat="1" x14ac:dyDescent="0.25"/>
    <row r="297" s="153" customFormat="1" x14ac:dyDescent="0.25"/>
    <row r="298" s="153" customFormat="1" x14ac:dyDescent="0.25"/>
    <row r="299" s="153" customFormat="1" x14ac:dyDescent="0.25"/>
    <row r="300" s="153" customFormat="1" x14ac:dyDescent="0.25"/>
    <row r="301" s="153" customFormat="1" x14ac:dyDescent="0.25"/>
    <row r="302" s="153" customFormat="1" x14ac:dyDescent="0.25"/>
    <row r="303" s="153" customFormat="1" x14ac:dyDescent="0.25"/>
    <row r="304" s="153" customFormat="1" x14ac:dyDescent="0.25"/>
    <row r="305" s="153" customFormat="1" x14ac:dyDescent="0.25"/>
    <row r="306" s="153" customFormat="1" x14ac:dyDescent="0.25"/>
    <row r="307" s="153" customFormat="1" x14ac:dyDescent="0.25"/>
    <row r="308" s="153" customFormat="1" x14ac:dyDescent="0.25"/>
    <row r="309" s="153" customFormat="1" x14ac:dyDescent="0.25"/>
    <row r="310" s="153" customFormat="1" x14ac:dyDescent="0.25"/>
    <row r="311" s="153" customFormat="1" x14ac:dyDescent="0.25"/>
    <row r="312" s="153" customFormat="1" x14ac:dyDescent="0.25"/>
    <row r="313" s="153" customFormat="1" x14ac:dyDescent="0.25"/>
    <row r="314" s="153" customFormat="1" x14ac:dyDescent="0.25"/>
    <row r="315" s="153" customFormat="1" x14ac:dyDescent="0.25"/>
    <row r="316" s="153" customFormat="1" x14ac:dyDescent="0.25"/>
    <row r="317" s="153" customFormat="1" x14ac:dyDescent="0.25"/>
    <row r="318" s="153" customFormat="1" x14ac:dyDescent="0.25"/>
    <row r="319" s="153" customFormat="1" x14ac:dyDescent="0.25"/>
    <row r="320" s="153" customFormat="1" x14ac:dyDescent="0.25"/>
    <row r="321" s="153" customFormat="1" x14ac:dyDescent="0.25"/>
    <row r="322" s="153" customFormat="1" x14ac:dyDescent="0.25"/>
    <row r="323" s="153" customFormat="1" x14ac:dyDescent="0.25"/>
    <row r="324" s="153" customFormat="1" x14ac:dyDescent="0.25"/>
    <row r="325" s="153" customFormat="1" x14ac:dyDescent="0.25"/>
    <row r="326" s="153" customFormat="1" x14ac:dyDescent="0.25"/>
    <row r="327" s="153" customFormat="1" x14ac:dyDescent="0.25"/>
    <row r="328" s="153" customFormat="1" x14ac:dyDescent="0.25"/>
    <row r="329" s="153" customFormat="1" x14ac:dyDescent="0.25"/>
    <row r="330" s="153" customFormat="1" x14ac:dyDescent="0.25"/>
    <row r="331" s="153" customFormat="1" x14ac:dyDescent="0.25"/>
    <row r="332" s="153" customFormat="1" x14ac:dyDescent="0.25"/>
    <row r="333" s="153" customFormat="1" x14ac:dyDescent="0.25"/>
    <row r="334" s="153" customFormat="1" x14ac:dyDescent="0.25"/>
    <row r="335" s="153" customFormat="1" x14ac:dyDescent="0.25"/>
    <row r="336" s="153" customFormat="1" x14ac:dyDescent="0.25"/>
    <row r="337" s="153" customFormat="1" x14ac:dyDescent="0.25"/>
    <row r="338" s="153" customFormat="1" x14ac:dyDescent="0.25"/>
    <row r="339" s="153" customFormat="1" x14ac:dyDescent="0.25"/>
    <row r="340" s="153" customFormat="1" x14ac:dyDescent="0.25"/>
    <row r="341" s="153" customFormat="1" x14ac:dyDescent="0.25"/>
    <row r="342" s="153" customFormat="1" x14ac:dyDescent="0.25"/>
    <row r="343" s="153" customFormat="1" x14ac:dyDescent="0.25"/>
    <row r="344" s="153" customFormat="1" x14ac:dyDescent="0.25"/>
    <row r="345" s="153" customFormat="1" x14ac:dyDescent="0.25"/>
    <row r="346" s="153" customFormat="1" x14ac:dyDescent="0.25"/>
    <row r="347" s="153" customFormat="1" x14ac:dyDescent="0.25"/>
    <row r="348" s="153" customFormat="1" x14ac:dyDescent="0.25"/>
    <row r="349" s="153" customFormat="1" x14ac:dyDescent="0.25"/>
    <row r="350" s="153" customFormat="1" x14ac:dyDescent="0.25"/>
    <row r="351" s="153" customFormat="1" x14ac:dyDescent="0.25"/>
    <row r="352" s="153" customFormat="1" x14ac:dyDescent="0.25"/>
    <row r="353" s="153" customFormat="1" x14ac:dyDescent="0.25"/>
    <row r="354" s="153" customFormat="1" x14ac:dyDescent="0.25"/>
    <row r="355" s="153" customFormat="1" x14ac:dyDescent="0.25"/>
    <row r="356" s="153" customFormat="1" x14ac:dyDescent="0.25"/>
    <row r="357" s="153" customFormat="1" x14ac:dyDescent="0.25"/>
    <row r="358" s="153" customFormat="1" x14ac:dyDescent="0.25"/>
    <row r="359" s="153" customFormat="1" x14ac:dyDescent="0.25"/>
    <row r="360" s="153" customFormat="1" x14ac:dyDescent="0.25"/>
    <row r="361" s="153" customFormat="1" x14ac:dyDescent="0.25"/>
    <row r="362" s="153" customFormat="1" x14ac:dyDescent="0.25"/>
    <row r="363" s="153" customFormat="1" x14ac:dyDescent="0.25"/>
    <row r="364" s="153" customFormat="1" x14ac:dyDescent="0.25"/>
    <row r="365" s="153" customFormat="1" x14ac:dyDescent="0.25"/>
    <row r="366" s="153" customFormat="1" x14ac:dyDescent="0.25"/>
    <row r="367" s="153" customFormat="1" x14ac:dyDescent="0.25"/>
    <row r="368" s="153" customFormat="1" x14ac:dyDescent="0.25"/>
    <row r="369" s="153" customFormat="1" x14ac:dyDescent="0.25"/>
    <row r="370" s="153" customFormat="1" x14ac:dyDescent="0.25"/>
    <row r="371" s="153" customFormat="1" x14ac:dyDescent="0.25"/>
    <row r="372" s="153" customFormat="1" x14ac:dyDescent="0.25"/>
    <row r="373" s="153" customFormat="1" x14ac:dyDescent="0.25"/>
    <row r="374" s="153" customFormat="1" x14ac:dyDescent="0.25"/>
    <row r="375" s="153" customFormat="1" x14ac:dyDescent="0.25"/>
    <row r="376" s="153" customFormat="1" x14ac:dyDescent="0.25"/>
    <row r="377" s="153" customFormat="1" x14ac:dyDescent="0.25"/>
    <row r="378" s="153" customFormat="1" x14ac:dyDescent="0.25"/>
    <row r="379" s="153" customFormat="1" x14ac:dyDescent="0.25"/>
    <row r="380" s="153" customFormat="1" x14ac:dyDescent="0.25"/>
    <row r="381" s="153" customFormat="1" x14ac:dyDescent="0.25"/>
    <row r="382" s="153" customFormat="1" x14ac:dyDescent="0.25"/>
    <row r="383" s="153" customFormat="1" x14ac:dyDescent="0.25"/>
    <row r="384" s="153" customFormat="1" x14ac:dyDescent="0.25"/>
    <row r="385" s="153" customFormat="1" x14ac:dyDescent="0.25"/>
    <row r="386" s="153" customFormat="1" x14ac:dyDescent="0.25"/>
    <row r="387" s="153" customFormat="1" x14ac:dyDescent="0.25"/>
    <row r="388" s="153" customFormat="1" x14ac:dyDescent="0.25"/>
    <row r="389" s="153" customFormat="1" x14ac:dyDescent="0.25"/>
    <row r="390" s="153" customFormat="1" x14ac:dyDescent="0.25"/>
    <row r="391" s="153" customFormat="1" x14ac:dyDescent="0.25"/>
    <row r="392" s="153" customFormat="1" x14ac:dyDescent="0.25"/>
    <row r="393" s="153" customFormat="1" x14ac:dyDescent="0.25"/>
    <row r="394" s="153" customFormat="1" x14ac:dyDescent="0.25"/>
    <row r="395" s="153" customFormat="1" x14ac:dyDescent="0.25"/>
    <row r="396" s="153" customFormat="1" x14ac:dyDescent="0.25"/>
    <row r="397" s="153" customFormat="1" x14ac:dyDescent="0.25"/>
    <row r="398" s="153" customFormat="1" x14ac:dyDescent="0.25"/>
    <row r="399" s="153" customFormat="1" x14ac:dyDescent="0.25"/>
    <row r="400" s="153" customFormat="1" x14ac:dyDescent="0.25"/>
    <row r="401" s="153" customFormat="1" x14ac:dyDescent="0.25"/>
    <row r="402" s="153" customFormat="1" x14ac:dyDescent="0.25"/>
    <row r="403" s="153" customFormat="1" x14ac:dyDescent="0.25"/>
    <row r="404" s="153" customFormat="1" x14ac:dyDescent="0.25"/>
    <row r="405" s="153" customFormat="1" x14ac:dyDescent="0.25"/>
    <row r="406" s="153" customFormat="1" x14ac:dyDescent="0.25"/>
    <row r="407" s="153" customFormat="1" x14ac:dyDescent="0.25"/>
    <row r="408" s="153" customFormat="1" x14ac:dyDescent="0.25"/>
    <row r="409" s="153" customFormat="1" x14ac:dyDescent="0.25"/>
    <row r="410" s="153" customFormat="1" x14ac:dyDescent="0.25"/>
    <row r="411" s="153" customFormat="1" x14ac:dyDescent="0.25"/>
    <row r="412" s="153" customFormat="1" x14ac:dyDescent="0.25"/>
    <row r="413" s="153" customFormat="1" x14ac:dyDescent="0.25"/>
    <row r="414" s="153" customFormat="1" x14ac:dyDescent="0.25"/>
    <row r="415" s="153" customFormat="1" x14ac:dyDescent="0.25"/>
    <row r="416" s="153" customFormat="1" x14ac:dyDescent="0.25"/>
    <row r="417" s="153" customFormat="1" x14ac:dyDescent="0.25"/>
    <row r="418" s="153" customFormat="1" x14ac:dyDescent="0.25"/>
    <row r="419" s="153" customFormat="1" x14ac:dyDescent="0.25"/>
    <row r="420" s="153" customFormat="1" x14ac:dyDescent="0.25"/>
    <row r="421" s="153" customFormat="1" x14ac:dyDescent="0.25"/>
    <row r="422" s="153" customFormat="1" x14ac:dyDescent="0.25"/>
    <row r="423" s="153" customFormat="1" x14ac:dyDescent="0.25"/>
    <row r="424" s="153" customFormat="1" x14ac:dyDescent="0.25"/>
    <row r="425" s="153" customFormat="1" x14ac:dyDescent="0.25"/>
    <row r="426" s="153" customFormat="1" x14ac:dyDescent="0.25"/>
    <row r="427" s="153" customFormat="1" x14ac:dyDescent="0.25"/>
    <row r="428" s="153" customFormat="1" x14ac:dyDescent="0.25"/>
    <row r="429" s="153" customFormat="1" x14ac:dyDescent="0.25"/>
    <row r="430" s="153" customFormat="1" x14ac:dyDescent="0.25"/>
    <row r="431" s="153" customFormat="1" x14ac:dyDescent="0.25"/>
    <row r="432" s="153" customFormat="1" x14ac:dyDescent="0.25"/>
    <row r="433" s="153" customFormat="1" x14ac:dyDescent="0.25"/>
    <row r="434" s="153" customFormat="1" x14ac:dyDescent="0.25"/>
    <row r="435" s="153" customFormat="1" x14ac:dyDescent="0.25"/>
    <row r="436" s="153" customFormat="1" x14ac:dyDescent="0.25"/>
    <row r="437" s="153" customFormat="1" x14ac:dyDescent="0.25"/>
    <row r="438" s="153" customFormat="1" x14ac:dyDescent="0.25"/>
    <row r="439" s="153" customFormat="1" x14ac:dyDescent="0.25"/>
    <row r="440" s="153" customFormat="1" x14ac:dyDescent="0.25"/>
    <row r="441" s="153" customFormat="1" x14ac:dyDescent="0.25"/>
    <row r="442" s="153" customFormat="1" x14ac:dyDescent="0.25"/>
    <row r="443" s="153" customFormat="1" x14ac:dyDescent="0.25"/>
    <row r="444" s="153" customFormat="1" x14ac:dyDescent="0.25"/>
    <row r="445" s="153" customFormat="1" x14ac:dyDescent="0.25"/>
    <row r="446" s="153" customFormat="1" x14ac:dyDescent="0.25"/>
    <row r="447" s="153" customFormat="1" x14ac:dyDescent="0.25"/>
    <row r="448" s="153" customFormat="1" x14ac:dyDescent="0.25"/>
    <row r="449" s="153" customFormat="1" x14ac:dyDescent="0.25"/>
    <row r="450" s="153" customFormat="1" x14ac:dyDescent="0.25"/>
    <row r="451" s="153" customFormat="1" x14ac:dyDescent="0.25"/>
    <row r="452" s="153" customFormat="1" x14ac:dyDescent="0.25"/>
    <row r="453" s="153" customFormat="1" x14ac:dyDescent="0.25"/>
    <row r="454" s="153" customFormat="1" x14ac:dyDescent="0.25"/>
    <row r="455" s="153" customFormat="1" x14ac:dyDescent="0.25"/>
    <row r="456" s="153" customFormat="1" x14ac:dyDescent="0.25"/>
    <row r="457" s="153" customFormat="1" x14ac:dyDescent="0.25"/>
    <row r="458" s="153" customFormat="1" x14ac:dyDescent="0.25"/>
    <row r="459" s="153" customFormat="1" x14ac:dyDescent="0.25"/>
    <row r="460" s="153" customFormat="1" x14ac:dyDescent="0.25"/>
    <row r="461" s="153" customFormat="1" x14ac:dyDescent="0.25"/>
    <row r="462" s="153" customFormat="1" x14ac:dyDescent="0.25"/>
    <row r="463" s="153" customFormat="1" x14ac:dyDescent="0.25"/>
    <row r="464" s="153" customFormat="1" x14ac:dyDescent="0.25"/>
    <row r="465" s="153" customFormat="1" x14ac:dyDescent="0.25"/>
    <row r="466" s="153" customFormat="1" x14ac:dyDescent="0.25"/>
    <row r="467" s="153" customFormat="1" x14ac:dyDescent="0.25"/>
    <row r="468" s="153" customFormat="1" x14ac:dyDescent="0.25"/>
    <row r="469" s="153" customFormat="1" x14ac:dyDescent="0.25"/>
    <row r="470" s="153" customFormat="1" x14ac:dyDescent="0.25"/>
    <row r="471" s="153" customFormat="1" x14ac:dyDescent="0.25"/>
    <row r="472" s="153" customFormat="1" x14ac:dyDescent="0.25"/>
    <row r="473" s="153" customFormat="1" x14ac:dyDescent="0.25"/>
    <row r="474" s="153" customFormat="1" x14ac:dyDescent="0.25"/>
    <row r="475" s="153" customFormat="1" x14ac:dyDescent="0.25"/>
    <row r="476" s="153" customFormat="1" x14ac:dyDescent="0.25"/>
    <row r="477" s="153" customFormat="1" x14ac:dyDescent="0.25"/>
    <row r="478" s="153" customFormat="1" x14ac:dyDescent="0.25"/>
    <row r="479" s="153" customFormat="1" x14ac:dyDescent="0.25"/>
    <row r="480" s="153" customFormat="1" x14ac:dyDescent="0.25"/>
    <row r="481" s="153" customFormat="1" x14ac:dyDescent="0.25"/>
    <row r="482" s="153" customFormat="1" x14ac:dyDescent="0.25"/>
    <row r="483" s="153" customFormat="1" x14ac:dyDescent="0.25"/>
    <row r="484" s="153" customFormat="1" x14ac:dyDescent="0.25"/>
    <row r="485" s="153" customFormat="1" x14ac:dyDescent="0.25"/>
    <row r="486" s="153" customFormat="1" x14ac:dyDescent="0.25"/>
    <row r="487" s="153" customFormat="1" x14ac:dyDescent="0.25"/>
    <row r="488" s="153" customFormat="1" x14ac:dyDescent="0.25"/>
    <row r="489" s="153" customFormat="1" x14ac:dyDescent="0.25"/>
    <row r="490" s="153" customFormat="1" x14ac:dyDescent="0.25"/>
    <row r="491" s="153" customFormat="1" x14ac:dyDescent="0.25"/>
    <row r="492" s="153" customFormat="1" x14ac:dyDescent="0.25"/>
    <row r="493" s="153" customFormat="1" x14ac:dyDescent="0.25"/>
    <row r="494" s="153" customFormat="1" x14ac:dyDescent="0.25"/>
    <row r="495" s="153" customFormat="1" x14ac:dyDescent="0.25"/>
    <row r="496" s="153" customFormat="1" x14ac:dyDescent="0.25"/>
    <row r="497" s="153" customFormat="1" x14ac:dyDescent="0.25"/>
    <row r="498" s="153" customFormat="1" x14ac:dyDescent="0.25"/>
    <row r="499" s="153" customFormat="1" x14ac:dyDescent="0.25"/>
    <row r="500" s="153" customFormat="1" x14ac:dyDescent="0.25"/>
    <row r="501" s="153" customFormat="1" x14ac:dyDescent="0.25"/>
    <row r="502" s="153" customFormat="1" x14ac:dyDescent="0.25"/>
    <row r="503" s="153" customFormat="1" x14ac:dyDescent="0.25"/>
    <row r="504" s="153" customFormat="1" x14ac:dyDescent="0.25"/>
    <row r="505" s="153" customFormat="1" x14ac:dyDescent="0.25"/>
    <row r="506" s="153" customFormat="1" x14ac:dyDescent="0.25"/>
    <row r="507" s="153" customFormat="1" x14ac:dyDescent="0.25"/>
    <row r="508" s="153" customFormat="1" x14ac:dyDescent="0.25"/>
    <row r="509" s="153" customFormat="1" x14ac:dyDescent="0.25"/>
    <row r="510" s="153" customFormat="1" x14ac:dyDescent="0.25"/>
    <row r="511" s="153" customFormat="1" x14ac:dyDescent="0.25"/>
    <row r="512" s="153" customFormat="1" x14ac:dyDescent="0.25"/>
    <row r="513" s="153" customFormat="1" x14ac:dyDescent="0.25"/>
    <row r="514" s="153" customFormat="1" x14ac:dyDescent="0.25"/>
    <row r="515" s="153" customFormat="1" x14ac:dyDescent="0.25"/>
    <row r="516" s="153" customFormat="1" x14ac:dyDescent="0.25"/>
    <row r="517" s="153" customFormat="1" x14ac:dyDescent="0.25"/>
    <row r="518" s="153" customFormat="1" x14ac:dyDescent="0.25"/>
    <row r="519" s="153" customFormat="1" x14ac:dyDescent="0.25"/>
    <row r="520" s="153" customFormat="1" x14ac:dyDescent="0.25"/>
    <row r="521" s="153" customFormat="1" x14ac:dyDescent="0.25"/>
    <row r="522" s="153" customFormat="1" x14ac:dyDescent="0.25"/>
    <row r="523" s="153" customFormat="1" x14ac:dyDescent="0.25"/>
    <row r="524" s="153" customFormat="1" x14ac:dyDescent="0.25"/>
    <row r="525" s="153" customFormat="1" x14ac:dyDescent="0.25"/>
    <row r="526" s="153" customFormat="1" x14ac:dyDescent="0.25"/>
    <row r="527" s="153" customFormat="1" x14ac:dyDescent="0.25"/>
    <row r="528" s="153" customFormat="1" x14ac:dyDescent="0.25"/>
    <row r="529" s="153" customFormat="1" x14ac:dyDescent="0.25"/>
    <row r="530" s="153" customFormat="1" x14ac:dyDescent="0.25"/>
    <row r="531" s="153" customFormat="1" x14ac:dyDescent="0.25"/>
    <row r="532" s="153" customFormat="1" x14ac:dyDescent="0.25"/>
    <row r="533" s="153" customFormat="1" x14ac:dyDescent="0.25"/>
    <row r="534" s="153" customFormat="1" x14ac:dyDescent="0.25"/>
    <row r="535" s="153" customFormat="1" x14ac:dyDescent="0.25"/>
    <row r="536" s="153" customFormat="1" x14ac:dyDescent="0.25"/>
    <row r="537" s="153" customFormat="1" x14ac:dyDescent="0.25"/>
    <row r="538" s="153" customFormat="1" x14ac:dyDescent="0.25"/>
    <row r="539" s="153" customFormat="1" x14ac:dyDescent="0.25"/>
    <row r="540" s="153" customFormat="1" x14ac:dyDescent="0.25"/>
    <row r="541" s="153" customFormat="1" x14ac:dyDescent="0.25"/>
    <row r="542" s="153" customFormat="1" x14ac:dyDescent="0.25"/>
    <row r="543" s="153" customFormat="1" x14ac:dyDescent="0.25"/>
    <row r="544" s="153" customFormat="1" x14ac:dyDescent="0.25"/>
    <row r="545" s="153" customFormat="1" x14ac:dyDescent="0.25"/>
    <row r="546" s="153" customFormat="1" x14ac:dyDescent="0.25"/>
    <row r="547" s="153" customFormat="1" x14ac:dyDescent="0.25"/>
    <row r="548" s="153" customFormat="1" x14ac:dyDescent="0.25"/>
    <row r="549" s="153" customFormat="1" x14ac:dyDescent="0.25"/>
    <row r="550" s="153" customFormat="1" x14ac:dyDescent="0.25"/>
    <row r="551" s="153" customFormat="1" x14ac:dyDescent="0.25"/>
    <row r="552" s="153" customFormat="1" x14ac:dyDescent="0.25"/>
    <row r="553" s="153" customFormat="1" x14ac:dyDescent="0.25"/>
    <row r="554" s="153" customFormat="1" x14ac:dyDescent="0.25"/>
    <row r="555" s="153" customFormat="1" x14ac:dyDescent="0.25"/>
    <row r="556" s="153" customFormat="1" x14ac:dyDescent="0.25"/>
    <row r="557" s="153" customFormat="1" x14ac:dyDescent="0.25"/>
    <row r="558" s="153" customFormat="1" x14ac:dyDescent="0.25"/>
    <row r="559" s="153" customFormat="1" x14ac:dyDescent="0.25"/>
    <row r="560" s="153" customFormat="1" x14ac:dyDescent="0.25"/>
    <row r="561" s="153" customFormat="1" x14ac:dyDescent="0.25"/>
    <row r="562" s="153" customFormat="1" x14ac:dyDescent="0.25"/>
    <row r="563" s="153" customFormat="1" x14ac:dyDescent="0.25"/>
    <row r="564" s="153" customFormat="1" x14ac:dyDescent="0.25"/>
    <row r="565" s="153" customFormat="1" x14ac:dyDescent="0.25"/>
    <row r="566" s="153" customFormat="1" x14ac:dyDescent="0.25"/>
    <row r="567" s="153" customFormat="1" x14ac:dyDescent="0.25"/>
    <row r="568" s="153" customFormat="1" x14ac:dyDescent="0.25"/>
    <row r="569" s="153" customFormat="1" x14ac:dyDescent="0.25"/>
    <row r="570" s="153" customFormat="1" x14ac:dyDescent="0.25"/>
    <row r="571" s="153" customFormat="1" x14ac:dyDescent="0.25"/>
    <row r="572" s="153" customFormat="1" x14ac:dyDescent="0.25"/>
    <row r="573" s="153" customFormat="1" x14ac:dyDescent="0.25"/>
    <row r="574" s="153" customFormat="1" x14ac:dyDescent="0.25"/>
    <row r="575" s="153" customFormat="1" x14ac:dyDescent="0.25"/>
    <row r="576" s="153" customFormat="1" x14ac:dyDescent="0.25"/>
    <row r="577" s="153" customFormat="1" x14ac:dyDescent="0.25"/>
    <row r="578" s="153" customFormat="1" x14ac:dyDescent="0.25"/>
    <row r="579" s="153" customFormat="1" x14ac:dyDescent="0.25"/>
    <row r="580" s="153" customFormat="1" x14ac:dyDescent="0.25"/>
    <row r="581" s="153" customFormat="1" x14ac:dyDescent="0.25"/>
    <row r="582" s="153" customFormat="1" x14ac:dyDescent="0.25"/>
    <row r="583" s="153" customFormat="1" x14ac:dyDescent="0.25"/>
    <row r="584" s="153" customFormat="1" x14ac:dyDescent="0.25"/>
    <row r="585" s="153" customFormat="1" x14ac:dyDescent="0.25"/>
    <row r="586" s="153" customFormat="1" x14ac:dyDescent="0.25"/>
    <row r="587" s="153" customFormat="1" x14ac:dyDescent="0.25"/>
    <row r="588" s="153" customFormat="1" x14ac:dyDescent="0.25"/>
    <row r="589" s="153" customFormat="1" x14ac:dyDescent="0.25"/>
    <row r="590" s="153" customFormat="1" x14ac:dyDescent="0.25"/>
    <row r="591" s="153" customFormat="1" x14ac:dyDescent="0.25"/>
    <row r="592" s="153" customFormat="1" x14ac:dyDescent="0.25"/>
    <row r="593" s="153" customFormat="1" x14ac:dyDescent="0.25"/>
    <row r="594" s="153" customFormat="1" x14ac:dyDescent="0.25"/>
    <row r="595" s="153" customFormat="1" x14ac:dyDescent="0.25"/>
    <row r="596" s="153" customFormat="1" x14ac:dyDescent="0.25"/>
    <row r="597" s="153" customFormat="1" x14ac:dyDescent="0.25"/>
    <row r="598" s="153" customFormat="1" x14ac:dyDescent="0.25"/>
    <row r="599" s="153" customFormat="1" x14ac:dyDescent="0.25"/>
    <row r="600" s="153" customFormat="1" x14ac:dyDescent="0.25"/>
    <row r="601" s="153" customFormat="1" x14ac:dyDescent="0.25"/>
    <row r="602" s="153" customFormat="1" x14ac:dyDescent="0.25"/>
    <row r="603" s="153" customFormat="1" x14ac:dyDescent="0.25"/>
    <row r="604" s="153" customFormat="1" x14ac:dyDescent="0.25"/>
    <row r="605" s="153" customFormat="1" x14ac:dyDescent="0.25"/>
    <row r="606" s="153" customFormat="1" x14ac:dyDescent="0.25"/>
    <row r="607" s="153" customFormat="1" x14ac:dyDescent="0.25"/>
    <row r="608" s="153" customFormat="1" x14ac:dyDescent="0.25"/>
    <row r="609" s="153" customFormat="1" x14ac:dyDescent="0.25"/>
    <row r="610" s="153" customFormat="1" x14ac:dyDescent="0.25"/>
    <row r="611" s="153" customFormat="1" x14ac:dyDescent="0.25"/>
    <row r="612" s="153" customFormat="1" x14ac:dyDescent="0.25"/>
    <row r="613" s="153" customFormat="1" x14ac:dyDescent="0.25"/>
    <row r="614" s="153" customFormat="1" x14ac:dyDescent="0.25"/>
    <row r="615" s="153" customFormat="1" x14ac:dyDescent="0.25"/>
    <row r="616" s="153" customFormat="1" x14ac:dyDescent="0.25"/>
    <row r="617" s="153" customFormat="1" x14ac:dyDescent="0.25"/>
    <row r="618" s="153" customFormat="1" x14ac:dyDescent="0.25"/>
    <row r="619" s="153" customFormat="1" x14ac:dyDescent="0.25"/>
    <row r="620" s="153" customFormat="1" x14ac:dyDescent="0.25"/>
    <row r="621" s="153" customFormat="1" x14ac:dyDescent="0.25"/>
    <row r="622" s="153" customFormat="1" x14ac:dyDescent="0.25"/>
    <row r="623" s="153" customFormat="1" x14ac:dyDescent="0.25"/>
    <row r="624" s="153" customFormat="1" x14ac:dyDescent="0.25"/>
    <row r="625" s="153" customFormat="1" x14ac:dyDescent="0.25"/>
    <row r="626" s="153" customFormat="1" x14ac:dyDescent="0.25"/>
    <row r="627" s="153" customFormat="1" x14ac:dyDescent="0.25"/>
    <row r="628" s="153" customFormat="1" x14ac:dyDescent="0.25"/>
    <row r="629" s="153" customFormat="1" x14ac:dyDescent="0.25"/>
    <row r="630" s="153" customFormat="1" x14ac:dyDescent="0.25"/>
    <row r="631" s="153" customFormat="1" x14ac:dyDescent="0.25"/>
    <row r="632" s="153" customFormat="1" x14ac:dyDescent="0.25"/>
    <row r="633" s="153" customFormat="1" x14ac:dyDescent="0.25"/>
    <row r="634" s="153" customFormat="1" x14ac:dyDescent="0.25"/>
    <row r="635" s="153" customFormat="1" x14ac:dyDescent="0.25"/>
    <row r="636" s="153" customFormat="1" x14ac:dyDescent="0.25"/>
    <row r="637" s="153" customFormat="1" x14ac:dyDescent="0.25"/>
    <row r="638" s="153" customFormat="1" x14ac:dyDescent="0.25"/>
    <row r="639" s="153" customFormat="1" x14ac:dyDescent="0.25"/>
    <row r="640" s="153" customFormat="1" x14ac:dyDescent="0.25"/>
    <row r="641" s="153" customFormat="1" x14ac:dyDescent="0.25"/>
    <row r="642" s="153" customFormat="1" x14ac:dyDescent="0.25"/>
    <row r="643" s="153" customFormat="1" x14ac:dyDescent="0.25"/>
    <row r="644" s="153" customFormat="1" x14ac:dyDescent="0.25"/>
    <row r="645" s="153" customFormat="1" x14ac:dyDescent="0.25"/>
    <row r="646" s="153" customFormat="1" x14ac:dyDescent="0.25"/>
    <row r="647" s="153" customFormat="1" x14ac:dyDescent="0.25"/>
    <row r="648" s="153" customFormat="1" x14ac:dyDescent="0.25"/>
    <row r="649" s="153" customFormat="1" x14ac:dyDescent="0.25"/>
    <row r="650" s="153" customFormat="1" x14ac:dyDescent="0.25"/>
    <row r="651" s="153" customFormat="1" x14ac:dyDescent="0.25"/>
    <row r="652" s="153" customFormat="1" x14ac:dyDescent="0.25"/>
    <row r="653" s="153" customFormat="1" x14ac:dyDescent="0.25"/>
    <row r="654" s="153" customFormat="1" x14ac:dyDescent="0.25"/>
    <row r="655" s="153" customFormat="1" x14ac:dyDescent="0.25"/>
    <row r="656" s="153" customFormat="1" x14ac:dyDescent="0.25"/>
    <row r="657" s="153" customFormat="1" x14ac:dyDescent="0.25"/>
    <row r="658" s="153" customFormat="1" x14ac:dyDescent="0.25"/>
    <row r="659" s="153" customFormat="1" x14ac:dyDescent="0.25"/>
    <row r="660" s="153" customFormat="1" x14ac:dyDescent="0.25"/>
    <row r="661" s="153" customFormat="1" x14ac:dyDescent="0.25"/>
    <row r="662" s="153" customFormat="1" x14ac:dyDescent="0.25"/>
    <row r="663" s="153" customFormat="1" x14ac:dyDescent="0.25"/>
    <row r="664" s="153" customFormat="1" x14ac:dyDescent="0.25"/>
    <row r="665" s="153" customFormat="1" x14ac:dyDescent="0.25"/>
    <row r="666" s="153" customFormat="1" x14ac:dyDescent="0.25"/>
    <row r="667" s="153" customFormat="1" x14ac:dyDescent="0.25"/>
    <row r="668" s="153" customFormat="1" x14ac:dyDescent="0.25"/>
    <row r="669" s="153" customFormat="1" x14ac:dyDescent="0.25"/>
    <row r="670" s="153" customFormat="1" x14ac:dyDescent="0.25"/>
    <row r="671" s="153" customFormat="1" x14ac:dyDescent="0.25"/>
    <row r="672" s="153" customFormat="1" x14ac:dyDescent="0.25"/>
    <row r="673" s="153" customFormat="1" x14ac:dyDescent="0.25"/>
    <row r="674" s="153" customFormat="1" x14ac:dyDescent="0.25"/>
    <row r="675" s="153" customFormat="1" x14ac:dyDescent="0.25"/>
    <row r="676" s="153" customFormat="1" x14ac:dyDescent="0.25"/>
    <row r="677" s="153" customFormat="1" x14ac:dyDescent="0.25"/>
    <row r="678" s="153" customFormat="1" x14ac:dyDescent="0.25"/>
    <row r="679" s="153" customFormat="1" x14ac:dyDescent="0.25"/>
    <row r="680" s="153" customFormat="1" x14ac:dyDescent="0.25"/>
    <row r="681" s="153" customFormat="1" x14ac:dyDescent="0.25"/>
    <row r="682" s="153" customFormat="1" x14ac:dyDescent="0.25"/>
    <row r="683" s="153" customFormat="1" x14ac:dyDescent="0.25"/>
    <row r="684" s="153" customFormat="1" x14ac:dyDescent="0.25"/>
    <row r="685" s="153" customFormat="1" x14ac:dyDescent="0.25"/>
    <row r="686" s="153" customFormat="1" x14ac:dyDescent="0.25"/>
    <row r="687" s="153" customFormat="1" x14ac:dyDescent="0.25"/>
    <row r="688" s="153" customFormat="1" x14ac:dyDescent="0.25"/>
    <row r="689" s="153" customFormat="1" x14ac:dyDescent="0.25"/>
    <row r="690" s="153" customFormat="1" x14ac:dyDescent="0.25"/>
    <row r="691" s="153" customFormat="1" x14ac:dyDescent="0.25"/>
    <row r="692" s="153" customFormat="1" x14ac:dyDescent="0.25"/>
    <row r="693" s="153" customFormat="1" x14ac:dyDescent="0.25"/>
    <row r="694" s="153" customFormat="1" x14ac:dyDescent="0.25"/>
    <row r="695" s="153" customFormat="1" x14ac:dyDescent="0.25"/>
    <row r="696" s="153" customFormat="1" x14ac:dyDescent="0.25"/>
    <row r="697" s="153" customFormat="1" x14ac:dyDescent="0.25"/>
    <row r="698" s="153" customFormat="1" x14ac:dyDescent="0.25"/>
    <row r="699" s="153" customFormat="1" x14ac:dyDescent="0.25"/>
    <row r="700" s="153" customFormat="1" x14ac:dyDescent="0.25"/>
    <row r="701" s="153" customFormat="1" x14ac:dyDescent="0.25"/>
    <row r="702" s="153" customFormat="1" x14ac:dyDescent="0.25"/>
    <row r="703" s="153" customFormat="1" x14ac:dyDescent="0.25"/>
    <row r="704" s="153" customFormat="1" x14ac:dyDescent="0.25"/>
    <row r="705" s="153" customFormat="1" x14ac:dyDescent="0.25"/>
    <row r="706" s="153" customFormat="1" x14ac:dyDescent="0.25"/>
    <row r="707" s="153" customFormat="1" x14ac:dyDescent="0.25"/>
    <row r="708" s="153" customFormat="1" x14ac:dyDescent="0.25"/>
    <row r="709" s="153" customFormat="1" x14ac:dyDescent="0.25"/>
    <row r="710" s="153" customFormat="1" x14ac:dyDescent="0.25"/>
    <row r="711" s="153" customFormat="1" x14ac:dyDescent="0.25"/>
    <row r="712" s="153" customFormat="1" x14ac:dyDescent="0.25"/>
    <row r="713" s="153" customFormat="1" x14ac:dyDescent="0.25"/>
    <row r="714" s="153" customFormat="1" x14ac:dyDescent="0.25"/>
    <row r="715" s="153" customFormat="1" x14ac:dyDescent="0.25"/>
    <row r="716" s="153" customFormat="1" x14ac:dyDescent="0.25"/>
    <row r="717" s="153" customFormat="1" x14ac:dyDescent="0.25"/>
    <row r="718" s="153" customFormat="1" x14ac:dyDescent="0.25"/>
    <row r="719" s="153" customFormat="1" x14ac:dyDescent="0.25"/>
    <row r="720" s="153" customFormat="1" x14ac:dyDescent="0.25"/>
    <row r="721" s="153" customFormat="1" x14ac:dyDescent="0.25"/>
    <row r="722" s="153" customFormat="1" x14ac:dyDescent="0.25"/>
    <row r="723" s="153" customFormat="1" x14ac:dyDescent="0.25"/>
    <row r="724" s="153" customFormat="1" x14ac:dyDescent="0.25"/>
    <row r="725" s="153" customFormat="1" x14ac:dyDescent="0.25"/>
    <row r="726" s="153" customFormat="1" x14ac:dyDescent="0.25"/>
    <row r="727" s="153" customFormat="1" x14ac:dyDescent="0.25"/>
    <row r="728" s="153" customFormat="1" x14ac:dyDescent="0.25"/>
    <row r="729" s="153" customFormat="1" x14ac:dyDescent="0.25"/>
    <row r="730" s="153" customFormat="1" x14ac:dyDescent="0.25"/>
    <row r="731" s="153" customFormat="1" x14ac:dyDescent="0.25"/>
    <row r="732" s="153" customFormat="1" x14ac:dyDescent="0.25"/>
    <row r="733" s="153" customFormat="1" x14ac:dyDescent="0.25"/>
    <row r="734" s="153" customFormat="1" x14ac:dyDescent="0.25"/>
    <row r="735" s="153" customFormat="1" x14ac:dyDescent="0.25"/>
    <row r="736" s="153" customFormat="1" x14ac:dyDescent="0.25"/>
    <row r="737" s="153" customFormat="1" x14ac:dyDescent="0.25"/>
    <row r="738" s="153" customFormat="1" x14ac:dyDescent="0.25"/>
    <row r="739" s="153" customFormat="1" x14ac:dyDescent="0.25"/>
    <row r="740" s="153" customFormat="1" x14ac:dyDescent="0.25"/>
    <row r="741" s="153" customFormat="1" x14ac:dyDescent="0.25"/>
    <row r="742" s="153" customFormat="1" x14ac:dyDescent="0.25"/>
    <row r="743" s="153" customFormat="1" x14ac:dyDescent="0.25"/>
    <row r="744" s="153" customFormat="1" x14ac:dyDescent="0.25"/>
    <row r="745" s="153" customFormat="1" x14ac:dyDescent="0.25"/>
    <row r="746" s="153" customFormat="1" x14ac:dyDescent="0.25"/>
    <row r="747" s="153" customFormat="1" x14ac:dyDescent="0.25"/>
    <row r="748" s="153" customFormat="1" x14ac:dyDescent="0.25"/>
    <row r="749" s="153" customFormat="1" x14ac:dyDescent="0.25"/>
    <row r="750" s="153" customFormat="1" x14ac:dyDescent="0.25"/>
    <row r="751" s="153" customFormat="1" x14ac:dyDescent="0.25"/>
    <row r="752" s="153" customFormat="1" x14ac:dyDescent="0.25"/>
    <row r="753" s="153" customFormat="1" x14ac:dyDescent="0.25"/>
    <row r="754" s="153" customFormat="1" x14ac:dyDescent="0.25"/>
    <row r="755" s="153" customFormat="1" x14ac:dyDescent="0.25"/>
    <row r="756" s="153" customFormat="1" x14ac:dyDescent="0.25"/>
    <row r="757" s="153" customFormat="1" x14ac:dyDescent="0.25"/>
    <row r="758" s="153" customFormat="1" x14ac:dyDescent="0.25"/>
    <row r="759" s="153" customFormat="1" x14ac:dyDescent="0.25"/>
    <row r="760" s="153" customFormat="1" x14ac:dyDescent="0.25"/>
    <row r="761" s="153" customFormat="1" x14ac:dyDescent="0.25"/>
    <row r="762" s="153" customFormat="1" x14ac:dyDescent="0.25"/>
    <row r="763" s="153" customFormat="1" x14ac:dyDescent="0.25"/>
    <row r="764" s="153" customFormat="1" x14ac:dyDescent="0.25"/>
    <row r="765" s="153" customFormat="1" x14ac:dyDescent="0.25"/>
    <row r="766" s="153" customFormat="1" x14ac:dyDescent="0.25"/>
    <row r="767" s="153" customFormat="1" x14ac:dyDescent="0.25"/>
    <row r="768" s="153" customFormat="1" x14ac:dyDescent="0.25"/>
    <row r="769" s="153" customFormat="1" x14ac:dyDescent="0.25"/>
    <row r="770" s="153" customFormat="1" x14ac:dyDescent="0.25"/>
    <row r="771" s="153" customFormat="1" x14ac:dyDescent="0.25"/>
    <row r="772" s="153" customFormat="1" x14ac:dyDescent="0.25"/>
    <row r="773" s="153" customFormat="1" x14ac:dyDescent="0.25"/>
    <row r="774" s="153" customFormat="1" x14ac:dyDescent="0.25"/>
    <row r="775" s="153" customFormat="1" x14ac:dyDescent="0.25"/>
    <row r="776" s="153" customFormat="1" x14ac:dyDescent="0.25"/>
    <row r="777" s="153" customFormat="1" x14ac:dyDescent="0.25"/>
    <row r="778" s="153" customFormat="1" x14ac:dyDescent="0.25"/>
    <row r="779" s="153" customFormat="1" x14ac:dyDescent="0.25"/>
    <row r="780" s="153" customFormat="1" x14ac:dyDescent="0.25"/>
    <row r="781" s="153" customFormat="1" x14ac:dyDescent="0.25"/>
    <row r="782" s="153" customFormat="1" x14ac:dyDescent="0.25"/>
    <row r="783" s="153" customFormat="1" x14ac:dyDescent="0.25"/>
    <row r="784" s="153" customFormat="1" x14ac:dyDescent="0.25"/>
    <row r="785" s="153" customFormat="1" x14ac:dyDescent="0.25"/>
    <row r="786" s="153" customFormat="1" x14ac:dyDescent="0.25"/>
    <row r="787" s="153" customFormat="1" x14ac:dyDescent="0.25"/>
    <row r="788" s="153" customFormat="1" x14ac:dyDescent="0.25"/>
    <row r="789" s="153" customFormat="1" x14ac:dyDescent="0.25"/>
    <row r="790" s="153" customFormat="1" x14ac:dyDescent="0.25"/>
    <row r="791" s="153" customFormat="1" x14ac:dyDescent="0.25"/>
    <row r="792" s="153" customFormat="1" x14ac:dyDescent="0.25"/>
    <row r="793" s="153" customFormat="1" x14ac:dyDescent="0.25"/>
    <row r="794" s="153" customFormat="1" x14ac:dyDescent="0.25"/>
    <row r="795" s="153" customFormat="1" x14ac:dyDescent="0.25"/>
    <row r="796" s="153" customFormat="1" x14ac:dyDescent="0.25"/>
    <row r="797" s="153" customFormat="1" x14ac:dyDescent="0.25"/>
    <row r="798" s="153" customFormat="1" x14ac:dyDescent="0.25"/>
    <row r="799" s="153" customFormat="1" x14ac:dyDescent="0.25"/>
    <row r="800" s="153" customFormat="1" x14ac:dyDescent="0.25"/>
    <row r="801" s="153" customFormat="1" x14ac:dyDescent="0.25"/>
    <row r="802" s="153" customFormat="1" x14ac:dyDescent="0.25"/>
    <row r="803" s="153" customFormat="1" x14ac:dyDescent="0.25"/>
    <row r="804" s="153" customFormat="1" x14ac:dyDescent="0.25"/>
    <row r="805" s="153" customFormat="1" x14ac:dyDescent="0.25"/>
    <row r="806" s="153" customFormat="1" x14ac:dyDescent="0.25"/>
    <row r="807" s="153" customFormat="1" x14ac:dyDescent="0.25"/>
    <row r="808" s="153" customFormat="1" x14ac:dyDescent="0.25"/>
    <row r="809" s="153" customFormat="1" x14ac:dyDescent="0.25"/>
    <row r="810" s="153" customFormat="1" x14ac:dyDescent="0.25"/>
    <row r="811" s="153" customFormat="1" x14ac:dyDescent="0.25"/>
    <row r="812" s="153" customFormat="1" x14ac:dyDescent="0.25"/>
    <row r="813" s="153" customFormat="1" x14ac:dyDescent="0.25"/>
    <row r="814" s="153" customFormat="1" x14ac:dyDescent="0.25"/>
    <row r="815" s="153" customFormat="1" x14ac:dyDescent="0.25"/>
    <row r="816" s="153" customFormat="1" x14ac:dyDescent="0.25"/>
    <row r="817" s="153" customFormat="1" x14ac:dyDescent="0.25"/>
    <row r="818" s="153" customFormat="1" x14ac:dyDescent="0.25"/>
    <row r="819" s="153" customFormat="1" x14ac:dyDescent="0.25"/>
    <row r="820" s="153" customFormat="1" x14ac:dyDescent="0.25"/>
    <row r="821" s="153" customFormat="1" x14ac:dyDescent="0.25"/>
    <row r="822" s="153" customFormat="1" x14ac:dyDescent="0.25"/>
    <row r="823" s="153" customFormat="1" x14ac:dyDescent="0.25"/>
    <row r="824" s="153" customFormat="1" x14ac:dyDescent="0.25"/>
    <row r="825" s="153" customFormat="1" x14ac:dyDescent="0.25"/>
    <row r="826" s="153" customFormat="1" x14ac:dyDescent="0.25"/>
    <row r="827" s="153" customFormat="1" x14ac:dyDescent="0.25"/>
    <row r="828" s="153" customFormat="1" x14ac:dyDescent="0.25"/>
    <row r="829" s="153" customFormat="1" x14ac:dyDescent="0.25"/>
    <row r="830" s="153" customFormat="1" x14ac:dyDescent="0.25"/>
    <row r="831" s="153" customFormat="1" x14ac:dyDescent="0.25"/>
    <row r="832" s="153" customFormat="1" x14ac:dyDescent="0.25"/>
    <row r="833" s="153" customFormat="1" x14ac:dyDescent="0.25"/>
    <row r="834" s="153" customFormat="1" x14ac:dyDescent="0.25"/>
    <row r="835" s="153" customFormat="1" x14ac:dyDescent="0.25"/>
    <row r="836" s="153" customFormat="1" x14ac:dyDescent="0.25"/>
    <row r="837" s="153" customFormat="1" x14ac:dyDescent="0.25"/>
    <row r="838" s="153" customFormat="1" x14ac:dyDescent="0.25"/>
    <row r="839" s="153" customFormat="1" x14ac:dyDescent="0.25"/>
    <row r="840" s="153" customFormat="1" x14ac:dyDescent="0.25"/>
    <row r="841" s="153" customFormat="1" x14ac:dyDescent="0.25"/>
    <row r="842" s="153" customFormat="1" x14ac:dyDescent="0.25"/>
    <row r="843" s="153" customFormat="1" x14ac:dyDescent="0.25"/>
    <row r="844" s="153" customFormat="1" x14ac:dyDescent="0.25"/>
    <row r="845" s="153" customFormat="1" x14ac:dyDescent="0.25"/>
    <row r="846" s="153" customFormat="1" x14ac:dyDescent="0.25"/>
    <row r="847" s="153" customFormat="1" x14ac:dyDescent="0.25"/>
    <row r="848" s="153" customFormat="1" x14ac:dyDescent="0.25"/>
    <row r="849" s="153" customFormat="1" x14ac:dyDescent="0.25"/>
    <row r="850" s="153" customFormat="1" x14ac:dyDescent="0.25"/>
    <row r="851" s="153" customFormat="1" x14ac:dyDescent="0.25"/>
    <row r="852" s="153" customFormat="1" x14ac:dyDescent="0.25"/>
    <row r="853" s="153" customFormat="1" x14ac:dyDescent="0.25"/>
    <row r="854" s="153" customFormat="1" x14ac:dyDescent="0.25"/>
    <row r="855" s="153" customFormat="1" x14ac:dyDescent="0.25"/>
    <row r="856" s="153" customFormat="1" x14ac:dyDescent="0.25"/>
  </sheetData>
  <mergeCells count="1">
    <mergeCell ref="B2:C2"/>
  </mergeCells>
  <pageMargins left="0.59055118110236227" right="0.5" top="0.74803149606299213" bottom="0.74803149606299213" header="0.31496062992125984" footer="0.31496062992125984"/>
  <pageSetup paperSize="9" scale="62" orientation="portrait" r:id="rId1"/>
  <headerFooter>
    <oddFooter>&amp;R&amp;"Verdana,Cursiva"&amp;8Dirección General de Cultura-Institución Príncipe de Viana</oddFooter>
  </headerFooter>
  <colBreaks count="1" manualBreakCount="1">
    <brk id="4" max="31"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9" tint="0.39997558519241921"/>
  </sheetPr>
  <dimension ref="A1:Z434"/>
  <sheetViews>
    <sheetView zoomScaleNormal="100" workbookViewId="0">
      <selection activeCell="H32" sqref="H32"/>
    </sheetView>
  </sheetViews>
  <sheetFormatPr baseColWidth="10" defaultColWidth="11.42578125" defaultRowHeight="12.75" x14ac:dyDescent="0.2"/>
  <cols>
    <col min="1" max="1" width="3" style="5" customWidth="1"/>
    <col min="2" max="2" width="4" style="5" customWidth="1"/>
    <col min="3" max="3" width="43" style="5" customWidth="1"/>
    <col min="4" max="4" width="37.7109375" style="5" customWidth="1"/>
    <col min="5" max="6" width="11.42578125" style="5" customWidth="1"/>
    <col min="7" max="7" width="4.7109375" style="5" customWidth="1"/>
    <col min="8" max="8" width="12.28515625" style="5" bestFit="1" customWidth="1"/>
    <col min="9" max="9" width="11.42578125" style="5"/>
    <col min="10" max="10" width="4.28515625" style="5" customWidth="1"/>
    <col min="11" max="16384" width="11.42578125" style="5"/>
  </cols>
  <sheetData>
    <row r="1" spans="1:26" s="1" customFormat="1" x14ac:dyDescent="0.2"/>
    <row r="2" spans="1:26" ht="12.95" customHeight="1" x14ac:dyDescent="0.2">
      <c r="A2" s="3"/>
      <c r="B2" s="750" t="s">
        <v>566</v>
      </c>
      <c r="C2" s="750"/>
      <c r="D2" s="750"/>
      <c r="E2" s="750"/>
      <c r="F2" s="750"/>
      <c r="G2" s="750"/>
      <c r="H2" s="750"/>
      <c r="I2" s="750"/>
      <c r="J2" s="750"/>
      <c r="K2" s="4"/>
      <c r="L2" s="1"/>
      <c r="M2" s="1"/>
      <c r="N2" s="1"/>
      <c r="O2" s="1"/>
      <c r="P2" s="1"/>
      <c r="Q2" s="1"/>
      <c r="R2" s="1"/>
      <c r="S2" s="1"/>
      <c r="T2" s="1"/>
      <c r="U2" s="1"/>
      <c r="V2" s="1"/>
      <c r="W2" s="1"/>
      <c r="X2" s="1"/>
      <c r="Y2" s="1"/>
      <c r="Z2" s="1"/>
    </row>
    <row r="3" spans="1:26" ht="12.95" customHeight="1" x14ac:dyDescent="0.2">
      <c r="A3" s="1"/>
      <c r="B3" s="750"/>
      <c r="C3" s="750"/>
      <c r="D3" s="750"/>
      <c r="E3" s="750"/>
      <c r="F3" s="750"/>
      <c r="G3" s="750"/>
      <c r="H3" s="750"/>
      <c r="I3" s="750"/>
      <c r="J3" s="750"/>
      <c r="K3" s="4"/>
      <c r="L3" s="1"/>
      <c r="M3" s="1"/>
      <c r="N3" s="1"/>
      <c r="O3" s="1"/>
      <c r="P3" s="1"/>
      <c r="Q3" s="1"/>
      <c r="R3" s="1"/>
      <c r="S3" s="1"/>
      <c r="T3" s="1"/>
      <c r="U3" s="1"/>
      <c r="V3" s="1"/>
      <c r="W3" s="1"/>
      <c r="X3" s="1"/>
      <c r="Y3" s="1"/>
      <c r="Z3" s="1"/>
    </row>
    <row r="4" spans="1:26" ht="12.95" customHeight="1" x14ac:dyDescent="0.2">
      <c r="A4" s="1"/>
      <c r="B4" s="750"/>
      <c r="C4" s="750"/>
      <c r="D4" s="750"/>
      <c r="E4" s="750"/>
      <c r="F4" s="750"/>
      <c r="G4" s="750"/>
      <c r="H4" s="750"/>
      <c r="I4" s="750"/>
      <c r="J4" s="750"/>
      <c r="K4" s="4"/>
      <c r="L4" s="1"/>
      <c r="M4" s="1"/>
      <c r="N4" s="1"/>
      <c r="O4" s="1"/>
      <c r="P4" s="1"/>
      <c r="Q4" s="1"/>
      <c r="R4" s="1"/>
      <c r="S4" s="1"/>
      <c r="T4" s="1"/>
      <c r="U4" s="1"/>
      <c r="V4" s="1"/>
      <c r="W4" s="1"/>
      <c r="X4" s="1"/>
      <c r="Y4" s="1"/>
      <c r="Z4" s="1"/>
    </row>
    <row r="5" spans="1:26" s="8" customFormat="1" ht="15" customHeight="1" thickBot="1" x14ac:dyDescent="0.25">
      <c r="A5" s="6"/>
      <c r="B5" s="4"/>
      <c r="C5" s="4"/>
      <c r="D5" s="4"/>
      <c r="E5" s="4"/>
      <c r="F5" s="4"/>
      <c r="G5" s="7"/>
      <c r="H5" s="7"/>
      <c r="I5" s="7"/>
      <c r="J5" s="7"/>
      <c r="K5" s="4"/>
    </row>
    <row r="6" spans="1:26" s="14" customFormat="1" ht="25.5" customHeight="1" x14ac:dyDescent="0.2">
      <c r="A6" s="9"/>
      <c r="B6" s="10"/>
      <c r="C6" s="553" t="str">
        <f>IF('PRESUPUESTO TOTAL'!K13="B. Animación","PRESUPUESTO NO VÁLIDO. Ver el presupuesto aceptado en la pestaña PTO ACEPTADO ANIMACIÓN","")</f>
        <v/>
      </c>
      <c r="D6" s="11"/>
      <c r="E6" s="11"/>
      <c r="F6" s="11"/>
      <c r="G6" s="12"/>
      <c r="H6" s="12"/>
      <c r="I6" s="12"/>
      <c r="J6" s="13"/>
      <c r="K6" s="8"/>
      <c r="L6" s="8"/>
      <c r="M6" s="8"/>
      <c r="N6" s="8"/>
      <c r="O6" s="8"/>
      <c r="P6" s="8"/>
      <c r="Q6" s="8"/>
      <c r="R6" s="8"/>
      <c r="S6" s="8"/>
      <c r="T6" s="8"/>
      <c r="U6" s="8"/>
      <c r="V6" s="8"/>
      <c r="W6" s="8"/>
      <c r="X6" s="8"/>
      <c r="Y6" s="8"/>
      <c r="Z6" s="8"/>
    </row>
    <row r="7" spans="1:26" s="14" customFormat="1" ht="16.5" customHeight="1" x14ac:dyDescent="0.2">
      <c r="A7" s="9"/>
      <c r="B7" s="15"/>
      <c r="C7" s="552"/>
      <c r="D7" s="16"/>
      <c r="E7" s="17"/>
      <c r="F7" s="17"/>
      <c r="G7" s="16"/>
      <c r="H7" s="814" t="s">
        <v>10</v>
      </c>
      <c r="I7" s="815"/>
      <c r="J7" s="18"/>
      <c r="K7" s="8"/>
      <c r="L7" s="8"/>
      <c r="M7" s="8"/>
      <c r="N7" s="8"/>
      <c r="O7" s="8"/>
      <c r="P7" s="8"/>
      <c r="Q7" s="8"/>
      <c r="R7" s="8"/>
      <c r="S7" s="8"/>
      <c r="T7" s="8"/>
      <c r="U7" s="8"/>
      <c r="V7" s="8"/>
      <c r="W7" s="8"/>
      <c r="X7" s="8"/>
      <c r="Y7" s="8"/>
      <c r="Z7" s="8"/>
    </row>
    <row r="8" spans="1:26" s="14" customFormat="1" ht="16.5" customHeight="1" x14ac:dyDescent="0.2">
      <c r="A8" s="9"/>
      <c r="B8" s="15"/>
      <c r="C8" s="16"/>
      <c r="D8" s="16"/>
      <c r="E8" s="17"/>
      <c r="F8" s="17"/>
      <c r="G8" s="16"/>
      <c r="H8" s="19" t="s">
        <v>21</v>
      </c>
      <c r="I8" s="605" t="s">
        <v>22</v>
      </c>
      <c r="J8" s="18"/>
      <c r="K8" s="8"/>
      <c r="L8" s="8"/>
      <c r="M8" s="8"/>
      <c r="N8" s="8"/>
      <c r="O8" s="8"/>
      <c r="P8" s="8"/>
      <c r="Q8" s="8"/>
      <c r="R8" s="8"/>
      <c r="S8" s="8"/>
      <c r="T8" s="8"/>
      <c r="U8" s="8"/>
      <c r="V8" s="8"/>
      <c r="W8" s="8"/>
      <c r="X8" s="8"/>
      <c r="Y8" s="8"/>
      <c r="Z8" s="8"/>
    </row>
    <row r="9" spans="1:26" s="24" customFormat="1" ht="20.100000000000001" customHeight="1" x14ac:dyDescent="0.2">
      <c r="A9" s="20"/>
      <c r="B9" s="21"/>
      <c r="C9" s="812" t="s">
        <v>15</v>
      </c>
      <c r="D9" s="812"/>
      <c r="E9" s="812"/>
      <c r="F9" s="812"/>
      <c r="G9" s="812"/>
      <c r="H9" s="22">
        <f>'PTO. PERIODO SUBVENCIONABLE'!F18</f>
        <v>0</v>
      </c>
      <c r="I9" s="608">
        <f>'PTO. PERIODO SUBVENCIONABLE'!G18</f>
        <v>0</v>
      </c>
      <c r="J9" s="18"/>
      <c r="K9" s="23"/>
      <c r="L9" s="23"/>
      <c r="M9" s="23"/>
      <c r="N9" s="23"/>
      <c r="O9" s="23"/>
      <c r="P9" s="23"/>
      <c r="Q9" s="23"/>
      <c r="R9" s="23"/>
      <c r="S9" s="23"/>
      <c r="T9" s="23"/>
      <c r="U9" s="23"/>
      <c r="V9" s="23"/>
      <c r="W9" s="23"/>
      <c r="X9" s="23"/>
      <c r="Y9" s="23"/>
      <c r="Z9" s="23"/>
    </row>
    <row r="10" spans="1:26" s="24" customFormat="1" ht="20.100000000000001" customHeight="1" x14ac:dyDescent="0.2">
      <c r="A10" s="20"/>
      <c r="B10" s="21"/>
      <c r="C10" s="812" t="s">
        <v>16</v>
      </c>
      <c r="D10" s="812"/>
      <c r="E10" s="812"/>
      <c r="F10" s="812"/>
      <c r="G10" s="812"/>
      <c r="H10" s="22">
        <f>'PTO. PERIODO SUBVENCIONABLE'!F29</f>
        <v>0</v>
      </c>
      <c r="I10" s="608">
        <f>'PTO. PERIODO SUBVENCIONABLE'!G29</f>
        <v>0</v>
      </c>
      <c r="J10" s="25"/>
      <c r="K10" s="23"/>
      <c r="L10" s="23"/>
      <c r="M10" s="23"/>
      <c r="N10" s="23"/>
      <c r="O10" s="23"/>
      <c r="P10" s="23"/>
      <c r="Q10" s="23"/>
      <c r="R10" s="23"/>
      <c r="S10" s="23"/>
      <c r="T10" s="23"/>
      <c r="U10" s="23"/>
      <c r="V10" s="23"/>
      <c r="W10" s="23"/>
      <c r="X10" s="23"/>
      <c r="Y10" s="23"/>
      <c r="Z10" s="23"/>
    </row>
    <row r="11" spans="1:26" s="24" customFormat="1" ht="20.100000000000001" customHeight="1" x14ac:dyDescent="0.2">
      <c r="A11" s="20"/>
      <c r="B11" s="21"/>
      <c r="C11" s="812" t="s">
        <v>17</v>
      </c>
      <c r="D11" s="812"/>
      <c r="E11" s="812"/>
      <c r="F11" s="812"/>
      <c r="G11" s="812"/>
      <c r="H11" s="22">
        <f>'PTO. PERIODO SUBVENCIONABLE'!F40</f>
        <v>0</v>
      </c>
      <c r="I11" s="608">
        <f>'PTO. PERIODO SUBVENCIONABLE'!G40</f>
        <v>0</v>
      </c>
      <c r="J11" s="25"/>
      <c r="K11" s="23"/>
      <c r="L11" s="23"/>
      <c r="M11" s="23"/>
      <c r="N11" s="23"/>
      <c r="O11" s="23"/>
      <c r="P11" s="23"/>
      <c r="Q11" s="23"/>
      <c r="R11" s="23"/>
      <c r="S11" s="23"/>
      <c r="T11" s="23"/>
      <c r="U11" s="23"/>
      <c r="V11" s="23"/>
      <c r="W11" s="23"/>
      <c r="X11" s="23"/>
      <c r="Y11" s="23"/>
      <c r="Z11" s="23"/>
    </row>
    <row r="12" spans="1:26" s="24" customFormat="1" ht="20.100000000000001" customHeight="1" x14ac:dyDescent="0.2">
      <c r="A12" s="20"/>
      <c r="B12" s="21"/>
      <c r="C12" s="812" t="s">
        <v>284</v>
      </c>
      <c r="D12" s="812"/>
      <c r="E12" s="812"/>
      <c r="F12" s="812"/>
      <c r="G12" s="812"/>
      <c r="H12" s="22">
        <f>'PTO. PERIODO SUBVENCIONABLE'!F51</f>
        <v>0</v>
      </c>
      <c r="I12" s="608">
        <f>'PTO. PERIODO SUBVENCIONABLE'!G51</f>
        <v>0</v>
      </c>
      <c r="J12" s="25"/>
      <c r="K12" s="23"/>
      <c r="L12" s="23"/>
      <c r="M12" s="23"/>
      <c r="N12" s="23"/>
      <c r="O12" s="23"/>
      <c r="P12" s="23"/>
      <c r="Q12" s="23"/>
      <c r="R12" s="23"/>
      <c r="S12" s="23"/>
      <c r="T12" s="23"/>
      <c r="U12" s="23"/>
      <c r="V12" s="23"/>
      <c r="W12" s="23"/>
      <c r="X12" s="23"/>
      <c r="Y12" s="23"/>
      <c r="Z12" s="23"/>
    </row>
    <row r="13" spans="1:26" s="24" customFormat="1" ht="20.100000000000001" customHeight="1" x14ac:dyDescent="0.2">
      <c r="B13" s="21"/>
      <c r="C13" s="812" t="s">
        <v>416</v>
      </c>
      <c r="D13" s="812"/>
      <c r="E13" s="812"/>
      <c r="F13" s="812"/>
      <c r="G13" s="812"/>
      <c r="H13" s="22">
        <f>'PTO. PERIODO SUBVENCIONABLE'!F58</f>
        <v>0</v>
      </c>
      <c r="I13" s="608">
        <f>'PTO. PERIODO SUBVENCIONABLE'!G58</f>
        <v>0</v>
      </c>
      <c r="J13" s="25"/>
      <c r="K13" s="23"/>
      <c r="M13" s="23"/>
      <c r="N13" s="23"/>
      <c r="O13" s="23"/>
      <c r="P13" s="23"/>
      <c r="Q13" s="23"/>
      <c r="R13" s="23"/>
      <c r="S13" s="23"/>
      <c r="T13" s="23"/>
      <c r="U13" s="23"/>
      <c r="V13" s="23"/>
      <c r="W13" s="23"/>
      <c r="X13" s="23"/>
      <c r="Y13" s="23"/>
      <c r="Z13" s="23"/>
    </row>
    <row r="14" spans="1:26" s="24" customFormat="1" ht="20.100000000000001" customHeight="1" x14ac:dyDescent="0.2">
      <c r="A14" s="20"/>
      <c r="B14" s="21"/>
      <c r="C14" s="812" t="s">
        <v>18</v>
      </c>
      <c r="D14" s="812"/>
      <c r="E14" s="812"/>
      <c r="F14" s="812"/>
      <c r="G14" s="812"/>
      <c r="H14" s="22">
        <f>'PTO. PERIODO SUBVENCIONABLE'!F69</f>
        <v>0</v>
      </c>
      <c r="I14" s="608">
        <f>'PTO. PERIODO SUBVENCIONABLE'!G69</f>
        <v>0</v>
      </c>
      <c r="J14" s="25"/>
      <c r="K14" s="23"/>
      <c r="L14" s="23"/>
      <c r="M14" s="23"/>
      <c r="N14" s="23"/>
      <c r="O14" s="23"/>
      <c r="P14" s="23"/>
      <c r="Q14" s="23"/>
      <c r="R14" s="23"/>
      <c r="S14" s="23"/>
      <c r="T14" s="23"/>
      <c r="U14" s="23"/>
      <c r="V14" s="23"/>
      <c r="W14" s="23"/>
      <c r="X14" s="23"/>
      <c r="Y14" s="23"/>
      <c r="Z14" s="23"/>
    </row>
    <row r="15" spans="1:26" s="24" customFormat="1" ht="16.5" customHeight="1" x14ac:dyDescent="0.2">
      <c r="A15" s="20"/>
      <c r="B15" s="21"/>
      <c r="C15" s="812" t="s">
        <v>19</v>
      </c>
      <c r="D15" s="812"/>
      <c r="E15" s="812"/>
      <c r="F15" s="812"/>
      <c r="G15" s="812"/>
      <c r="H15" s="22">
        <f>'PTO. PERIODO SUBVENCIONABLE'!F80</f>
        <v>0</v>
      </c>
      <c r="I15" s="608">
        <f>'PTO. PERIODO SUBVENCIONABLE'!G80</f>
        <v>0</v>
      </c>
      <c r="J15" s="25"/>
      <c r="K15" s="23"/>
      <c r="L15" s="23"/>
      <c r="M15" s="23"/>
      <c r="N15" s="23"/>
      <c r="O15" s="23"/>
      <c r="P15" s="23"/>
      <c r="Q15" s="23"/>
      <c r="R15" s="23"/>
      <c r="S15" s="23"/>
      <c r="T15" s="23"/>
      <c r="U15" s="23"/>
      <c r="V15" s="23"/>
      <c r="W15" s="23"/>
      <c r="X15" s="23"/>
      <c r="Y15" s="23"/>
      <c r="Z15" s="23"/>
    </row>
    <row r="16" spans="1:26" s="24" customFormat="1" ht="20.100000000000001" customHeight="1" x14ac:dyDescent="0.2">
      <c r="A16" s="20"/>
      <c r="B16" s="21"/>
      <c r="C16" s="812" t="s">
        <v>20</v>
      </c>
      <c r="D16" s="812"/>
      <c r="E16" s="812"/>
      <c r="F16" s="812"/>
      <c r="G16" s="812"/>
      <c r="H16" s="22">
        <f>'PTO. PERIODO SUBVENCIONABLE'!F95</f>
        <v>0</v>
      </c>
      <c r="I16" s="608">
        <f>'PTO. PERIODO SUBVENCIONABLE'!G95</f>
        <v>0</v>
      </c>
      <c r="J16" s="25"/>
      <c r="K16" s="23"/>
      <c r="L16" s="23"/>
      <c r="M16" s="23"/>
      <c r="N16" s="23"/>
      <c r="O16" s="23"/>
      <c r="P16" s="23"/>
      <c r="Q16" s="23"/>
      <c r="R16" s="23"/>
      <c r="S16" s="23"/>
      <c r="T16" s="23"/>
      <c r="U16" s="23"/>
      <c r="V16" s="23"/>
      <c r="W16" s="23"/>
      <c r="X16" s="23"/>
      <c r="Y16" s="23"/>
      <c r="Z16" s="23"/>
    </row>
    <row r="17" spans="1:26" s="24" customFormat="1" ht="20.100000000000001" customHeight="1" x14ac:dyDescent="0.2">
      <c r="A17" s="23"/>
      <c r="B17" s="21"/>
      <c r="C17" s="812" t="s">
        <v>417</v>
      </c>
      <c r="D17" s="812"/>
      <c r="E17" s="812"/>
      <c r="F17" s="812"/>
      <c r="G17" s="812"/>
      <c r="H17" s="22">
        <f>'PTO. PERIODO SUBVENCIONABLE'!F102</f>
        <v>0</v>
      </c>
      <c r="I17" s="608">
        <f>'PTO. PERIODO SUBVENCIONABLE'!G102</f>
        <v>0</v>
      </c>
      <c r="J17" s="25"/>
      <c r="K17" s="23"/>
      <c r="L17" s="23"/>
      <c r="M17" s="23"/>
      <c r="N17" s="23"/>
      <c r="O17" s="23"/>
      <c r="P17" s="23"/>
      <c r="Q17" s="23"/>
      <c r="R17" s="23"/>
      <c r="S17" s="23"/>
      <c r="T17" s="23"/>
      <c r="U17" s="23"/>
      <c r="V17" s="23"/>
      <c r="W17" s="23"/>
      <c r="X17" s="23"/>
      <c r="Y17" s="23"/>
      <c r="Z17" s="23"/>
    </row>
    <row r="18" spans="1:26" s="24" customFormat="1" ht="20.100000000000001" customHeight="1" thickBot="1" x14ac:dyDescent="0.25">
      <c r="A18" s="20"/>
      <c r="B18" s="21"/>
      <c r="C18" s="813" t="s">
        <v>418</v>
      </c>
      <c r="D18" s="813"/>
      <c r="E18" s="813"/>
      <c r="F18" s="813"/>
      <c r="G18" s="813"/>
      <c r="H18" s="26">
        <f>'PTO. PERIODO SUBVENCIONABLE'!F109</f>
        <v>0</v>
      </c>
      <c r="I18" s="609">
        <f>'PTO. PERIODO SUBVENCIONABLE'!G109</f>
        <v>0</v>
      </c>
      <c r="J18" s="25"/>
      <c r="K18" s="23"/>
      <c r="L18" s="23"/>
      <c r="M18" s="23"/>
      <c r="N18" s="23"/>
      <c r="O18" s="23"/>
      <c r="P18" s="23"/>
      <c r="Q18" s="23"/>
      <c r="R18" s="23"/>
      <c r="S18" s="23"/>
      <c r="T18" s="23"/>
      <c r="U18" s="23"/>
      <c r="V18" s="23"/>
      <c r="W18" s="23"/>
      <c r="X18" s="23"/>
      <c r="Y18" s="23"/>
      <c r="Z18" s="23"/>
    </row>
    <row r="19" spans="1:26" s="24" customFormat="1" ht="20.100000000000001" customHeight="1" thickBot="1" x14ac:dyDescent="0.25">
      <c r="A19" s="20"/>
      <c r="B19" s="21"/>
      <c r="C19" s="811" t="s">
        <v>34</v>
      </c>
      <c r="D19" s="811"/>
      <c r="E19" s="811"/>
      <c r="F19" s="811"/>
      <c r="G19" s="649"/>
      <c r="H19" s="27">
        <f>SUM(H9:H18)</f>
        <v>0</v>
      </c>
      <c r="I19" s="607">
        <f>SUM(I9:I18)</f>
        <v>0</v>
      </c>
      <c r="J19" s="25"/>
      <c r="K19" s="23"/>
      <c r="L19" s="23"/>
      <c r="M19" s="23"/>
      <c r="N19" s="23"/>
      <c r="O19" s="23"/>
      <c r="P19" s="23"/>
      <c r="Q19" s="23"/>
      <c r="R19" s="23"/>
      <c r="S19" s="23"/>
      <c r="T19" s="23"/>
      <c r="U19" s="23"/>
      <c r="V19" s="23"/>
      <c r="W19" s="23"/>
      <c r="X19" s="23"/>
      <c r="Y19" s="23"/>
      <c r="Z19" s="23"/>
    </row>
    <row r="20" spans="1:26" s="24" customFormat="1" ht="20.100000000000001" customHeight="1" x14ac:dyDescent="0.2">
      <c r="A20" s="20"/>
      <c r="B20" s="21"/>
      <c r="C20" s="28" t="s">
        <v>182</v>
      </c>
      <c r="D20" s="484" t="s">
        <v>426</v>
      </c>
      <c r="E20" s="30" t="str">
        <f>IF(H20&gt;0.4*$H$19,"Límite superado","")</f>
        <v/>
      </c>
      <c r="F20" s="31"/>
      <c r="G20" s="32"/>
      <c r="H20" s="33">
        <f>'GASTOS SALARIALES Y DE SS'!K27</f>
        <v>0</v>
      </c>
      <c r="I20" s="610">
        <f>'GASTOS SALARIALES Y DE SS'!L27</f>
        <v>0</v>
      </c>
      <c r="J20" s="25"/>
      <c r="K20" s="23"/>
      <c r="L20" s="23"/>
      <c r="M20" s="23"/>
      <c r="N20" s="23"/>
      <c r="O20" s="23"/>
      <c r="P20" s="23"/>
      <c r="Q20" s="23"/>
      <c r="R20" s="23"/>
      <c r="S20" s="23"/>
      <c r="T20" s="23"/>
      <c r="U20" s="23"/>
      <c r="V20" s="23"/>
      <c r="W20" s="23"/>
      <c r="X20" s="23"/>
      <c r="Y20" s="23"/>
      <c r="Z20" s="23"/>
    </row>
    <row r="21" spans="1:26" s="24" customFormat="1" ht="20.100000000000001" customHeight="1" x14ac:dyDescent="0.2">
      <c r="A21" s="20"/>
      <c r="B21" s="21"/>
      <c r="C21" s="28" t="s">
        <v>424</v>
      </c>
      <c r="D21" s="484" t="s">
        <v>427</v>
      </c>
      <c r="E21" s="30" t="str">
        <f>IF(H21&gt;0.15*$H$19,"Límite superado","")</f>
        <v/>
      </c>
      <c r="F21" s="31"/>
      <c r="G21" s="32"/>
      <c r="H21" s="22">
        <f>'PTO. PERIODO SUBVENCIONABLE'!F116</f>
        <v>0</v>
      </c>
      <c r="I21" s="608">
        <f>'PTO. PERIODO SUBVENCIONABLE'!G116</f>
        <v>0</v>
      </c>
      <c r="J21" s="25"/>
      <c r="K21" s="23"/>
      <c r="L21" s="23"/>
      <c r="M21" s="23"/>
      <c r="N21" s="23"/>
      <c r="O21" s="23"/>
      <c r="P21" s="23"/>
      <c r="Q21" s="23"/>
      <c r="R21" s="23"/>
      <c r="S21" s="23"/>
      <c r="T21" s="23"/>
      <c r="U21" s="23"/>
      <c r="V21" s="23"/>
      <c r="W21" s="23"/>
      <c r="X21" s="23"/>
      <c r="Y21" s="23"/>
      <c r="Z21" s="23"/>
    </row>
    <row r="22" spans="1:26" s="24" customFormat="1" ht="20.100000000000001" customHeight="1" x14ac:dyDescent="0.2">
      <c r="A22" s="20"/>
      <c r="B22" s="21"/>
      <c r="C22" s="28" t="s">
        <v>425</v>
      </c>
      <c r="D22" s="29" t="s">
        <v>35</v>
      </c>
      <c r="E22" s="30" t="str">
        <f>IF(H22&gt;0.2*$H$19,"Límite superado","")</f>
        <v/>
      </c>
      <c r="F22" s="31"/>
      <c r="G22" s="32"/>
      <c r="H22" s="22">
        <f>'PTO. PERIODO SUBVENCIONABLE'!F127</f>
        <v>0</v>
      </c>
      <c r="I22" s="608">
        <f>'PTO. PERIODO SUBVENCIONABLE'!G127</f>
        <v>0</v>
      </c>
      <c r="J22" s="25"/>
      <c r="K22" s="23"/>
      <c r="L22" s="23"/>
      <c r="M22" s="23"/>
      <c r="N22" s="23"/>
      <c r="O22" s="23"/>
      <c r="P22" s="23"/>
      <c r="Q22" s="23"/>
      <c r="R22" s="23"/>
      <c r="S22" s="23"/>
      <c r="T22" s="23"/>
      <c r="U22" s="23"/>
      <c r="V22" s="23"/>
      <c r="W22" s="23"/>
      <c r="X22" s="23"/>
      <c r="Y22" s="23"/>
      <c r="Z22" s="23"/>
    </row>
    <row r="23" spans="1:26" s="24" customFormat="1" ht="20.100000000000001" customHeight="1" x14ac:dyDescent="0.2">
      <c r="A23" s="20"/>
      <c r="B23" s="21"/>
      <c r="C23" s="28" t="s">
        <v>421</v>
      </c>
      <c r="D23" s="29" t="s">
        <v>36</v>
      </c>
      <c r="E23" s="30" t="str">
        <f>IF(H23&gt;0.1*$H$19,"Límite superado","")</f>
        <v/>
      </c>
      <c r="F23" s="31"/>
      <c r="G23" s="32"/>
      <c r="H23" s="22">
        <f>'PTO. PERIODO SUBVENCIONABLE'!F134</f>
        <v>0</v>
      </c>
      <c r="I23" s="608">
        <f>'PTO. PERIODO SUBVENCIONABLE'!G134</f>
        <v>0</v>
      </c>
      <c r="J23" s="25"/>
      <c r="K23" s="23"/>
      <c r="L23" s="23"/>
      <c r="M23" s="23"/>
      <c r="N23" s="23"/>
      <c r="O23" s="23"/>
      <c r="P23" s="23"/>
      <c r="Q23" s="23"/>
      <c r="R23" s="23"/>
      <c r="S23" s="23"/>
      <c r="T23" s="23"/>
      <c r="U23" s="23"/>
      <c r="V23" s="23"/>
      <c r="W23" s="23"/>
      <c r="X23" s="23"/>
      <c r="Y23" s="23"/>
      <c r="Z23" s="23"/>
    </row>
    <row r="24" spans="1:26" s="24" customFormat="1" ht="20.100000000000001" customHeight="1" x14ac:dyDescent="0.2">
      <c r="A24" s="20"/>
      <c r="B24" s="21"/>
      <c r="C24" s="34"/>
      <c r="D24" s="35"/>
      <c r="E24" s="36"/>
      <c r="F24" s="37"/>
      <c r="G24" s="38"/>
      <c r="H24" s="39"/>
      <c r="I24" s="39"/>
      <c r="J24" s="25"/>
      <c r="K24" s="23"/>
      <c r="L24" s="23"/>
      <c r="M24" s="23"/>
      <c r="N24" s="23"/>
      <c r="O24" s="23"/>
      <c r="P24" s="23"/>
      <c r="Q24" s="23"/>
      <c r="R24" s="23"/>
      <c r="S24" s="23"/>
      <c r="T24" s="23"/>
      <c r="U24" s="23"/>
      <c r="V24" s="23"/>
      <c r="W24" s="23"/>
      <c r="X24" s="23"/>
      <c r="Y24" s="23"/>
      <c r="Z24" s="23"/>
    </row>
    <row r="25" spans="1:26" s="24" customFormat="1" ht="20.100000000000001" customHeight="1" x14ac:dyDescent="0.2">
      <c r="A25" s="20"/>
      <c r="B25" s="21"/>
      <c r="C25" s="34" t="s">
        <v>37</v>
      </c>
      <c r="D25" s="35"/>
      <c r="E25" s="36"/>
      <c r="F25" s="37"/>
      <c r="G25" s="38"/>
      <c r="H25" s="39"/>
      <c r="I25" s="39"/>
      <c r="J25" s="25"/>
      <c r="K25" s="23"/>
      <c r="L25" s="23"/>
      <c r="M25" s="23"/>
      <c r="N25" s="23"/>
      <c r="O25" s="23"/>
      <c r="P25" s="23"/>
      <c r="Q25" s="23"/>
      <c r="R25" s="23"/>
      <c r="S25" s="23"/>
      <c r="T25" s="23"/>
      <c r="U25" s="23"/>
      <c r="V25" s="23"/>
      <c r="W25" s="23"/>
      <c r="X25" s="23"/>
      <c r="Y25" s="23"/>
      <c r="Z25" s="23"/>
    </row>
    <row r="26" spans="1:26" s="24" customFormat="1" ht="20.100000000000001" customHeight="1" x14ac:dyDescent="0.2">
      <c r="A26" s="20"/>
      <c r="B26" s="21"/>
      <c r="C26" s="28" t="s">
        <v>38</v>
      </c>
      <c r="D26" s="40" t="str">
        <f>IF(E20="","","Importe máximo aceptado")</f>
        <v/>
      </c>
      <c r="E26" s="41">
        <f>IF(E20="",H19+H20,H19+H26)</f>
        <v>0</v>
      </c>
      <c r="F26" s="41">
        <f>IF(I26="",I19+I20,I19+I26)</f>
        <v>0</v>
      </c>
      <c r="G26" s="32"/>
      <c r="H26" s="22" t="str">
        <f>IF(E20="","",0.4*$H$19)</f>
        <v/>
      </c>
      <c r="I26" s="608" t="str">
        <f>IF(I20&gt;H26,H26,"")</f>
        <v/>
      </c>
      <c r="J26" s="25"/>
      <c r="K26" s="23"/>
      <c r="L26" s="23"/>
      <c r="M26" s="23"/>
      <c r="N26" s="23"/>
      <c r="O26" s="23"/>
      <c r="P26" s="23"/>
      <c r="Q26" s="23"/>
      <c r="R26" s="23"/>
      <c r="S26" s="23"/>
      <c r="T26" s="23"/>
      <c r="U26" s="23"/>
      <c r="V26" s="23"/>
      <c r="W26" s="23"/>
      <c r="X26" s="23"/>
      <c r="Y26" s="23"/>
      <c r="Z26" s="23"/>
    </row>
    <row r="27" spans="1:26" s="24" customFormat="1" ht="20.100000000000001" customHeight="1" x14ac:dyDescent="0.2">
      <c r="A27" s="20"/>
      <c r="B27" s="21"/>
      <c r="C27" s="28" t="s">
        <v>424</v>
      </c>
      <c r="D27" s="40" t="str">
        <f>IF(E21="","","Importe máximo aceptado")</f>
        <v/>
      </c>
      <c r="E27" s="41">
        <f>IF(E21="",E26+H21,E26+H27)</f>
        <v>0</v>
      </c>
      <c r="F27" s="41">
        <f>IF(I27="",F26+I21,F26+I27)</f>
        <v>0</v>
      </c>
      <c r="G27" s="32"/>
      <c r="H27" s="22" t="str">
        <f>IF(E21="","",0.15*$H$19)</f>
        <v/>
      </c>
      <c r="I27" s="608" t="str">
        <f>IF(I21&gt;H27,H27,"")</f>
        <v/>
      </c>
      <c r="J27" s="25"/>
      <c r="K27" s="23"/>
      <c r="L27" s="23"/>
      <c r="M27" s="23"/>
      <c r="N27" s="23"/>
      <c r="O27" s="23"/>
      <c r="P27" s="23"/>
      <c r="Q27" s="23"/>
      <c r="R27" s="23"/>
      <c r="S27" s="23"/>
      <c r="T27" s="23"/>
      <c r="U27" s="23"/>
      <c r="V27" s="23"/>
      <c r="W27" s="23"/>
      <c r="X27" s="23"/>
      <c r="Y27" s="23"/>
      <c r="Z27" s="23"/>
    </row>
    <row r="28" spans="1:26" s="24" customFormat="1" ht="20.100000000000001" customHeight="1" x14ac:dyDescent="0.2">
      <c r="A28" s="20"/>
      <c r="B28" s="21"/>
      <c r="C28" s="28" t="s">
        <v>425</v>
      </c>
      <c r="D28" s="40" t="str">
        <f>IF(E22="","","Importe máximo aceptado")</f>
        <v/>
      </c>
      <c r="E28" s="41">
        <f>IF(E22="",E27+H22,E27+H28)</f>
        <v>0</v>
      </c>
      <c r="F28" s="41">
        <f>IF(I28="",F27+I22,F27+I28)</f>
        <v>0</v>
      </c>
      <c r="G28" s="32"/>
      <c r="H28" s="22" t="str">
        <f>IF(E22="","",0.2*$H$19)</f>
        <v/>
      </c>
      <c r="I28" s="608" t="str">
        <f>IF(I22&gt;H28,H28,"")</f>
        <v/>
      </c>
      <c r="J28" s="25"/>
      <c r="K28" s="23"/>
      <c r="L28" s="23"/>
      <c r="M28" s="23"/>
      <c r="N28" s="23"/>
      <c r="O28" s="23"/>
      <c r="P28" s="23"/>
      <c r="Q28" s="23"/>
      <c r="R28" s="23"/>
      <c r="S28" s="23"/>
      <c r="T28" s="23"/>
      <c r="U28" s="23"/>
      <c r="V28" s="23"/>
      <c r="W28" s="23"/>
      <c r="X28" s="23"/>
      <c r="Y28" s="23"/>
      <c r="Z28" s="23"/>
    </row>
    <row r="29" spans="1:26" s="24" customFormat="1" ht="20.100000000000001" customHeight="1" x14ac:dyDescent="0.2">
      <c r="A29" s="20"/>
      <c r="B29" s="21"/>
      <c r="C29" s="28" t="s">
        <v>421</v>
      </c>
      <c r="D29" s="40" t="str">
        <f>IF(E23="","","Importe máximo aceptado")</f>
        <v/>
      </c>
      <c r="E29" s="41">
        <f>IF(E23="",E28+H23,E28+H29)</f>
        <v>0</v>
      </c>
      <c r="F29" s="41">
        <f>IF(I29="",F28+I23,F28+I29)</f>
        <v>0</v>
      </c>
      <c r="G29" s="32"/>
      <c r="H29" s="26" t="str">
        <f>IF(E23="","",0.1*$H$19)</f>
        <v/>
      </c>
      <c r="I29" s="609" t="str">
        <f>IF(I23&gt;H29,H29,"")</f>
        <v/>
      </c>
      <c r="J29" s="25"/>
      <c r="K29" s="23"/>
      <c r="L29" s="23"/>
      <c r="M29" s="23"/>
      <c r="N29" s="23"/>
      <c r="O29" s="23"/>
      <c r="P29" s="23"/>
      <c r="Q29" s="23"/>
      <c r="R29" s="23"/>
      <c r="S29" s="23"/>
      <c r="T29" s="23"/>
      <c r="U29" s="23"/>
      <c r="V29" s="23"/>
      <c r="W29" s="23"/>
      <c r="X29" s="23"/>
      <c r="Y29" s="23"/>
      <c r="Z29" s="23"/>
    </row>
    <row r="30" spans="1:26" s="24" customFormat="1" ht="20.100000000000001" customHeight="1" x14ac:dyDescent="0.2">
      <c r="A30" s="20"/>
      <c r="B30" s="21"/>
      <c r="C30" s="816" t="s">
        <v>32</v>
      </c>
      <c r="D30" s="816"/>
      <c r="E30" s="816"/>
      <c r="F30" s="816"/>
      <c r="G30" s="612"/>
      <c r="H30" s="42">
        <f>E29</f>
        <v>0</v>
      </c>
      <c r="I30" s="606">
        <f>F29</f>
        <v>0</v>
      </c>
      <c r="J30" s="25"/>
      <c r="K30" s="23"/>
      <c r="L30" s="23"/>
      <c r="M30" s="23"/>
      <c r="N30" s="23"/>
      <c r="O30" s="23"/>
      <c r="P30" s="23"/>
      <c r="Q30" s="23"/>
      <c r="R30" s="23"/>
      <c r="S30" s="23"/>
      <c r="T30" s="23"/>
      <c r="U30" s="23"/>
      <c r="V30" s="23"/>
      <c r="W30" s="23"/>
      <c r="X30" s="23"/>
      <c r="Y30" s="23"/>
      <c r="Z30" s="23"/>
    </row>
    <row r="31" spans="1:26" s="24" customFormat="1" ht="20.100000000000001" customHeight="1" x14ac:dyDescent="0.2">
      <c r="A31" s="20"/>
      <c r="B31" s="21"/>
      <c r="C31" s="34"/>
      <c r="D31" s="43"/>
      <c r="E31" s="44"/>
      <c r="F31" s="44"/>
      <c r="G31" s="38"/>
      <c r="H31" s="39"/>
      <c r="I31" s="39"/>
      <c r="J31" s="25"/>
      <c r="K31" s="23"/>
      <c r="L31" s="23"/>
      <c r="M31" s="23"/>
      <c r="N31" s="23"/>
      <c r="O31" s="23"/>
      <c r="P31" s="23"/>
      <c r="Q31" s="23"/>
      <c r="R31" s="23"/>
      <c r="S31" s="23"/>
      <c r="T31" s="23"/>
      <c r="U31" s="23"/>
      <c r="V31" s="23"/>
      <c r="W31" s="23"/>
      <c r="X31" s="23"/>
      <c r="Y31" s="23"/>
      <c r="Z31" s="23"/>
    </row>
    <row r="32" spans="1:26" s="24" customFormat="1" ht="20.100000000000001" customHeight="1" x14ac:dyDescent="0.2">
      <c r="A32" s="20"/>
      <c r="B32" s="21"/>
      <c r="C32" s="817" t="s">
        <v>39</v>
      </c>
      <c r="D32" s="817"/>
      <c r="E32" s="817"/>
      <c r="F32" s="817"/>
      <c r="G32" s="611"/>
      <c r="H32" s="45" t="str">
        <f>IFERROR(I30/H30,"")</f>
        <v/>
      </c>
      <c r="I32" s="39"/>
      <c r="J32" s="25"/>
      <c r="K32" s="23"/>
      <c r="L32" s="23"/>
      <c r="M32" s="23"/>
      <c r="N32" s="23"/>
      <c r="O32" s="23"/>
      <c r="P32" s="23"/>
      <c r="Q32" s="23"/>
      <c r="R32" s="23"/>
      <c r="S32" s="23"/>
      <c r="T32" s="23"/>
      <c r="U32" s="23"/>
      <c r="V32" s="23"/>
      <c r="W32" s="23"/>
      <c r="X32" s="23"/>
      <c r="Y32" s="23"/>
      <c r="Z32" s="23"/>
    </row>
    <row r="33" spans="1:26" s="52" customFormat="1" ht="15.95" customHeight="1" thickBot="1" x14ac:dyDescent="0.25">
      <c r="A33" s="46"/>
      <c r="B33" s="47"/>
      <c r="C33" s="48"/>
      <c r="D33" s="48"/>
      <c r="E33" s="48"/>
      <c r="F33" s="48"/>
      <c r="G33" s="818"/>
      <c r="H33" s="818"/>
      <c r="I33" s="49"/>
      <c r="J33" s="50"/>
      <c r="K33" s="51"/>
      <c r="L33" s="51"/>
      <c r="M33" s="51"/>
      <c r="N33" s="51"/>
      <c r="O33" s="51"/>
      <c r="P33" s="51"/>
      <c r="Q33" s="51"/>
      <c r="R33" s="51"/>
      <c r="S33" s="51"/>
      <c r="T33" s="51"/>
      <c r="U33" s="51"/>
      <c r="V33" s="51"/>
      <c r="W33" s="51"/>
      <c r="X33" s="51"/>
      <c r="Y33" s="51"/>
      <c r="Z33" s="51"/>
    </row>
    <row r="34" spans="1:26" s="55" customFormat="1" ht="14.1" customHeight="1" x14ac:dyDescent="0.2">
      <c r="A34" s="46"/>
      <c r="B34" s="53"/>
      <c r="C34" s="53"/>
      <c r="D34" s="53"/>
      <c r="E34" s="53"/>
      <c r="F34" s="53"/>
      <c r="G34" s="54"/>
      <c r="H34" s="53"/>
      <c r="I34" s="53"/>
      <c r="K34" s="51"/>
      <c r="L34" s="51"/>
      <c r="M34" s="51"/>
      <c r="N34" s="51"/>
      <c r="O34" s="51"/>
      <c r="P34" s="51"/>
      <c r="Q34" s="51"/>
      <c r="R34" s="51"/>
      <c r="S34" s="51"/>
      <c r="T34" s="51"/>
      <c r="U34" s="51"/>
      <c r="V34" s="51"/>
      <c r="W34" s="51"/>
      <c r="X34" s="51"/>
      <c r="Y34" s="51"/>
      <c r="Z34" s="51"/>
    </row>
    <row r="35" spans="1:26" s="4" customFormat="1" ht="21.95" customHeight="1" x14ac:dyDescent="0.2">
      <c r="A35" s="56"/>
      <c r="C35" s="770"/>
      <c r="D35" s="770"/>
      <c r="H35" s="57"/>
      <c r="I35" s="57"/>
      <c r="J35" s="53"/>
    </row>
    <row r="36" spans="1:26" s="4" customFormat="1" ht="13.5" customHeight="1" x14ac:dyDescent="0.2">
      <c r="A36" s="56"/>
      <c r="C36" s="58"/>
      <c r="D36" s="58"/>
    </row>
    <row r="37" spans="1:26" s="8" customFormat="1" ht="6" customHeight="1" x14ac:dyDescent="0.2">
      <c r="A37" s="59"/>
      <c r="B37" s="4"/>
      <c r="C37" s="4"/>
      <c r="D37" s="4"/>
      <c r="E37" s="4"/>
      <c r="F37" s="4"/>
      <c r="G37" s="4"/>
      <c r="H37" s="4"/>
      <c r="I37" s="4"/>
    </row>
    <row r="38" spans="1:26" s="23" customFormat="1" ht="19.5" customHeight="1" x14ac:dyDescent="0.2">
      <c r="A38" s="20"/>
      <c r="B38" s="60"/>
      <c r="C38" s="61"/>
      <c r="D38" s="61"/>
      <c r="E38" s="60"/>
      <c r="F38" s="60"/>
      <c r="G38" s="60"/>
      <c r="H38" s="60"/>
      <c r="I38" s="60"/>
    </row>
    <row r="39" spans="1:26" s="51" customFormat="1" ht="6" customHeight="1" x14ac:dyDescent="0.2">
      <c r="A39" s="56"/>
      <c r="B39" s="53"/>
      <c r="C39" s="53"/>
      <c r="D39" s="53"/>
      <c r="E39" s="53"/>
      <c r="F39" s="53"/>
      <c r="G39" s="53"/>
      <c r="H39" s="53"/>
      <c r="I39" s="53"/>
    </row>
    <row r="40" spans="1:26" s="1" customFormat="1" x14ac:dyDescent="0.2"/>
    <row r="41" spans="1:26" s="1" customFormat="1" x14ac:dyDescent="0.2"/>
    <row r="42" spans="1:26" s="1" customFormat="1" x14ac:dyDescent="0.2"/>
    <row r="43" spans="1:26" s="1" customFormat="1" x14ac:dyDescent="0.2"/>
    <row r="44" spans="1:26" s="1" customFormat="1" x14ac:dyDescent="0.2"/>
    <row r="45" spans="1:26" s="1" customFormat="1" x14ac:dyDescent="0.2"/>
    <row r="46" spans="1:26" s="1" customFormat="1" x14ac:dyDescent="0.2"/>
    <row r="47" spans="1:26" s="1" customFormat="1" x14ac:dyDescent="0.2"/>
    <row r="48" spans="1:26"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sheetData>
  <sheetProtection password="CD7A" sheet="1" objects="1" scenarios="1"/>
  <mergeCells count="17">
    <mergeCell ref="C35:D35"/>
    <mergeCell ref="C30:F30"/>
    <mergeCell ref="C32:F32"/>
    <mergeCell ref="G33:H33"/>
    <mergeCell ref="B2:J4"/>
    <mergeCell ref="C19:F19"/>
    <mergeCell ref="C9:G9"/>
    <mergeCell ref="C10:G10"/>
    <mergeCell ref="C11:G11"/>
    <mergeCell ref="C12:G12"/>
    <mergeCell ref="C14:G14"/>
    <mergeCell ref="C13:G13"/>
    <mergeCell ref="C15:G15"/>
    <mergeCell ref="C16:G16"/>
    <mergeCell ref="C17:G17"/>
    <mergeCell ref="C18:G18"/>
    <mergeCell ref="H7:I7"/>
  </mergeCells>
  <pageMargins left="0.7" right="0.7" top="0.75" bottom="0.75" header="0.3" footer="0.3"/>
  <pageSetup paperSize="9" scale="65" orientation="portrait" r:id="rId1"/>
  <colBreaks count="1" manualBreakCount="1">
    <brk id="10" max="47"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Z434"/>
  <sheetViews>
    <sheetView zoomScaleNormal="100" workbookViewId="0">
      <selection activeCell="I19" sqref="I19"/>
    </sheetView>
  </sheetViews>
  <sheetFormatPr baseColWidth="10" defaultColWidth="11.42578125" defaultRowHeight="12.75" x14ac:dyDescent="0.2"/>
  <cols>
    <col min="1" max="1" width="3" style="5" customWidth="1"/>
    <col min="2" max="2" width="4" style="5" customWidth="1"/>
    <col min="3" max="3" width="43" style="5" customWidth="1"/>
    <col min="4" max="4" width="37.7109375" style="5" customWidth="1"/>
    <col min="5" max="6" width="11.42578125" style="5" customWidth="1"/>
    <col min="7" max="7" width="4.7109375" style="5" customWidth="1"/>
    <col min="8" max="8" width="12.28515625" style="5" bestFit="1" customWidth="1"/>
    <col min="9" max="9" width="11.42578125" style="5"/>
    <col min="10" max="10" width="4.28515625" style="5" customWidth="1"/>
    <col min="11" max="16384" width="11.42578125" style="5"/>
  </cols>
  <sheetData>
    <row r="1" spans="1:26" s="1" customFormat="1" x14ac:dyDescent="0.2"/>
    <row r="2" spans="1:26" ht="12.95" customHeight="1" x14ac:dyDescent="0.2">
      <c r="A2" s="3"/>
      <c r="B2" s="750" t="s">
        <v>567</v>
      </c>
      <c r="C2" s="750"/>
      <c r="D2" s="750"/>
      <c r="E2" s="750"/>
      <c r="F2" s="750"/>
      <c r="G2" s="750"/>
      <c r="H2" s="750"/>
      <c r="I2" s="750"/>
      <c r="J2" s="750"/>
      <c r="K2" s="4"/>
      <c r="L2" s="1"/>
      <c r="M2" s="1"/>
      <c r="N2" s="1"/>
      <c r="O2" s="1"/>
      <c r="P2" s="1"/>
      <c r="Q2" s="1"/>
      <c r="R2" s="1"/>
      <c r="S2" s="1"/>
      <c r="T2" s="1"/>
      <c r="U2" s="1"/>
      <c r="V2" s="1"/>
      <c r="W2" s="1"/>
      <c r="X2" s="1"/>
      <c r="Y2" s="1"/>
      <c r="Z2" s="1"/>
    </row>
    <row r="3" spans="1:26" ht="12.95" customHeight="1" x14ac:dyDescent="0.2">
      <c r="A3" s="1"/>
      <c r="B3" s="750"/>
      <c r="C3" s="750"/>
      <c r="D3" s="750"/>
      <c r="E3" s="750"/>
      <c r="F3" s="750"/>
      <c r="G3" s="750"/>
      <c r="H3" s="750"/>
      <c r="I3" s="750"/>
      <c r="J3" s="750"/>
      <c r="K3" s="4"/>
      <c r="L3" s="1"/>
      <c r="M3" s="1"/>
      <c r="N3" s="1"/>
      <c r="O3" s="1"/>
      <c r="P3" s="1"/>
      <c r="Q3" s="1"/>
      <c r="R3" s="1"/>
      <c r="S3" s="1"/>
      <c r="T3" s="1"/>
      <c r="U3" s="1"/>
      <c r="V3" s="1"/>
      <c r="W3" s="1"/>
      <c r="X3" s="1"/>
      <c r="Y3" s="1"/>
      <c r="Z3" s="1"/>
    </row>
    <row r="4" spans="1:26" ht="12.95" customHeight="1" x14ac:dyDescent="0.2">
      <c r="A4" s="1"/>
      <c r="B4" s="750"/>
      <c r="C4" s="750"/>
      <c r="D4" s="750"/>
      <c r="E4" s="750"/>
      <c r="F4" s="750"/>
      <c r="G4" s="750"/>
      <c r="H4" s="750"/>
      <c r="I4" s="750"/>
      <c r="J4" s="750"/>
      <c r="K4" s="4"/>
      <c r="L4" s="1"/>
      <c r="M4" s="1"/>
      <c r="N4" s="1"/>
      <c r="O4" s="1"/>
      <c r="P4" s="1"/>
      <c r="Q4" s="1"/>
      <c r="R4" s="1"/>
      <c r="S4" s="1"/>
      <c r="T4" s="1"/>
      <c r="U4" s="1"/>
      <c r="V4" s="1"/>
      <c r="W4" s="1"/>
      <c r="X4" s="1"/>
      <c r="Y4" s="1"/>
      <c r="Z4" s="1"/>
    </row>
    <row r="5" spans="1:26" s="8" customFormat="1" ht="15" customHeight="1" thickBot="1" x14ac:dyDescent="0.25">
      <c r="A5" s="6"/>
      <c r="B5" s="4"/>
      <c r="C5" s="4"/>
      <c r="D5" s="4"/>
      <c r="E5" s="4"/>
      <c r="F5" s="4"/>
      <c r="G5" s="7"/>
      <c r="H5" s="7"/>
      <c r="I5" s="7"/>
      <c r="J5" s="7"/>
      <c r="K5" s="4"/>
    </row>
    <row r="6" spans="1:26" s="14" customFormat="1" ht="25.5" customHeight="1" x14ac:dyDescent="0.2">
      <c r="A6" s="9"/>
      <c r="B6" s="10"/>
      <c r="C6" s="553" t="str">
        <f>IF('PRESUPUESTO TOTAL'!K13="A. Ficción o documental","PRESUPUESTO NO VÁLIDO. Ver el presupuesto aceptado en la pestaña PTO ACEPTADO FIC. O DOD.","")</f>
        <v/>
      </c>
      <c r="D6" s="11"/>
      <c r="E6" s="11"/>
      <c r="F6" s="11"/>
      <c r="G6" s="12"/>
      <c r="H6" s="12"/>
      <c r="I6" s="12"/>
      <c r="J6" s="13"/>
      <c r="K6" s="8"/>
      <c r="L6" s="8"/>
      <c r="M6" s="8"/>
      <c r="N6" s="8"/>
      <c r="O6" s="8"/>
      <c r="P6" s="8"/>
      <c r="Q6" s="8"/>
      <c r="R6" s="8"/>
      <c r="S6" s="8"/>
      <c r="T6" s="8"/>
      <c r="U6" s="8"/>
      <c r="V6" s="8"/>
      <c r="W6" s="8"/>
      <c r="X6" s="8"/>
      <c r="Y6" s="8"/>
      <c r="Z6" s="8"/>
    </row>
    <row r="7" spans="1:26" s="14" customFormat="1" ht="16.5" customHeight="1" x14ac:dyDescent="0.2">
      <c r="A7" s="9"/>
      <c r="B7" s="15"/>
      <c r="C7" s="16"/>
      <c r="D7" s="16"/>
      <c r="E7" s="17"/>
      <c r="F7" s="17"/>
      <c r="G7" s="16"/>
      <c r="H7" s="814" t="s">
        <v>10</v>
      </c>
      <c r="I7" s="815"/>
      <c r="J7" s="18"/>
      <c r="K7" s="8"/>
      <c r="L7" s="8"/>
      <c r="M7" s="8"/>
      <c r="N7" s="8"/>
      <c r="O7" s="8"/>
      <c r="P7" s="8"/>
      <c r="Q7" s="8"/>
      <c r="R7" s="8"/>
      <c r="S7" s="8"/>
      <c r="T7" s="8"/>
      <c r="U7" s="8"/>
      <c r="V7" s="8"/>
      <c r="W7" s="8"/>
      <c r="X7" s="8"/>
      <c r="Y7" s="8"/>
      <c r="Z7" s="8"/>
    </row>
    <row r="8" spans="1:26" s="14" customFormat="1" ht="16.5" customHeight="1" x14ac:dyDescent="0.2">
      <c r="A8" s="9"/>
      <c r="B8" s="15"/>
      <c r="C8" s="16"/>
      <c r="D8" s="16"/>
      <c r="E8" s="17"/>
      <c r="F8" s="17"/>
      <c r="G8" s="16"/>
      <c r="H8" s="19" t="s">
        <v>21</v>
      </c>
      <c r="I8" s="605" t="s">
        <v>22</v>
      </c>
      <c r="J8" s="18"/>
      <c r="K8" s="8"/>
      <c r="L8" s="8"/>
      <c r="M8" s="8"/>
      <c r="N8" s="8"/>
      <c r="O8" s="8"/>
      <c r="P8" s="8"/>
      <c r="Q8" s="8"/>
      <c r="R8" s="8"/>
      <c r="S8" s="8"/>
      <c r="T8" s="8"/>
      <c r="U8" s="8"/>
      <c r="V8" s="8"/>
      <c r="W8" s="8"/>
      <c r="X8" s="8"/>
      <c r="Y8" s="8"/>
      <c r="Z8" s="8"/>
    </row>
    <row r="9" spans="1:26" s="24" customFormat="1" ht="20.100000000000001" customHeight="1" x14ac:dyDescent="0.2">
      <c r="A9" s="20"/>
      <c r="B9" s="21"/>
      <c r="C9" s="812" t="s">
        <v>15</v>
      </c>
      <c r="D9" s="812"/>
      <c r="E9" s="812"/>
      <c r="F9" s="812"/>
      <c r="G9" s="812"/>
      <c r="H9" s="22">
        <f>'PTO. PERIODO SUBVENCIONABLE'!F18</f>
        <v>0</v>
      </c>
      <c r="I9" s="608">
        <f>'PTO. PERIODO SUBVENCIONABLE'!G18</f>
        <v>0</v>
      </c>
      <c r="J9" s="18"/>
      <c r="K9" s="23"/>
      <c r="L9" s="23"/>
      <c r="M9" s="23"/>
      <c r="N9" s="23"/>
      <c r="O9" s="23"/>
      <c r="P9" s="23"/>
      <c r="Q9" s="23"/>
      <c r="R9" s="23"/>
      <c r="S9" s="23"/>
      <c r="T9" s="23"/>
      <c r="U9" s="23"/>
      <c r="V9" s="23"/>
      <c r="W9" s="23"/>
      <c r="X9" s="23"/>
      <c r="Y9" s="23"/>
      <c r="Z9" s="23"/>
    </row>
    <row r="10" spans="1:26" s="24" customFormat="1" ht="20.100000000000001" customHeight="1" x14ac:dyDescent="0.2">
      <c r="A10" s="20"/>
      <c r="B10" s="21"/>
      <c r="C10" s="812" t="s">
        <v>16</v>
      </c>
      <c r="D10" s="812"/>
      <c r="E10" s="812"/>
      <c r="F10" s="812"/>
      <c r="G10" s="812"/>
      <c r="H10" s="22">
        <f>'PTO. PERIODO SUBVENCIONABLE'!F29</f>
        <v>0</v>
      </c>
      <c r="I10" s="608">
        <f>'PTO. PERIODO SUBVENCIONABLE'!G29</f>
        <v>0</v>
      </c>
      <c r="J10" s="25"/>
      <c r="K10" s="23"/>
      <c r="L10" s="23"/>
      <c r="M10" s="23"/>
      <c r="N10" s="23"/>
      <c r="O10" s="23"/>
      <c r="P10" s="23"/>
      <c r="Q10" s="23"/>
      <c r="R10" s="23"/>
      <c r="S10" s="23"/>
      <c r="T10" s="23"/>
      <c r="U10" s="23"/>
      <c r="V10" s="23"/>
      <c r="W10" s="23"/>
      <c r="X10" s="23"/>
      <c r="Y10" s="23"/>
      <c r="Z10" s="23"/>
    </row>
    <row r="11" spans="1:26" s="24" customFormat="1" ht="20.100000000000001" customHeight="1" x14ac:dyDescent="0.2">
      <c r="A11" s="20"/>
      <c r="B11" s="21"/>
      <c r="C11" s="812" t="s">
        <v>17</v>
      </c>
      <c r="D11" s="812"/>
      <c r="E11" s="812"/>
      <c r="F11" s="812"/>
      <c r="G11" s="812"/>
      <c r="H11" s="22">
        <f>'PTO. PERIODO SUBVENCIONABLE'!F40</f>
        <v>0</v>
      </c>
      <c r="I11" s="608">
        <f>'PTO. PERIODO SUBVENCIONABLE'!G40</f>
        <v>0</v>
      </c>
      <c r="J11" s="25"/>
      <c r="K11" s="23"/>
      <c r="L11" s="23"/>
      <c r="M11" s="23"/>
      <c r="N11" s="23"/>
      <c r="O11" s="23"/>
      <c r="P11" s="23"/>
      <c r="Q11" s="23"/>
      <c r="R11" s="23"/>
      <c r="S11" s="23"/>
      <c r="T11" s="23"/>
      <c r="U11" s="23"/>
      <c r="V11" s="23"/>
      <c r="W11" s="23"/>
      <c r="X11" s="23"/>
      <c r="Y11" s="23"/>
      <c r="Z11" s="23"/>
    </row>
    <row r="12" spans="1:26" s="24" customFormat="1" ht="20.100000000000001" customHeight="1" x14ac:dyDescent="0.2">
      <c r="A12" s="20"/>
      <c r="B12" s="21"/>
      <c r="C12" s="812" t="s">
        <v>284</v>
      </c>
      <c r="D12" s="812"/>
      <c r="E12" s="812"/>
      <c r="F12" s="812"/>
      <c r="G12" s="812"/>
      <c r="H12" s="22">
        <f>'PTO. PERIODO SUBVENCIONABLE'!F51</f>
        <v>0</v>
      </c>
      <c r="I12" s="608">
        <f>'PTO. PERIODO SUBVENCIONABLE'!G51</f>
        <v>0</v>
      </c>
      <c r="J12" s="25"/>
      <c r="K12" s="23"/>
      <c r="L12" s="23"/>
      <c r="M12" s="23"/>
      <c r="N12" s="23"/>
      <c r="O12" s="23"/>
      <c r="P12" s="23"/>
      <c r="Q12" s="23"/>
      <c r="R12" s="23"/>
      <c r="S12" s="23"/>
      <c r="T12" s="23"/>
      <c r="U12" s="23"/>
      <c r="V12" s="23"/>
      <c r="W12" s="23"/>
      <c r="X12" s="23"/>
      <c r="Y12" s="23"/>
      <c r="Z12" s="23"/>
    </row>
    <row r="13" spans="1:26" s="24" customFormat="1" ht="20.100000000000001" customHeight="1" x14ac:dyDescent="0.2">
      <c r="B13" s="21"/>
      <c r="C13" s="812" t="s">
        <v>416</v>
      </c>
      <c r="D13" s="812"/>
      <c r="E13" s="812"/>
      <c r="F13" s="812"/>
      <c r="G13" s="812"/>
      <c r="H13" s="22">
        <f>'PTO. PERIODO SUBVENCIONABLE'!F58</f>
        <v>0</v>
      </c>
      <c r="I13" s="608">
        <f>'PTO. PERIODO SUBVENCIONABLE'!G58</f>
        <v>0</v>
      </c>
      <c r="J13" s="25"/>
      <c r="K13" s="23"/>
      <c r="M13" s="23"/>
      <c r="N13" s="23"/>
      <c r="O13" s="23"/>
      <c r="P13" s="23"/>
      <c r="Q13" s="23"/>
      <c r="R13" s="23"/>
      <c r="S13" s="23"/>
      <c r="T13" s="23"/>
      <c r="U13" s="23"/>
      <c r="V13" s="23"/>
      <c r="W13" s="23"/>
      <c r="X13" s="23"/>
      <c r="Y13" s="23"/>
      <c r="Z13" s="23"/>
    </row>
    <row r="14" spans="1:26" s="24" customFormat="1" ht="20.100000000000001" customHeight="1" x14ac:dyDescent="0.2">
      <c r="A14" s="20"/>
      <c r="B14" s="21"/>
      <c r="C14" s="812" t="s">
        <v>18</v>
      </c>
      <c r="D14" s="812"/>
      <c r="E14" s="812"/>
      <c r="F14" s="812"/>
      <c r="G14" s="812"/>
      <c r="H14" s="22">
        <f>'PTO. PERIODO SUBVENCIONABLE'!F69</f>
        <v>0</v>
      </c>
      <c r="I14" s="608">
        <f>'PTO. PERIODO SUBVENCIONABLE'!G69</f>
        <v>0</v>
      </c>
      <c r="J14" s="25"/>
      <c r="K14" s="23"/>
      <c r="L14" s="23"/>
      <c r="M14" s="23"/>
      <c r="N14" s="23"/>
      <c r="O14" s="23"/>
      <c r="P14" s="23"/>
      <c r="Q14" s="23"/>
      <c r="R14" s="23"/>
      <c r="S14" s="23"/>
      <c r="T14" s="23"/>
      <c r="U14" s="23"/>
      <c r="V14" s="23"/>
      <c r="W14" s="23"/>
      <c r="X14" s="23"/>
      <c r="Y14" s="23"/>
      <c r="Z14" s="23"/>
    </row>
    <row r="15" spans="1:26" s="24" customFormat="1" ht="16.5" customHeight="1" x14ac:dyDescent="0.2">
      <c r="A15" s="20"/>
      <c r="B15" s="21"/>
      <c r="C15" s="812" t="s">
        <v>19</v>
      </c>
      <c r="D15" s="812"/>
      <c r="E15" s="812"/>
      <c r="F15" s="812"/>
      <c r="G15" s="812"/>
      <c r="H15" s="22">
        <f>'PTO. PERIODO SUBVENCIONABLE'!F80</f>
        <v>0</v>
      </c>
      <c r="I15" s="608">
        <f>'PTO. PERIODO SUBVENCIONABLE'!G80</f>
        <v>0</v>
      </c>
      <c r="J15" s="25"/>
      <c r="K15" s="23"/>
      <c r="L15" s="23"/>
      <c r="M15" s="23"/>
      <c r="N15" s="23"/>
      <c r="O15" s="23"/>
      <c r="P15" s="23"/>
      <c r="Q15" s="23"/>
      <c r="R15" s="23"/>
      <c r="S15" s="23"/>
      <c r="T15" s="23"/>
      <c r="U15" s="23"/>
      <c r="V15" s="23"/>
      <c r="W15" s="23"/>
      <c r="X15" s="23"/>
      <c r="Y15" s="23"/>
      <c r="Z15" s="23"/>
    </row>
    <row r="16" spans="1:26" s="24" customFormat="1" ht="20.100000000000001" customHeight="1" x14ac:dyDescent="0.2">
      <c r="A16" s="20"/>
      <c r="B16" s="21"/>
      <c r="C16" s="812" t="s">
        <v>20</v>
      </c>
      <c r="D16" s="812"/>
      <c r="E16" s="812"/>
      <c r="F16" s="812"/>
      <c r="G16" s="812"/>
      <c r="H16" s="22">
        <f>'PTO. PERIODO SUBVENCIONABLE'!F95</f>
        <v>0</v>
      </c>
      <c r="I16" s="608">
        <f>'PTO. PERIODO SUBVENCIONABLE'!G95</f>
        <v>0</v>
      </c>
      <c r="J16" s="25"/>
      <c r="K16" s="23"/>
      <c r="L16" s="23"/>
      <c r="M16" s="23"/>
      <c r="N16" s="23"/>
      <c r="O16" s="23"/>
      <c r="P16" s="23"/>
      <c r="Q16" s="23"/>
      <c r="R16" s="23"/>
      <c r="S16" s="23"/>
      <c r="T16" s="23"/>
      <c r="U16" s="23"/>
      <c r="V16" s="23"/>
      <c r="W16" s="23"/>
      <c r="X16" s="23"/>
      <c r="Y16" s="23"/>
      <c r="Z16" s="23"/>
    </row>
    <row r="17" spans="1:26" s="24" customFormat="1" ht="20.100000000000001" customHeight="1" x14ac:dyDescent="0.2">
      <c r="A17" s="23"/>
      <c r="B17" s="21"/>
      <c r="C17" s="812" t="s">
        <v>417</v>
      </c>
      <c r="D17" s="812"/>
      <c r="E17" s="812"/>
      <c r="F17" s="812"/>
      <c r="G17" s="812"/>
      <c r="H17" s="22">
        <f>'PTO. PERIODO SUBVENCIONABLE'!F102</f>
        <v>0</v>
      </c>
      <c r="I17" s="608">
        <f>'PTO. PERIODO SUBVENCIONABLE'!G102</f>
        <v>0</v>
      </c>
      <c r="J17" s="25"/>
      <c r="K17" s="23"/>
      <c r="L17" s="23"/>
      <c r="M17" s="23"/>
      <c r="N17" s="23"/>
      <c r="O17" s="23"/>
      <c r="P17" s="23"/>
      <c r="Q17" s="23"/>
      <c r="R17" s="23"/>
      <c r="S17" s="23"/>
      <c r="T17" s="23"/>
      <c r="U17" s="23"/>
      <c r="V17" s="23"/>
      <c r="W17" s="23"/>
      <c r="X17" s="23"/>
      <c r="Y17" s="23"/>
      <c r="Z17" s="23"/>
    </row>
    <row r="18" spans="1:26" s="24" customFormat="1" ht="20.100000000000001" customHeight="1" thickBot="1" x14ac:dyDescent="0.25">
      <c r="A18" s="20"/>
      <c r="B18" s="21"/>
      <c r="C18" s="812" t="s">
        <v>418</v>
      </c>
      <c r="D18" s="812"/>
      <c r="E18" s="812"/>
      <c r="F18" s="812"/>
      <c r="G18" s="812"/>
      <c r="H18" s="26">
        <f>'PTO. PERIODO SUBVENCIONABLE'!F109</f>
        <v>0</v>
      </c>
      <c r="I18" s="609">
        <f>'PTO. PERIODO SUBVENCIONABLE'!G109</f>
        <v>0</v>
      </c>
      <c r="J18" s="25"/>
      <c r="K18" s="23"/>
      <c r="L18" s="23"/>
      <c r="M18" s="23"/>
      <c r="N18" s="23"/>
      <c r="O18" s="23"/>
      <c r="P18" s="23"/>
      <c r="Q18" s="23"/>
      <c r="R18" s="23"/>
      <c r="S18" s="23"/>
      <c r="T18" s="23"/>
      <c r="U18" s="23"/>
      <c r="V18" s="23"/>
      <c r="W18" s="23"/>
      <c r="X18" s="23"/>
      <c r="Y18" s="23"/>
      <c r="Z18" s="23"/>
    </row>
    <row r="19" spans="1:26" s="24" customFormat="1" ht="20.100000000000001" customHeight="1" thickBot="1" x14ac:dyDescent="0.25">
      <c r="A19" s="20"/>
      <c r="B19" s="21"/>
      <c r="C19" s="817" t="s">
        <v>34</v>
      </c>
      <c r="D19" s="817"/>
      <c r="E19" s="817"/>
      <c r="F19" s="817"/>
      <c r="G19" s="220"/>
      <c r="H19" s="27">
        <f>SUM(H9:H18)</f>
        <v>0</v>
      </c>
      <c r="I19" s="607">
        <f>SUM(I9:I18)</f>
        <v>0</v>
      </c>
      <c r="J19" s="25"/>
      <c r="K19" s="23"/>
      <c r="L19" s="23"/>
      <c r="M19" s="23"/>
      <c r="N19" s="23"/>
      <c r="O19" s="23"/>
      <c r="P19" s="23"/>
      <c r="Q19" s="23"/>
      <c r="R19" s="23"/>
      <c r="S19" s="23"/>
      <c r="T19" s="23"/>
      <c r="U19" s="23"/>
      <c r="V19" s="23"/>
      <c r="W19" s="23"/>
      <c r="X19" s="23"/>
      <c r="Y19" s="23"/>
      <c r="Z19" s="23"/>
    </row>
    <row r="20" spans="1:26" s="24" customFormat="1" ht="20.100000000000001" customHeight="1" x14ac:dyDescent="0.2">
      <c r="A20" s="20"/>
      <c r="B20" s="21"/>
      <c r="C20" s="613" t="s">
        <v>182</v>
      </c>
      <c r="D20" s="614" t="s">
        <v>428</v>
      </c>
      <c r="E20" s="615" t="str">
        <f>IF(H20&gt;0.55*$H$19,"Límite superado","")</f>
        <v/>
      </c>
      <c r="F20" s="616"/>
      <c r="G20" s="617"/>
      <c r="H20" s="33">
        <f>'GASTOS SALARIALES Y DE SS'!K27</f>
        <v>0</v>
      </c>
      <c r="I20" s="610">
        <f>'GASTOS SALARIALES Y DE SS'!L27</f>
        <v>0</v>
      </c>
      <c r="J20" s="25"/>
      <c r="K20" s="23"/>
      <c r="L20" s="23"/>
      <c r="M20" s="23"/>
      <c r="N20" s="23"/>
      <c r="O20" s="23"/>
      <c r="P20" s="23"/>
      <c r="Q20" s="23"/>
      <c r="R20" s="23"/>
      <c r="S20" s="23"/>
      <c r="T20" s="23"/>
      <c r="U20" s="23"/>
      <c r="V20" s="23"/>
      <c r="W20" s="23"/>
      <c r="X20" s="23"/>
      <c r="Y20" s="23"/>
      <c r="Z20" s="23"/>
    </row>
    <row r="21" spans="1:26" s="24" customFormat="1" ht="20.100000000000001" customHeight="1" x14ac:dyDescent="0.2">
      <c r="A21" s="20"/>
      <c r="B21" s="21"/>
      <c r="C21" s="477" t="s">
        <v>424</v>
      </c>
      <c r="D21" s="484" t="s">
        <v>429</v>
      </c>
      <c r="E21" s="30" t="str">
        <f>IF(H21&gt;0.25*$H$19,"Límite superado","")</f>
        <v/>
      </c>
      <c r="F21" s="31"/>
      <c r="G21" s="32"/>
      <c r="H21" s="22">
        <f>'PTO. PERIODO SUBVENCIONABLE'!F116</f>
        <v>0</v>
      </c>
      <c r="I21" s="608">
        <f>'PTO. PERIODO SUBVENCIONABLE'!G116</f>
        <v>0</v>
      </c>
      <c r="J21" s="25"/>
      <c r="K21" s="23"/>
      <c r="L21" s="23"/>
      <c r="M21" s="23"/>
      <c r="N21" s="23"/>
      <c r="O21" s="23"/>
      <c r="P21" s="23"/>
      <c r="Q21" s="23"/>
      <c r="R21" s="23"/>
      <c r="S21" s="23"/>
      <c r="T21" s="23"/>
      <c r="U21" s="23"/>
      <c r="V21" s="23"/>
      <c r="W21" s="23"/>
      <c r="X21" s="23"/>
      <c r="Y21" s="23"/>
      <c r="Z21" s="23"/>
    </row>
    <row r="22" spans="1:26" s="24" customFormat="1" ht="20.100000000000001" customHeight="1" x14ac:dyDescent="0.2">
      <c r="A22" s="20"/>
      <c r="B22" s="21"/>
      <c r="C22" s="477" t="s">
        <v>425</v>
      </c>
      <c r="D22" s="29" t="s">
        <v>35</v>
      </c>
      <c r="E22" s="30" t="str">
        <f>IF(H22&gt;0.2*$H$19,"Límite superado","")</f>
        <v/>
      </c>
      <c r="F22" s="31"/>
      <c r="G22" s="32"/>
      <c r="H22" s="22">
        <f>'PTO. PERIODO SUBVENCIONABLE'!F127</f>
        <v>0</v>
      </c>
      <c r="I22" s="608">
        <f>'PTO. PERIODO SUBVENCIONABLE'!G127</f>
        <v>0</v>
      </c>
      <c r="J22" s="25"/>
      <c r="K22" s="23"/>
      <c r="L22" s="23"/>
      <c r="M22" s="23"/>
      <c r="N22" s="23"/>
      <c r="O22" s="23"/>
      <c r="P22" s="23"/>
      <c r="Q22" s="23"/>
      <c r="R22" s="23"/>
      <c r="S22" s="23"/>
      <c r="T22" s="23"/>
      <c r="U22" s="23"/>
      <c r="V22" s="23"/>
      <c r="W22" s="23"/>
      <c r="X22" s="23"/>
      <c r="Y22" s="23"/>
      <c r="Z22" s="23"/>
    </row>
    <row r="23" spans="1:26" s="24" customFormat="1" ht="20.100000000000001" customHeight="1" x14ac:dyDescent="0.2">
      <c r="A23" s="20"/>
      <c r="B23" s="21"/>
      <c r="C23" s="477" t="s">
        <v>421</v>
      </c>
      <c r="D23" s="29" t="s">
        <v>36</v>
      </c>
      <c r="E23" s="30" t="str">
        <f>IF(H23&gt;0.1*$H$19,"Límite superado","")</f>
        <v/>
      </c>
      <c r="F23" s="31"/>
      <c r="G23" s="32"/>
      <c r="H23" s="22">
        <f>'PTO. PERIODO SUBVENCIONABLE'!F134</f>
        <v>0</v>
      </c>
      <c r="I23" s="608">
        <f>'PTO. PERIODO SUBVENCIONABLE'!G134</f>
        <v>0</v>
      </c>
      <c r="J23" s="25"/>
      <c r="K23" s="23"/>
      <c r="L23" s="23"/>
      <c r="M23" s="23"/>
      <c r="N23" s="23"/>
      <c r="O23" s="23"/>
      <c r="P23" s="23"/>
      <c r="Q23" s="23"/>
      <c r="R23" s="23"/>
      <c r="S23" s="23"/>
      <c r="T23" s="23"/>
      <c r="U23" s="23"/>
      <c r="V23" s="23"/>
      <c r="W23" s="23"/>
      <c r="X23" s="23"/>
      <c r="Y23" s="23"/>
      <c r="Z23" s="23"/>
    </row>
    <row r="24" spans="1:26" s="24" customFormat="1" ht="20.100000000000001" customHeight="1" x14ac:dyDescent="0.2">
      <c r="A24" s="20"/>
      <c r="B24" s="21"/>
      <c r="C24" s="474"/>
      <c r="D24" s="475"/>
      <c r="E24" s="36"/>
      <c r="F24" s="37"/>
      <c r="G24" s="38"/>
      <c r="H24" s="39"/>
      <c r="I24" s="39"/>
      <c r="J24" s="25"/>
      <c r="K24" s="23"/>
      <c r="L24" s="23"/>
      <c r="M24" s="23"/>
      <c r="N24" s="23"/>
      <c r="O24" s="23"/>
      <c r="P24" s="23"/>
      <c r="Q24" s="23"/>
      <c r="R24" s="23"/>
      <c r="S24" s="23"/>
      <c r="T24" s="23"/>
      <c r="U24" s="23"/>
      <c r="V24" s="23"/>
      <c r="W24" s="23"/>
      <c r="X24" s="23"/>
      <c r="Y24" s="23"/>
      <c r="Z24" s="23"/>
    </row>
    <row r="25" spans="1:26" s="24" customFormat="1" ht="20.100000000000001" customHeight="1" x14ac:dyDescent="0.2">
      <c r="A25" s="20"/>
      <c r="B25" s="21"/>
      <c r="C25" s="474" t="s">
        <v>37</v>
      </c>
      <c r="D25" s="475"/>
      <c r="E25" s="36"/>
      <c r="F25" s="37"/>
      <c r="G25" s="38"/>
      <c r="H25" s="39"/>
      <c r="I25" s="39"/>
      <c r="J25" s="25"/>
      <c r="K25" s="23"/>
      <c r="L25" s="23"/>
      <c r="M25" s="23"/>
      <c r="N25" s="23"/>
      <c r="O25" s="23"/>
      <c r="P25" s="23"/>
      <c r="Q25" s="23"/>
      <c r="R25" s="23"/>
      <c r="S25" s="23"/>
      <c r="T25" s="23"/>
      <c r="U25" s="23"/>
      <c r="V25" s="23"/>
      <c r="W25" s="23"/>
      <c r="X25" s="23"/>
      <c r="Y25" s="23"/>
      <c r="Z25" s="23"/>
    </row>
    <row r="26" spans="1:26" s="24" customFormat="1" ht="20.100000000000001" customHeight="1" x14ac:dyDescent="0.2">
      <c r="A26" s="20"/>
      <c r="B26" s="21"/>
      <c r="C26" s="477" t="s">
        <v>38</v>
      </c>
      <c r="D26" s="40" t="str">
        <f>IF(E20="","","Importe máximo aceptado")</f>
        <v/>
      </c>
      <c r="E26" s="41">
        <f>IF(E20="",H19+H20,H19+H26)</f>
        <v>0</v>
      </c>
      <c r="F26" s="41">
        <f>IF(I26="",I19+I20,I19+I26)</f>
        <v>0</v>
      </c>
      <c r="G26" s="32"/>
      <c r="H26" s="22" t="str">
        <f>IF(E20="","",0.55*$H$19)</f>
        <v/>
      </c>
      <c r="I26" s="608" t="str">
        <f>IF(I20&gt;H26,H26,"")</f>
        <v/>
      </c>
      <c r="J26" s="25"/>
      <c r="K26" s="23"/>
      <c r="L26" s="23"/>
      <c r="M26" s="23"/>
      <c r="N26" s="23"/>
      <c r="O26" s="23"/>
      <c r="P26" s="23"/>
      <c r="Q26" s="23"/>
      <c r="R26" s="23"/>
      <c r="S26" s="23"/>
      <c r="T26" s="23"/>
      <c r="U26" s="23"/>
      <c r="V26" s="23"/>
      <c r="W26" s="23"/>
      <c r="X26" s="23"/>
      <c r="Y26" s="23"/>
      <c r="Z26" s="23"/>
    </row>
    <row r="27" spans="1:26" s="24" customFormat="1" ht="20.100000000000001" customHeight="1" x14ac:dyDescent="0.2">
      <c r="A27" s="20"/>
      <c r="B27" s="21"/>
      <c r="C27" s="477" t="s">
        <v>424</v>
      </c>
      <c r="D27" s="40" t="str">
        <f>IF(E21="","","Importe máximo aceptado")</f>
        <v/>
      </c>
      <c r="E27" s="41">
        <f>IF(E21="",E26+H21,E26+H27)</f>
        <v>0</v>
      </c>
      <c r="F27" s="41">
        <f>IF(I27="",F26+I21,F26+I27)</f>
        <v>0</v>
      </c>
      <c r="G27" s="32"/>
      <c r="H27" s="22" t="str">
        <f>IF(E21="","",0.25*$H$19)</f>
        <v/>
      </c>
      <c r="I27" s="608" t="str">
        <f>IF(I21&gt;H27,H27,"")</f>
        <v/>
      </c>
      <c r="J27" s="25"/>
      <c r="K27" s="23"/>
      <c r="L27" s="23"/>
      <c r="M27" s="23"/>
      <c r="N27" s="23"/>
      <c r="O27" s="23"/>
      <c r="P27" s="23"/>
      <c r="Q27" s="23"/>
      <c r="R27" s="23"/>
      <c r="S27" s="23"/>
      <c r="T27" s="23"/>
      <c r="U27" s="23"/>
      <c r="V27" s="23"/>
      <c r="W27" s="23"/>
      <c r="X27" s="23"/>
      <c r="Y27" s="23"/>
      <c r="Z27" s="23"/>
    </row>
    <row r="28" spans="1:26" s="24" customFormat="1" ht="20.100000000000001" customHeight="1" x14ac:dyDescent="0.2">
      <c r="A28" s="20"/>
      <c r="B28" s="21"/>
      <c r="C28" s="477" t="s">
        <v>425</v>
      </c>
      <c r="D28" s="40" t="str">
        <f>IF(E22="","","Importe máximo aceptado")</f>
        <v/>
      </c>
      <c r="E28" s="41">
        <f>IF(E22="",E27+H22,E27+H28)</f>
        <v>0</v>
      </c>
      <c r="F28" s="41">
        <f>IF(I28="",F27+I22,F27+I28)</f>
        <v>0</v>
      </c>
      <c r="G28" s="32"/>
      <c r="H28" s="22" t="str">
        <f>IF(E22="","",0.2*$H$19)</f>
        <v/>
      </c>
      <c r="I28" s="608" t="str">
        <f>IF(I22&gt;H28,H28,"")</f>
        <v/>
      </c>
      <c r="J28" s="25"/>
      <c r="K28" s="23"/>
      <c r="L28" s="23"/>
      <c r="M28" s="23"/>
      <c r="N28" s="23"/>
      <c r="O28" s="23"/>
      <c r="P28" s="23"/>
      <c r="Q28" s="23"/>
      <c r="R28" s="23"/>
      <c r="S28" s="23"/>
      <c r="T28" s="23"/>
      <c r="U28" s="23"/>
      <c r="V28" s="23"/>
      <c r="W28" s="23"/>
      <c r="X28" s="23"/>
      <c r="Y28" s="23"/>
      <c r="Z28" s="23"/>
    </row>
    <row r="29" spans="1:26" s="24" customFormat="1" ht="20.100000000000001" customHeight="1" x14ac:dyDescent="0.2">
      <c r="A29" s="20"/>
      <c r="B29" s="21"/>
      <c r="C29" s="477" t="s">
        <v>421</v>
      </c>
      <c r="D29" s="40" t="str">
        <f>IF(E23="","","Importe máximo aceptado")</f>
        <v/>
      </c>
      <c r="E29" s="41">
        <f>IF(E23="",E28+H23,E28+H29)</f>
        <v>0</v>
      </c>
      <c r="F29" s="41">
        <f>IF(I29="",F28+I23,F28+I29)</f>
        <v>0</v>
      </c>
      <c r="G29" s="32"/>
      <c r="H29" s="26" t="str">
        <f>IF(E23="","",0.1*$H$19)</f>
        <v/>
      </c>
      <c r="I29" s="609" t="str">
        <f>IF(I23&gt;H29,H29,"")</f>
        <v/>
      </c>
      <c r="J29" s="25"/>
      <c r="K29" s="23"/>
      <c r="L29" s="23"/>
      <c r="M29" s="23"/>
      <c r="N29" s="23"/>
      <c r="O29" s="23"/>
      <c r="P29" s="23"/>
      <c r="Q29" s="23"/>
      <c r="R29" s="23"/>
      <c r="S29" s="23"/>
      <c r="T29" s="23"/>
      <c r="U29" s="23"/>
      <c r="V29" s="23"/>
      <c r="W29" s="23"/>
      <c r="X29" s="23"/>
      <c r="Y29" s="23"/>
      <c r="Z29" s="23"/>
    </row>
    <row r="30" spans="1:26" s="24" customFormat="1" ht="20.100000000000001" customHeight="1" x14ac:dyDescent="0.2">
      <c r="A30" s="20"/>
      <c r="B30" s="21"/>
      <c r="C30" s="817" t="s">
        <v>32</v>
      </c>
      <c r="D30" s="817"/>
      <c r="E30" s="817"/>
      <c r="F30" s="817"/>
      <c r="G30" s="220"/>
      <c r="H30" s="42">
        <f>E29</f>
        <v>0</v>
      </c>
      <c r="I30" s="606">
        <f>F29</f>
        <v>0</v>
      </c>
      <c r="J30" s="25"/>
      <c r="K30" s="23"/>
      <c r="L30" s="23"/>
      <c r="M30" s="23"/>
      <c r="N30" s="23"/>
      <c r="O30" s="23"/>
      <c r="P30" s="23"/>
      <c r="Q30" s="23"/>
      <c r="R30" s="23"/>
      <c r="S30" s="23"/>
      <c r="T30" s="23"/>
      <c r="U30" s="23"/>
      <c r="V30" s="23"/>
      <c r="W30" s="23"/>
      <c r="X30" s="23"/>
      <c r="Y30" s="23"/>
      <c r="Z30" s="23"/>
    </row>
    <row r="31" spans="1:26" s="24" customFormat="1" ht="20.100000000000001" customHeight="1" x14ac:dyDescent="0.2">
      <c r="A31" s="20"/>
      <c r="B31" s="21"/>
      <c r="C31" s="474"/>
      <c r="D31" s="43"/>
      <c r="E31" s="44"/>
      <c r="F31" s="44"/>
      <c r="G31" s="38"/>
      <c r="H31" s="39"/>
      <c r="I31" s="39"/>
      <c r="J31" s="25"/>
      <c r="K31" s="23"/>
      <c r="L31" s="23"/>
      <c r="M31" s="23"/>
      <c r="N31" s="23"/>
      <c r="O31" s="23"/>
      <c r="P31" s="23"/>
      <c r="Q31" s="23"/>
      <c r="R31" s="23"/>
      <c r="S31" s="23"/>
      <c r="T31" s="23"/>
      <c r="U31" s="23"/>
      <c r="V31" s="23"/>
      <c r="W31" s="23"/>
      <c r="X31" s="23"/>
      <c r="Y31" s="23"/>
      <c r="Z31" s="23"/>
    </row>
    <row r="32" spans="1:26" s="24" customFormat="1" ht="20.100000000000001" customHeight="1" x14ac:dyDescent="0.2">
      <c r="A32" s="20"/>
      <c r="B32" s="21"/>
      <c r="C32" s="817" t="s">
        <v>39</v>
      </c>
      <c r="D32" s="817"/>
      <c r="E32" s="817"/>
      <c r="F32" s="817"/>
      <c r="G32" s="220"/>
      <c r="H32" s="45" t="str">
        <f>IFERROR(I30/H30,"")</f>
        <v/>
      </c>
      <c r="I32" s="39"/>
      <c r="J32" s="25"/>
      <c r="K32" s="23"/>
      <c r="L32" s="23"/>
      <c r="M32" s="23"/>
      <c r="N32" s="23"/>
      <c r="O32" s="23"/>
      <c r="P32" s="23"/>
      <c r="Q32" s="23"/>
      <c r="R32" s="23"/>
      <c r="S32" s="23"/>
      <c r="T32" s="23"/>
      <c r="U32" s="23"/>
      <c r="V32" s="23"/>
      <c r="W32" s="23"/>
      <c r="X32" s="23"/>
      <c r="Y32" s="23"/>
      <c r="Z32" s="23"/>
    </row>
    <row r="33" spans="1:26" s="52" customFormat="1" ht="15.95" customHeight="1" thickBot="1" x14ac:dyDescent="0.25">
      <c r="A33" s="46"/>
      <c r="B33" s="47"/>
      <c r="C33" s="48"/>
      <c r="D33" s="48"/>
      <c r="E33" s="48"/>
      <c r="F33" s="48"/>
      <c r="G33" s="818"/>
      <c r="H33" s="818"/>
      <c r="I33" s="476"/>
      <c r="J33" s="50"/>
      <c r="K33" s="51"/>
      <c r="L33" s="51"/>
      <c r="M33" s="51"/>
      <c r="N33" s="51"/>
      <c r="O33" s="51"/>
      <c r="P33" s="51"/>
      <c r="Q33" s="51"/>
      <c r="R33" s="51"/>
      <c r="S33" s="51"/>
      <c r="T33" s="51"/>
      <c r="U33" s="51"/>
      <c r="V33" s="51"/>
      <c r="W33" s="51"/>
      <c r="X33" s="51"/>
      <c r="Y33" s="51"/>
      <c r="Z33" s="51"/>
    </row>
    <row r="34" spans="1:26" s="55" customFormat="1" ht="14.1" customHeight="1" x14ac:dyDescent="0.2">
      <c r="A34" s="46"/>
      <c r="B34" s="53"/>
      <c r="C34" s="53"/>
      <c r="D34" s="53"/>
      <c r="E34" s="53"/>
      <c r="F34" s="53"/>
      <c r="G34" s="54"/>
      <c r="H34" s="53"/>
      <c r="I34" s="53"/>
      <c r="K34" s="51"/>
      <c r="L34" s="51"/>
      <c r="M34" s="51"/>
      <c r="N34" s="51"/>
      <c r="O34" s="51"/>
      <c r="P34" s="51"/>
      <c r="Q34" s="51"/>
      <c r="R34" s="51"/>
      <c r="S34" s="51"/>
      <c r="T34" s="51"/>
      <c r="U34" s="51"/>
      <c r="V34" s="51"/>
      <c r="W34" s="51"/>
      <c r="X34" s="51"/>
      <c r="Y34" s="51"/>
      <c r="Z34" s="51"/>
    </row>
    <row r="35" spans="1:26" s="4" customFormat="1" ht="21.95" customHeight="1" x14ac:dyDescent="0.2">
      <c r="A35" s="56"/>
      <c r="C35" s="770"/>
      <c r="D35" s="770"/>
      <c r="H35" s="57"/>
      <c r="I35" s="57"/>
      <c r="J35" s="53"/>
    </row>
    <row r="36" spans="1:26" s="4" customFormat="1" ht="13.5" customHeight="1" x14ac:dyDescent="0.2">
      <c r="A36" s="56"/>
      <c r="C36" s="473"/>
      <c r="D36" s="473"/>
    </row>
    <row r="37" spans="1:26" s="8" customFormat="1" ht="6" customHeight="1" x14ac:dyDescent="0.2">
      <c r="A37" s="59"/>
      <c r="B37" s="4"/>
      <c r="C37" s="4"/>
      <c r="D37" s="4"/>
      <c r="E37" s="4"/>
      <c r="F37" s="4"/>
      <c r="G37" s="4"/>
      <c r="H37" s="4"/>
      <c r="I37" s="4"/>
    </row>
    <row r="38" spans="1:26" s="23" customFormat="1" ht="19.5" customHeight="1" x14ac:dyDescent="0.2">
      <c r="A38" s="20"/>
      <c r="B38" s="60"/>
      <c r="C38" s="61"/>
      <c r="D38" s="61"/>
      <c r="E38" s="60"/>
      <c r="F38" s="60"/>
      <c r="G38" s="60"/>
      <c r="H38" s="60"/>
      <c r="I38" s="60"/>
    </row>
    <row r="39" spans="1:26" s="51" customFormat="1" ht="6" customHeight="1" x14ac:dyDescent="0.2">
      <c r="A39" s="56"/>
      <c r="B39" s="53"/>
      <c r="C39" s="53"/>
      <c r="D39" s="53"/>
      <c r="E39" s="53"/>
      <c r="F39" s="53"/>
      <c r="G39" s="53"/>
      <c r="H39" s="53"/>
      <c r="I39" s="53"/>
    </row>
    <row r="40" spans="1:26" s="1" customFormat="1" x14ac:dyDescent="0.2"/>
    <row r="41" spans="1:26" s="1" customFormat="1" x14ac:dyDescent="0.2"/>
    <row r="42" spans="1:26" s="1" customFormat="1" x14ac:dyDescent="0.2"/>
    <row r="43" spans="1:26" s="1" customFormat="1" x14ac:dyDescent="0.2"/>
    <row r="44" spans="1:26" s="1" customFormat="1" x14ac:dyDescent="0.2"/>
    <row r="45" spans="1:26" s="1" customFormat="1" x14ac:dyDescent="0.2"/>
    <row r="46" spans="1:26" s="1" customFormat="1" x14ac:dyDescent="0.2"/>
    <row r="47" spans="1:26" s="1" customFormat="1" x14ac:dyDescent="0.2"/>
    <row r="48" spans="1:26" s="1" customFormat="1" x14ac:dyDescent="0.2"/>
    <row r="49" s="1" customFormat="1" x14ac:dyDescent="0.2"/>
    <row r="50" s="1" customFormat="1" x14ac:dyDescent="0.2"/>
    <row r="51" s="1" customFormat="1" x14ac:dyDescent="0.2"/>
    <row r="52" s="1" customFormat="1" x14ac:dyDescent="0.2"/>
    <row r="53" s="1" customFormat="1" x14ac:dyDescent="0.2"/>
    <row r="54" s="1" customFormat="1" x14ac:dyDescent="0.2"/>
    <row r="55" s="1" customFormat="1" x14ac:dyDescent="0.2"/>
    <row r="56" s="1" customFormat="1" x14ac:dyDescent="0.2"/>
    <row r="57" s="1" customFormat="1" x14ac:dyDescent="0.2"/>
    <row r="58" s="1" customFormat="1" x14ac:dyDescent="0.2"/>
    <row r="59" s="1" customFormat="1" x14ac:dyDescent="0.2"/>
    <row r="60" s="1" customFormat="1" x14ac:dyDescent="0.2"/>
    <row r="61" s="1" customFormat="1" x14ac:dyDescent="0.2"/>
    <row r="62" s="1" customFormat="1" x14ac:dyDescent="0.2"/>
    <row r="63" s="1" customFormat="1" x14ac:dyDescent="0.2"/>
    <row r="64" s="1" customFormat="1" x14ac:dyDescent="0.2"/>
    <row r="65" s="1" customFormat="1" x14ac:dyDescent="0.2"/>
    <row r="66" s="1" customFormat="1" x14ac:dyDescent="0.2"/>
    <row r="67" s="1" customFormat="1" x14ac:dyDescent="0.2"/>
    <row r="68" s="1" customFormat="1" x14ac:dyDescent="0.2"/>
    <row r="69" s="1" customFormat="1" x14ac:dyDescent="0.2"/>
    <row r="70" s="1" customFormat="1" x14ac:dyDescent="0.2"/>
    <row r="71" s="1" customFormat="1" x14ac:dyDescent="0.2"/>
    <row r="72" s="1" customFormat="1" x14ac:dyDescent="0.2"/>
    <row r="73" s="1" customFormat="1" x14ac:dyDescent="0.2"/>
    <row r="74" s="1" customFormat="1" x14ac:dyDescent="0.2"/>
    <row r="75" s="1" customFormat="1" x14ac:dyDescent="0.2"/>
    <row r="76" s="1" customFormat="1" x14ac:dyDescent="0.2"/>
    <row r="77" s="1" customFormat="1" x14ac:dyDescent="0.2"/>
    <row r="78" s="1" customFormat="1" x14ac:dyDescent="0.2"/>
    <row r="79" s="1" customFormat="1" x14ac:dyDescent="0.2"/>
    <row r="80" s="1" customFormat="1" x14ac:dyDescent="0.2"/>
    <row r="81" s="1" customFormat="1" x14ac:dyDescent="0.2"/>
    <row r="82" s="1" customFormat="1" x14ac:dyDescent="0.2"/>
    <row r="83" s="1" customFormat="1" x14ac:dyDescent="0.2"/>
    <row r="84" s="1" customFormat="1" x14ac:dyDescent="0.2"/>
    <row r="85" s="1" customFormat="1" x14ac:dyDescent="0.2"/>
    <row r="86" s="1" customFormat="1" x14ac:dyDescent="0.2"/>
    <row r="87" s="1" customFormat="1" x14ac:dyDescent="0.2"/>
    <row r="88" s="1" customFormat="1" x14ac:dyDescent="0.2"/>
    <row r="89" s="1" customFormat="1" x14ac:dyDescent="0.2"/>
    <row r="90" s="1" customFormat="1" x14ac:dyDescent="0.2"/>
    <row r="91" s="1" customFormat="1" x14ac:dyDescent="0.2"/>
    <row r="92" s="1" customFormat="1" x14ac:dyDescent="0.2"/>
    <row r="93" s="1" customFormat="1" x14ac:dyDescent="0.2"/>
    <row r="94" s="1" customFormat="1" x14ac:dyDescent="0.2"/>
    <row r="95" s="1" customFormat="1" x14ac:dyDescent="0.2"/>
    <row r="96" s="1" customFormat="1" x14ac:dyDescent="0.2"/>
    <row r="97" s="1" customFormat="1" x14ac:dyDescent="0.2"/>
    <row r="98" s="1" customFormat="1" x14ac:dyDescent="0.2"/>
    <row r="99" s="1" customFormat="1" x14ac:dyDescent="0.2"/>
    <row r="100" s="1" customFormat="1" x14ac:dyDescent="0.2"/>
    <row r="101" s="1" customFormat="1" x14ac:dyDescent="0.2"/>
    <row r="102" s="1" customFormat="1" x14ac:dyDescent="0.2"/>
    <row r="103" s="1" customFormat="1" x14ac:dyDescent="0.2"/>
    <row r="104" s="1" customFormat="1" x14ac:dyDescent="0.2"/>
    <row r="105" s="1" customFormat="1" x14ac:dyDescent="0.2"/>
    <row r="106" s="1" customFormat="1" x14ac:dyDescent="0.2"/>
    <row r="107" s="1" customFormat="1" x14ac:dyDescent="0.2"/>
    <row r="108" s="1" customFormat="1" x14ac:dyDescent="0.2"/>
    <row r="109" s="1" customFormat="1" x14ac:dyDescent="0.2"/>
    <row r="110" s="1" customFormat="1" x14ac:dyDescent="0.2"/>
    <row r="111" s="1" customFormat="1" x14ac:dyDescent="0.2"/>
    <row r="112"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1" customFormat="1" x14ac:dyDescent="0.2"/>
    <row r="290" s="1" customFormat="1" x14ac:dyDescent="0.2"/>
    <row r="291" s="1" customFormat="1" x14ac:dyDescent="0.2"/>
    <row r="292" s="1" customFormat="1" x14ac:dyDescent="0.2"/>
    <row r="293" s="1" customFormat="1" x14ac:dyDescent="0.2"/>
    <row r="294" s="1" customFormat="1" x14ac:dyDescent="0.2"/>
    <row r="295" s="1" customFormat="1" x14ac:dyDescent="0.2"/>
    <row r="296" s="1" customFormat="1" x14ac:dyDescent="0.2"/>
    <row r="297" s="1" customFormat="1" x14ac:dyDescent="0.2"/>
    <row r="298" s="1" customFormat="1" x14ac:dyDescent="0.2"/>
    <row r="299" s="1" customFormat="1" x14ac:dyDescent="0.2"/>
    <row r="300" s="1" customFormat="1" x14ac:dyDescent="0.2"/>
    <row r="301" s="1" customFormat="1" x14ac:dyDescent="0.2"/>
    <row r="302" s="1" customFormat="1" x14ac:dyDescent="0.2"/>
    <row r="303" s="1" customFormat="1" x14ac:dyDescent="0.2"/>
    <row r="304" s="1" customFormat="1" x14ac:dyDescent="0.2"/>
    <row r="305" s="1" customFormat="1" x14ac:dyDescent="0.2"/>
    <row r="306" s="1" customFormat="1" x14ac:dyDescent="0.2"/>
    <row r="307" s="1" customFormat="1" x14ac:dyDescent="0.2"/>
    <row r="308" s="1" customFormat="1" x14ac:dyDescent="0.2"/>
    <row r="309" s="1" customFormat="1" x14ac:dyDescent="0.2"/>
    <row r="310" s="1" customFormat="1" x14ac:dyDescent="0.2"/>
    <row r="311" s="1" customFormat="1" x14ac:dyDescent="0.2"/>
    <row r="312" s="1" customFormat="1" x14ac:dyDescent="0.2"/>
    <row r="313" s="1" customFormat="1" x14ac:dyDescent="0.2"/>
    <row r="314" s="1" customFormat="1" x14ac:dyDescent="0.2"/>
    <row r="315" s="1" customFormat="1" x14ac:dyDescent="0.2"/>
    <row r="316" s="1" customFormat="1" x14ac:dyDescent="0.2"/>
    <row r="317" s="1" customFormat="1" x14ac:dyDescent="0.2"/>
    <row r="318" s="1" customFormat="1" x14ac:dyDescent="0.2"/>
    <row r="319" s="1" customFormat="1" x14ac:dyDescent="0.2"/>
    <row r="320" s="1" customFormat="1" x14ac:dyDescent="0.2"/>
    <row r="321" s="1" customFormat="1" x14ac:dyDescent="0.2"/>
    <row r="322" s="1" customFormat="1" x14ac:dyDescent="0.2"/>
    <row r="323" s="1" customFormat="1" x14ac:dyDescent="0.2"/>
    <row r="324" s="1" customFormat="1" x14ac:dyDescent="0.2"/>
    <row r="325" s="1" customFormat="1" x14ac:dyDescent="0.2"/>
    <row r="326" s="1" customFormat="1" x14ac:dyDescent="0.2"/>
    <row r="327" s="1" customFormat="1" x14ac:dyDescent="0.2"/>
    <row r="328" s="1" customFormat="1" x14ac:dyDescent="0.2"/>
    <row r="329" s="1" customFormat="1" x14ac:dyDescent="0.2"/>
    <row r="330" s="1" customFormat="1" x14ac:dyDescent="0.2"/>
    <row r="331" s="1" customFormat="1" x14ac:dyDescent="0.2"/>
    <row r="332" s="1" customFormat="1" x14ac:dyDescent="0.2"/>
    <row r="333" s="1" customFormat="1" x14ac:dyDescent="0.2"/>
    <row r="334" s="1" customFormat="1" x14ac:dyDescent="0.2"/>
    <row r="335" s="1" customFormat="1" x14ac:dyDescent="0.2"/>
    <row r="336" s="1" customFormat="1" x14ac:dyDescent="0.2"/>
    <row r="337" s="1" customFormat="1" x14ac:dyDescent="0.2"/>
    <row r="338" s="1" customFormat="1" x14ac:dyDescent="0.2"/>
    <row r="339" s="1" customFormat="1" x14ac:dyDescent="0.2"/>
    <row r="340" s="1" customFormat="1" x14ac:dyDescent="0.2"/>
    <row r="341" s="1" customFormat="1" x14ac:dyDescent="0.2"/>
    <row r="342" s="1" customFormat="1" x14ac:dyDescent="0.2"/>
    <row r="343" s="1" customFormat="1" x14ac:dyDescent="0.2"/>
    <row r="344" s="1" customFormat="1" x14ac:dyDescent="0.2"/>
    <row r="345" s="1" customFormat="1" x14ac:dyDescent="0.2"/>
    <row r="346" s="1" customFormat="1" x14ac:dyDescent="0.2"/>
    <row r="347" s="1" customFormat="1" x14ac:dyDescent="0.2"/>
    <row r="348" s="1" customFormat="1" x14ac:dyDescent="0.2"/>
    <row r="349" s="1" customFormat="1" x14ac:dyDescent="0.2"/>
    <row r="350" s="1" customFormat="1" x14ac:dyDescent="0.2"/>
    <row r="351" s="1" customFormat="1" x14ac:dyDescent="0.2"/>
    <row r="352" s="1" customFormat="1" x14ac:dyDescent="0.2"/>
    <row r="353" s="1" customFormat="1" x14ac:dyDescent="0.2"/>
    <row r="354" s="1" customFormat="1" x14ac:dyDescent="0.2"/>
    <row r="355" s="1" customFormat="1" x14ac:dyDescent="0.2"/>
    <row r="356" s="1" customFormat="1" x14ac:dyDescent="0.2"/>
    <row r="357" s="1" customFormat="1" x14ac:dyDescent="0.2"/>
    <row r="358" s="1" customFormat="1" x14ac:dyDescent="0.2"/>
    <row r="359" s="1" customFormat="1" x14ac:dyDescent="0.2"/>
    <row r="360" s="1" customFormat="1" x14ac:dyDescent="0.2"/>
    <row r="361" s="1" customFormat="1" x14ac:dyDescent="0.2"/>
    <row r="362" s="1" customFormat="1" x14ac:dyDescent="0.2"/>
    <row r="363" s="1" customFormat="1" x14ac:dyDescent="0.2"/>
    <row r="364" s="1" customFormat="1" x14ac:dyDescent="0.2"/>
    <row r="365" s="1" customFormat="1" x14ac:dyDescent="0.2"/>
    <row r="366" s="1" customFormat="1" x14ac:dyDescent="0.2"/>
    <row r="367" s="1" customFormat="1" x14ac:dyDescent="0.2"/>
    <row r="368" s="1" customFormat="1" x14ac:dyDescent="0.2"/>
    <row r="369" s="1" customFormat="1" x14ac:dyDescent="0.2"/>
    <row r="370" s="1" customFormat="1" x14ac:dyDescent="0.2"/>
    <row r="371" s="1" customFormat="1" x14ac:dyDescent="0.2"/>
    <row r="372" s="1" customFormat="1" x14ac:dyDescent="0.2"/>
    <row r="373" s="1" customFormat="1" x14ac:dyDescent="0.2"/>
    <row r="374" s="1" customFormat="1" x14ac:dyDescent="0.2"/>
    <row r="375" s="1" customFormat="1" x14ac:dyDescent="0.2"/>
    <row r="376" s="1" customFormat="1" x14ac:dyDescent="0.2"/>
    <row r="377" s="1" customFormat="1" x14ac:dyDescent="0.2"/>
    <row r="378" s="1" customFormat="1" x14ac:dyDescent="0.2"/>
    <row r="379" s="1" customFormat="1" x14ac:dyDescent="0.2"/>
    <row r="380" s="1" customFormat="1" x14ac:dyDescent="0.2"/>
    <row r="381" s="1" customFormat="1" x14ac:dyDescent="0.2"/>
    <row r="382" s="1" customFormat="1" x14ac:dyDescent="0.2"/>
    <row r="383" s="1" customFormat="1" x14ac:dyDescent="0.2"/>
    <row r="384" s="1" customFormat="1" x14ac:dyDescent="0.2"/>
    <row r="385" s="1" customFormat="1" x14ac:dyDescent="0.2"/>
    <row r="386" s="1" customFormat="1" x14ac:dyDescent="0.2"/>
    <row r="387" s="1" customFormat="1" x14ac:dyDescent="0.2"/>
    <row r="388" s="1" customFormat="1" x14ac:dyDescent="0.2"/>
    <row r="389" s="1" customFormat="1" x14ac:dyDescent="0.2"/>
    <row r="390" s="1" customFormat="1" x14ac:dyDescent="0.2"/>
    <row r="391" s="1" customFormat="1" x14ac:dyDescent="0.2"/>
    <row r="392" s="1" customFormat="1" x14ac:dyDescent="0.2"/>
    <row r="393" s="1" customFormat="1" x14ac:dyDescent="0.2"/>
    <row r="394" s="1" customFormat="1" x14ac:dyDescent="0.2"/>
    <row r="395" s="1" customFormat="1" x14ac:dyDescent="0.2"/>
    <row r="396" s="1" customFormat="1" x14ac:dyDescent="0.2"/>
    <row r="397" s="1" customFormat="1" x14ac:dyDescent="0.2"/>
    <row r="398" s="1" customFormat="1" x14ac:dyDescent="0.2"/>
    <row r="399" s="1" customFormat="1" x14ac:dyDescent="0.2"/>
    <row r="400" s="1" customFormat="1" x14ac:dyDescent="0.2"/>
    <row r="401" s="1" customFormat="1" x14ac:dyDescent="0.2"/>
    <row r="402" s="1" customFormat="1" x14ac:dyDescent="0.2"/>
    <row r="403" s="1" customFormat="1" x14ac:dyDescent="0.2"/>
    <row r="404" s="1" customFormat="1" x14ac:dyDescent="0.2"/>
    <row r="405" s="1" customFormat="1" x14ac:dyDescent="0.2"/>
    <row r="406" s="1" customFormat="1" x14ac:dyDescent="0.2"/>
    <row r="407" s="1" customFormat="1" x14ac:dyDescent="0.2"/>
    <row r="408" s="1" customFormat="1" x14ac:dyDescent="0.2"/>
    <row r="409" s="1" customFormat="1" x14ac:dyDescent="0.2"/>
    <row r="410" s="1" customFormat="1" x14ac:dyDescent="0.2"/>
    <row r="411" s="1" customFormat="1" x14ac:dyDescent="0.2"/>
    <row r="412" s="1" customFormat="1" x14ac:dyDescent="0.2"/>
    <row r="413" s="1" customFormat="1" x14ac:dyDescent="0.2"/>
    <row r="414" s="1" customFormat="1" x14ac:dyDescent="0.2"/>
    <row r="415" s="1" customFormat="1" x14ac:dyDescent="0.2"/>
    <row r="416" s="1" customFormat="1" x14ac:dyDescent="0.2"/>
    <row r="417" s="1" customFormat="1" x14ac:dyDescent="0.2"/>
    <row r="418" s="1" customFormat="1" x14ac:dyDescent="0.2"/>
    <row r="419" s="1" customFormat="1" x14ac:dyDescent="0.2"/>
    <row r="420" s="1" customFormat="1" x14ac:dyDescent="0.2"/>
    <row r="421" s="1" customFormat="1" x14ac:dyDescent="0.2"/>
    <row r="422" s="1" customFormat="1" x14ac:dyDescent="0.2"/>
    <row r="423" s="1" customFormat="1" x14ac:dyDescent="0.2"/>
    <row r="424" s="1" customFormat="1" x14ac:dyDescent="0.2"/>
    <row r="425" s="1" customFormat="1" x14ac:dyDescent="0.2"/>
    <row r="426" s="1" customFormat="1" x14ac:dyDescent="0.2"/>
    <row r="427" s="1" customFormat="1" x14ac:dyDescent="0.2"/>
    <row r="428" s="1" customFormat="1" x14ac:dyDescent="0.2"/>
    <row r="429" s="1" customFormat="1" x14ac:dyDescent="0.2"/>
    <row r="430" s="1" customFormat="1" x14ac:dyDescent="0.2"/>
    <row r="431" s="1" customFormat="1" x14ac:dyDescent="0.2"/>
    <row r="432" s="1" customFormat="1" x14ac:dyDescent="0.2"/>
    <row r="433" s="1" customFormat="1" x14ac:dyDescent="0.2"/>
    <row r="434" s="1" customFormat="1" x14ac:dyDescent="0.2"/>
  </sheetData>
  <sheetProtection password="CD7A" sheet="1" objects="1" scenarios="1"/>
  <mergeCells count="17">
    <mergeCell ref="C19:F19"/>
    <mergeCell ref="C30:F30"/>
    <mergeCell ref="C32:F32"/>
    <mergeCell ref="G33:H33"/>
    <mergeCell ref="C35:D35"/>
    <mergeCell ref="C18:G18"/>
    <mergeCell ref="B2:J4"/>
    <mergeCell ref="H7:I7"/>
    <mergeCell ref="C9:G9"/>
    <mergeCell ref="C10:G10"/>
    <mergeCell ref="C11:G11"/>
    <mergeCell ref="C12:G12"/>
    <mergeCell ref="C13:G13"/>
    <mergeCell ref="C14:G14"/>
    <mergeCell ref="C15:G15"/>
    <mergeCell ref="C16:G16"/>
    <mergeCell ref="C17:G17"/>
  </mergeCells>
  <pageMargins left="0.7" right="0.7" top="0.75" bottom="0.75" header="0.3" footer="0.3"/>
  <pageSetup paperSize="9" scale="65" orientation="portrait" r:id="rId1"/>
  <colBreaks count="1" manualBreakCount="1">
    <brk id="10" max="47"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002060"/>
  </sheetPr>
  <dimension ref="A1:O190"/>
  <sheetViews>
    <sheetView showGridLines="0" zoomScale="120" zoomScaleNormal="120" workbookViewId="0">
      <selection activeCell="D5" sqref="D5:J5"/>
    </sheetView>
  </sheetViews>
  <sheetFormatPr baseColWidth="10" defaultColWidth="11.5703125" defaultRowHeight="12.75" x14ac:dyDescent="0.2"/>
  <cols>
    <col min="1" max="1" width="4.140625" style="170" customWidth="1"/>
    <col min="2" max="2" width="4.28515625" style="170" customWidth="1"/>
    <col min="3" max="3" width="15" style="170" customWidth="1"/>
    <col min="4" max="4" width="3.140625" style="170" customWidth="1"/>
    <col min="5" max="5" width="10" style="170" customWidth="1"/>
    <col min="6" max="6" width="15.5703125" style="170" customWidth="1"/>
    <col min="7" max="14" width="10" style="170" customWidth="1"/>
    <col min="15" max="15" width="7.7109375" style="170" customWidth="1"/>
    <col min="16" max="16" width="2.5703125" style="170" customWidth="1"/>
    <col min="17" max="16384" width="11.5703125" style="170"/>
  </cols>
  <sheetData>
    <row r="1" spans="2:14" s="271" customFormat="1" ht="6.75" customHeight="1" x14ac:dyDescent="0.2"/>
    <row r="2" spans="2:14" s="271" customFormat="1" ht="24.6" customHeight="1" x14ac:dyDescent="0.2">
      <c r="B2" s="890" t="s">
        <v>201</v>
      </c>
      <c r="C2" s="890"/>
      <c r="D2" s="890"/>
      <c r="E2" s="890"/>
      <c r="F2" s="890"/>
      <c r="G2" s="890"/>
      <c r="H2" s="890"/>
      <c r="I2" s="890"/>
      <c r="J2" s="890"/>
      <c r="K2" s="890"/>
      <c r="L2" s="890"/>
      <c r="M2" s="890"/>
      <c r="N2" s="890"/>
    </row>
    <row r="3" spans="2:14" s="271" customFormat="1" ht="24.6" customHeight="1" x14ac:dyDescent="0.2">
      <c r="B3" s="891" t="s">
        <v>568</v>
      </c>
      <c r="C3" s="891"/>
      <c r="D3" s="891"/>
      <c r="E3" s="891"/>
      <c r="F3" s="891"/>
      <c r="G3" s="891"/>
      <c r="H3" s="891"/>
      <c r="I3" s="891"/>
      <c r="J3" s="891"/>
      <c r="K3" s="891"/>
      <c r="L3" s="891"/>
      <c r="M3" s="891"/>
      <c r="N3" s="891"/>
    </row>
    <row r="4" spans="2:14" s="271" customFormat="1" ht="24.75" customHeight="1" x14ac:dyDescent="0.2">
      <c r="D4" s="339"/>
    </row>
    <row r="5" spans="2:14" s="295" customFormat="1" ht="20.100000000000001" customHeight="1" x14ac:dyDescent="0.2">
      <c r="B5" s="295" t="s">
        <v>326</v>
      </c>
      <c r="D5" s="874"/>
      <c r="E5" s="874"/>
      <c r="F5" s="874"/>
      <c r="G5" s="874"/>
      <c r="H5" s="874"/>
      <c r="I5" s="874"/>
      <c r="J5" s="874"/>
      <c r="K5" s="350" t="s">
        <v>40</v>
      </c>
      <c r="L5" s="874"/>
      <c r="M5" s="874"/>
      <c r="N5" s="874"/>
    </row>
    <row r="6" spans="2:14" s="295" customFormat="1" ht="20.100000000000001" customHeight="1" x14ac:dyDescent="0.2">
      <c r="B6" s="295" t="s">
        <v>327</v>
      </c>
      <c r="E6" s="874"/>
      <c r="F6" s="874"/>
      <c r="G6" s="874"/>
      <c r="H6" s="350" t="s">
        <v>41</v>
      </c>
      <c r="I6" s="874"/>
      <c r="J6" s="874"/>
      <c r="K6" s="874"/>
      <c r="L6" s="874"/>
      <c r="M6" s="874"/>
      <c r="N6" s="874"/>
    </row>
    <row r="7" spans="2:14" s="295" customFormat="1" ht="20.100000000000001" customHeight="1" x14ac:dyDescent="0.2">
      <c r="B7" s="295" t="s">
        <v>42</v>
      </c>
      <c r="C7" s="874"/>
      <c r="D7" s="874"/>
      <c r="E7" s="350" t="s">
        <v>307</v>
      </c>
      <c r="F7" s="874"/>
      <c r="G7" s="874"/>
      <c r="H7" s="874"/>
      <c r="I7" s="875" t="s">
        <v>308</v>
      </c>
      <c r="J7" s="875"/>
      <c r="K7" s="886"/>
      <c r="L7" s="873"/>
      <c r="M7" s="873"/>
      <c r="N7" s="873"/>
    </row>
    <row r="8" spans="2:14" s="295" customFormat="1" ht="8.1" customHeight="1" x14ac:dyDescent="0.2"/>
    <row r="9" spans="2:14" s="295" customFormat="1" ht="20.100000000000001" customHeight="1" x14ac:dyDescent="0.2">
      <c r="C9" s="295" t="s">
        <v>328</v>
      </c>
      <c r="F9" s="295" t="s">
        <v>329</v>
      </c>
      <c r="L9" s="449"/>
      <c r="M9" s="874"/>
      <c r="N9" s="874"/>
    </row>
    <row r="10" spans="2:14" s="295" customFormat="1" ht="20.100000000000001" customHeight="1" x14ac:dyDescent="0.2">
      <c r="B10" s="874"/>
      <c r="C10" s="874"/>
      <c r="D10" s="874"/>
      <c r="E10" s="874"/>
      <c r="F10" s="874"/>
      <c r="G10" s="874"/>
      <c r="H10" s="874"/>
      <c r="I10" s="874"/>
      <c r="J10" s="874"/>
      <c r="K10" s="350" t="s">
        <v>43</v>
      </c>
      <c r="L10" s="874"/>
      <c r="M10" s="874"/>
      <c r="N10" s="874"/>
    </row>
    <row r="11" spans="2:14" s="295" customFormat="1" ht="20.100000000000001" customHeight="1" x14ac:dyDescent="0.2">
      <c r="B11" s="876" t="s">
        <v>330</v>
      </c>
      <c r="C11" s="876"/>
      <c r="E11" s="873"/>
      <c r="F11" s="873"/>
      <c r="G11" s="873"/>
      <c r="H11" s="350" t="s">
        <v>41</v>
      </c>
      <c r="I11" s="874"/>
      <c r="J11" s="874"/>
      <c r="K11" s="874"/>
      <c r="L11" s="874"/>
      <c r="M11" s="874"/>
      <c r="N11" s="874"/>
    </row>
    <row r="12" spans="2:14" s="295" customFormat="1" ht="20.100000000000001" customHeight="1" x14ac:dyDescent="0.2">
      <c r="B12" s="295" t="s">
        <v>42</v>
      </c>
      <c r="C12" s="874"/>
      <c r="D12" s="874"/>
      <c r="E12" s="350" t="s">
        <v>307</v>
      </c>
      <c r="F12" s="874"/>
      <c r="G12" s="874"/>
      <c r="H12" s="874"/>
      <c r="I12" s="875" t="s">
        <v>308</v>
      </c>
      <c r="J12" s="875"/>
      <c r="K12" s="886"/>
      <c r="L12" s="873"/>
      <c r="M12" s="873"/>
      <c r="N12" s="873"/>
    </row>
    <row r="13" spans="2:14" s="295" customFormat="1" ht="20.100000000000001" customHeight="1" x14ac:dyDescent="0.2"/>
    <row r="14" spans="2:14" s="295" customFormat="1" ht="45" customHeight="1" x14ac:dyDescent="0.2">
      <c r="B14" s="462"/>
      <c r="C14" s="887" t="s">
        <v>349</v>
      </c>
      <c r="D14" s="888"/>
      <c r="E14" s="888"/>
      <c r="F14" s="888"/>
      <c r="G14" s="888"/>
      <c r="H14" s="888"/>
      <c r="I14" s="888"/>
      <c r="J14" s="888"/>
      <c r="K14" s="888"/>
      <c r="L14" s="888"/>
      <c r="M14" s="888"/>
      <c r="N14" s="889"/>
    </row>
    <row r="15" spans="2:14" s="295" customFormat="1" ht="24.95" customHeight="1" x14ac:dyDescent="0.2">
      <c r="B15" s="882" t="s">
        <v>333</v>
      </c>
      <c r="C15" s="882"/>
      <c r="D15" s="882"/>
      <c r="E15" s="882"/>
      <c r="F15" s="882"/>
      <c r="G15" s="882"/>
      <c r="H15" s="882"/>
      <c r="I15" s="882"/>
      <c r="J15" s="882"/>
      <c r="K15" s="882"/>
      <c r="L15" s="874"/>
      <c r="M15" s="874"/>
      <c r="N15" s="874"/>
    </row>
    <row r="16" spans="2:14" s="295" customFormat="1" ht="20.100000000000001" customHeight="1" x14ac:dyDescent="0.2">
      <c r="B16" s="883" t="s">
        <v>332</v>
      </c>
      <c r="C16" s="883"/>
      <c r="D16" s="883"/>
      <c r="E16" s="883"/>
      <c r="F16" s="883"/>
      <c r="G16" s="883"/>
      <c r="H16" s="874"/>
      <c r="I16" s="874"/>
      <c r="J16" s="882" t="s">
        <v>331</v>
      </c>
      <c r="K16" s="882"/>
      <c r="L16" s="882"/>
      <c r="M16" s="882"/>
      <c r="N16" s="882"/>
    </row>
    <row r="17" spans="2:14" s="295" customFormat="1" ht="20.100000000000001" customHeight="1" x14ac:dyDescent="0.2">
      <c r="B17" s="874"/>
      <c r="C17" s="874"/>
      <c r="D17" s="342" t="s">
        <v>44</v>
      </c>
      <c r="E17" s="874"/>
      <c r="F17" s="874"/>
      <c r="G17" s="884" t="s">
        <v>312</v>
      </c>
      <c r="H17" s="884"/>
      <c r="I17" s="884"/>
      <c r="J17" s="350" t="s">
        <v>213</v>
      </c>
      <c r="K17" s="446"/>
      <c r="L17" s="350" t="s">
        <v>44</v>
      </c>
      <c r="M17" s="874"/>
      <c r="N17" s="874"/>
    </row>
    <row r="18" spans="2:14" s="295" customFormat="1" ht="20.100000000000001" customHeight="1" x14ac:dyDescent="0.2">
      <c r="B18" s="295" t="s">
        <v>214</v>
      </c>
      <c r="C18" s="446"/>
      <c r="D18" s="295" t="s">
        <v>215</v>
      </c>
    </row>
    <row r="19" spans="2:14" s="271" customFormat="1" x14ac:dyDescent="0.2">
      <c r="B19" s="340"/>
      <c r="C19" s="340"/>
    </row>
    <row r="20" spans="2:14" s="271" customFormat="1" x14ac:dyDescent="0.2">
      <c r="B20" s="885" t="s">
        <v>536</v>
      </c>
      <c r="C20" s="885"/>
      <c r="D20" s="885"/>
      <c r="E20" s="885"/>
      <c r="F20" s="885"/>
      <c r="G20" s="885"/>
      <c r="H20" s="885"/>
      <c r="I20" s="885"/>
      <c r="J20" s="885"/>
      <c r="K20" s="885"/>
      <c r="L20" s="885"/>
      <c r="M20" s="885"/>
      <c r="N20" s="885"/>
    </row>
    <row r="21" spans="2:14" s="271" customFormat="1" ht="8.25" customHeight="1" x14ac:dyDescent="0.2">
      <c r="B21" s="340"/>
      <c r="C21" s="341"/>
    </row>
    <row r="22" spans="2:14" s="271" customFormat="1" ht="15" customHeight="1" x14ac:dyDescent="0.2">
      <c r="B22" s="343" t="s">
        <v>313</v>
      </c>
      <c r="C22" s="344"/>
      <c r="D22" s="345"/>
      <c r="E22" s="345"/>
    </row>
    <row r="23" spans="2:14" s="271" customFormat="1" ht="17.100000000000001" customHeight="1" x14ac:dyDescent="0.2">
      <c r="B23" s="879" t="str">
        <f>IF('PRESUPUESTO TOTAL'!C9&lt;&gt;"",'PRESUPUESTO TOTAL'!C9,"")</f>
        <v/>
      </c>
      <c r="C23" s="880"/>
      <c r="D23" s="880"/>
      <c r="E23" s="880"/>
      <c r="F23" s="880"/>
      <c r="G23" s="880"/>
      <c r="H23" s="880"/>
      <c r="I23" s="880"/>
      <c r="J23" s="880"/>
      <c r="K23" s="880"/>
      <c r="L23" s="880"/>
      <c r="M23" s="880"/>
      <c r="N23" s="881"/>
    </row>
    <row r="24" spans="2:14" s="271" customFormat="1" x14ac:dyDescent="0.2">
      <c r="B24" s="295"/>
    </row>
    <row r="25" spans="2:14" s="271" customFormat="1" ht="17.100000000000001" customHeight="1" x14ac:dyDescent="0.2">
      <c r="B25" s="62"/>
      <c r="C25" s="63" t="s">
        <v>310</v>
      </c>
      <c r="D25" s="63"/>
      <c r="E25" s="63"/>
      <c r="F25" s="63"/>
      <c r="G25" s="63"/>
      <c r="H25" s="63"/>
      <c r="I25" s="63"/>
      <c r="J25" s="63"/>
      <c r="K25" s="64"/>
      <c r="L25" s="828">
        <f>'PRESUPUESTO TOTAL'!J23</f>
        <v>0</v>
      </c>
      <c r="M25" s="877"/>
      <c r="N25" s="878"/>
    </row>
    <row r="26" spans="2:14" s="271" customFormat="1" ht="17.100000000000001" customHeight="1" x14ac:dyDescent="0.2">
      <c r="B26" s="62"/>
      <c r="C26" s="63" t="s">
        <v>195</v>
      </c>
      <c r="D26" s="63"/>
      <c r="E26" s="63"/>
      <c r="F26" s="63"/>
      <c r="G26" s="63"/>
      <c r="H26" s="63"/>
      <c r="I26" s="63"/>
      <c r="J26" s="63"/>
      <c r="K26" s="64"/>
      <c r="L26" s="820">
        <f>'PRESUPUESTO TOTAL'!I164</f>
        <v>1</v>
      </c>
      <c r="M26" s="821"/>
      <c r="N26" s="822"/>
    </row>
    <row r="27" spans="2:14" s="271" customFormat="1" ht="17.100000000000001" customHeight="1" x14ac:dyDescent="0.2">
      <c r="B27" s="62"/>
      <c r="C27" s="63" t="s">
        <v>311</v>
      </c>
      <c r="D27" s="63"/>
      <c r="E27" s="63"/>
      <c r="F27" s="63"/>
      <c r="G27" s="63"/>
      <c r="H27" s="63"/>
      <c r="I27" s="63"/>
      <c r="J27" s="63"/>
      <c r="K27" s="64"/>
      <c r="L27" s="827">
        <f>'PRESUPUESTO TOTAL'!L163</f>
        <v>0</v>
      </c>
      <c r="M27" s="827"/>
      <c r="N27" s="827"/>
    </row>
    <row r="28" spans="2:14" s="271" customFormat="1" ht="17.100000000000001" customHeight="1" x14ac:dyDescent="0.2">
      <c r="B28" s="62"/>
      <c r="C28" s="63" t="s">
        <v>32</v>
      </c>
      <c r="D28" s="63"/>
      <c r="E28" s="63"/>
      <c r="F28" s="63"/>
      <c r="G28" s="63"/>
      <c r="H28" s="63"/>
      <c r="I28" s="63"/>
      <c r="J28" s="63"/>
      <c r="K28" s="64"/>
      <c r="L28" s="828">
        <f>IF(H16="A",'PTO ACEPTADO FIC. O DOC.'!H30,'PTO ACEPTADO ANIMACIÓN'!H30)</f>
        <v>0</v>
      </c>
      <c r="M28" s="829"/>
      <c r="N28" s="830"/>
    </row>
    <row r="29" spans="2:14" s="271" customFormat="1" ht="17.100000000000001" customHeight="1" x14ac:dyDescent="0.2">
      <c r="B29" s="62"/>
      <c r="C29" s="826" t="s">
        <v>45</v>
      </c>
      <c r="D29" s="826"/>
      <c r="E29" s="826"/>
      <c r="F29" s="826"/>
      <c r="G29" s="826"/>
      <c r="H29" s="826"/>
      <c r="I29" s="826"/>
      <c r="J29" s="826"/>
      <c r="K29" s="64"/>
      <c r="L29" s="819"/>
      <c r="M29" s="819"/>
      <c r="N29" s="819"/>
    </row>
    <row r="30" spans="2:14" s="271" customFormat="1" ht="17.100000000000001" customHeight="1" x14ac:dyDescent="0.2">
      <c r="B30" s="62"/>
      <c r="C30" s="63" t="s">
        <v>46</v>
      </c>
      <c r="D30" s="63"/>
      <c r="E30" s="63"/>
      <c r="F30" s="63"/>
      <c r="G30" s="63"/>
      <c r="H30" s="63"/>
      <c r="I30" s="63"/>
      <c r="J30" s="63"/>
      <c r="K30" s="64"/>
      <c r="L30" s="831" t="str">
        <f>IFERROR(L29/L28,"")</f>
        <v/>
      </c>
      <c r="M30" s="831"/>
      <c r="N30" s="831"/>
    </row>
    <row r="31" spans="2:14" s="271" customFormat="1" ht="17.100000000000001" customHeight="1" x14ac:dyDescent="0.2">
      <c r="B31" s="62"/>
      <c r="C31" s="63" t="s">
        <v>350</v>
      </c>
      <c r="D31" s="63"/>
      <c r="E31" s="63"/>
      <c r="F31" s="63"/>
      <c r="G31" s="63"/>
      <c r="H31" s="63"/>
      <c r="I31" s="63"/>
      <c r="J31" s="63"/>
      <c r="K31" s="64"/>
      <c r="L31" s="819"/>
      <c r="M31" s="819"/>
      <c r="N31" s="819"/>
    </row>
    <row r="32" spans="2:14" s="271" customFormat="1" ht="17.100000000000001" customHeight="1" x14ac:dyDescent="0.2">
      <c r="B32" s="65"/>
      <c r="C32" s="66" t="s">
        <v>351</v>
      </c>
      <c r="D32" s="66"/>
      <c r="E32" s="66"/>
      <c r="F32" s="66"/>
      <c r="G32" s="66"/>
      <c r="H32" s="66"/>
      <c r="I32" s="66"/>
      <c r="J32" s="66"/>
      <c r="K32" s="67"/>
      <c r="L32" s="820" t="str">
        <f>IFERROR(L31/L28,"")</f>
        <v/>
      </c>
      <c r="M32" s="821"/>
      <c r="N32" s="822"/>
    </row>
    <row r="33" spans="2:14" s="271" customFormat="1" x14ac:dyDescent="0.2"/>
    <row r="34" spans="2:14" ht="12.75" customHeight="1" x14ac:dyDescent="0.2">
      <c r="B34" s="824" t="s">
        <v>47</v>
      </c>
      <c r="C34" s="824"/>
      <c r="D34" s="824"/>
      <c r="E34" s="824"/>
      <c r="F34" s="824"/>
      <c r="G34" s="824"/>
      <c r="H34" s="824"/>
      <c r="I34" s="824"/>
      <c r="J34" s="824"/>
      <c r="K34" s="824"/>
      <c r="L34" s="824"/>
      <c r="M34" s="824"/>
      <c r="N34" s="824"/>
    </row>
    <row r="35" spans="2:14" ht="12.75" customHeight="1" x14ac:dyDescent="0.2">
      <c r="B35" s="450"/>
      <c r="C35" s="450"/>
      <c r="D35" s="450"/>
      <c r="E35" s="450"/>
      <c r="F35" s="450"/>
      <c r="G35" s="450"/>
      <c r="H35" s="450"/>
      <c r="I35" s="450"/>
      <c r="J35" s="450"/>
      <c r="K35" s="450"/>
      <c r="L35" s="450"/>
      <c r="M35" s="450"/>
      <c r="N35" s="450"/>
    </row>
    <row r="36" spans="2:14" ht="12.75" customHeight="1" x14ac:dyDescent="0.2">
      <c r="B36" s="825" t="s">
        <v>48</v>
      </c>
      <c r="C36" s="825"/>
      <c r="D36" s="825"/>
      <c r="E36" s="825"/>
      <c r="F36" s="825"/>
      <c r="G36" s="825"/>
      <c r="H36" s="825"/>
      <c r="I36" s="825"/>
      <c r="J36" s="825"/>
      <c r="K36" s="825"/>
      <c r="L36" s="825"/>
      <c r="M36" s="825"/>
      <c r="N36" s="825"/>
    </row>
    <row r="37" spans="2:14" ht="12.75" customHeight="1" x14ac:dyDescent="0.2">
      <c r="B37" s="825"/>
      <c r="C37" s="825"/>
      <c r="D37" s="825"/>
      <c r="E37" s="825"/>
      <c r="F37" s="825"/>
      <c r="G37" s="825"/>
      <c r="H37" s="825"/>
      <c r="I37" s="825"/>
      <c r="J37" s="825"/>
      <c r="K37" s="825"/>
      <c r="L37" s="825"/>
      <c r="M37" s="825"/>
      <c r="N37" s="825"/>
    </row>
    <row r="38" spans="2:14" ht="12.75" customHeight="1" x14ac:dyDescent="0.2">
      <c r="B38" s="450"/>
      <c r="C38" s="450"/>
      <c r="D38" s="450"/>
      <c r="E38" s="450"/>
      <c r="F38" s="450"/>
      <c r="G38" s="450"/>
      <c r="H38" s="450"/>
      <c r="I38" s="450"/>
      <c r="J38" s="450"/>
      <c r="K38" s="450"/>
      <c r="L38" s="450"/>
      <c r="M38" s="450"/>
      <c r="N38" s="450"/>
    </row>
    <row r="39" spans="2:14" ht="12.75" customHeight="1" x14ac:dyDescent="0.2">
      <c r="B39" s="450" t="s">
        <v>49</v>
      </c>
      <c r="C39" s="823" t="s">
        <v>334</v>
      </c>
      <c r="D39" s="823"/>
      <c r="E39" s="823"/>
      <c r="F39" s="823"/>
      <c r="G39" s="823"/>
      <c r="H39" s="823"/>
      <c r="I39" s="823"/>
      <c r="J39" s="823"/>
      <c r="K39" s="823"/>
      <c r="L39" s="823"/>
      <c r="M39" s="823"/>
      <c r="N39" s="823"/>
    </row>
    <row r="40" spans="2:14" ht="12.75" customHeight="1" x14ac:dyDescent="0.2">
      <c r="B40" s="451"/>
      <c r="C40" s="823"/>
      <c r="D40" s="823"/>
      <c r="E40" s="823"/>
      <c r="F40" s="823"/>
      <c r="G40" s="823"/>
      <c r="H40" s="823"/>
      <c r="I40" s="823"/>
      <c r="J40" s="823"/>
      <c r="K40" s="823"/>
      <c r="L40" s="823"/>
      <c r="M40" s="823"/>
      <c r="N40" s="823"/>
    </row>
    <row r="41" spans="2:14" ht="12.75" customHeight="1" x14ac:dyDescent="0.2">
      <c r="B41" s="451"/>
      <c r="C41" s="823"/>
      <c r="D41" s="823"/>
      <c r="E41" s="823"/>
      <c r="F41" s="823"/>
      <c r="G41" s="823"/>
      <c r="H41" s="823"/>
      <c r="I41" s="823"/>
      <c r="J41" s="823"/>
      <c r="K41" s="823"/>
      <c r="L41" s="823"/>
      <c r="M41" s="823"/>
      <c r="N41" s="823"/>
    </row>
    <row r="42" spans="2:14" ht="12.75" customHeight="1" x14ac:dyDescent="0.2">
      <c r="B42" s="450"/>
      <c r="C42" s="450"/>
      <c r="D42" s="450"/>
      <c r="E42" s="450"/>
      <c r="F42" s="450"/>
      <c r="G42" s="450"/>
      <c r="H42" s="450"/>
      <c r="I42" s="450"/>
      <c r="J42" s="450"/>
      <c r="K42" s="450"/>
      <c r="L42" s="450"/>
      <c r="M42" s="450"/>
      <c r="N42" s="450"/>
    </row>
    <row r="43" spans="2:14" ht="12.75" customHeight="1" x14ac:dyDescent="0.2">
      <c r="B43" s="450" t="s">
        <v>50</v>
      </c>
      <c r="C43" s="823" t="s">
        <v>335</v>
      </c>
      <c r="D43" s="823"/>
      <c r="E43" s="823"/>
      <c r="F43" s="823"/>
      <c r="G43" s="823"/>
      <c r="H43" s="823"/>
      <c r="I43" s="823"/>
      <c r="J43" s="823"/>
      <c r="K43" s="823"/>
      <c r="L43" s="823"/>
      <c r="M43" s="823"/>
      <c r="N43" s="823"/>
    </row>
    <row r="44" spans="2:14" ht="12.75" customHeight="1" x14ac:dyDescent="0.2">
      <c r="B44" s="450"/>
      <c r="C44" s="823"/>
      <c r="D44" s="823"/>
      <c r="E44" s="823"/>
      <c r="F44" s="823"/>
      <c r="G44" s="823"/>
      <c r="H44" s="823"/>
      <c r="I44" s="823"/>
      <c r="J44" s="823"/>
      <c r="K44" s="823"/>
      <c r="L44" s="823"/>
      <c r="M44" s="823"/>
      <c r="N44" s="823"/>
    </row>
    <row r="45" spans="2:14" ht="12.75" customHeight="1" x14ac:dyDescent="0.2">
      <c r="B45" s="450"/>
      <c r="C45" s="823"/>
      <c r="D45" s="823"/>
      <c r="E45" s="823"/>
      <c r="F45" s="823"/>
      <c r="G45" s="823"/>
      <c r="H45" s="823"/>
      <c r="I45" s="823"/>
      <c r="J45" s="823"/>
      <c r="K45" s="823"/>
      <c r="L45" s="823"/>
      <c r="M45" s="823"/>
      <c r="N45" s="823"/>
    </row>
    <row r="46" spans="2:14" ht="12.75" customHeight="1" x14ac:dyDescent="0.2">
      <c r="B46" s="450"/>
      <c r="C46" s="452"/>
      <c r="D46" s="452"/>
      <c r="E46" s="452"/>
      <c r="F46" s="452"/>
      <c r="G46" s="452"/>
      <c r="H46" s="452"/>
      <c r="I46" s="452"/>
      <c r="J46" s="452"/>
      <c r="K46" s="452"/>
      <c r="L46" s="452"/>
      <c r="M46" s="452"/>
      <c r="N46" s="452"/>
    </row>
    <row r="47" spans="2:14" ht="12.75" customHeight="1" x14ac:dyDescent="0.2">
      <c r="B47" s="450" t="s">
        <v>51</v>
      </c>
      <c r="C47" s="823" t="s">
        <v>336</v>
      </c>
      <c r="D47" s="823"/>
      <c r="E47" s="823"/>
      <c r="F47" s="823"/>
      <c r="G47" s="823"/>
      <c r="H47" s="823"/>
      <c r="I47" s="823"/>
      <c r="J47" s="823"/>
      <c r="K47" s="823"/>
      <c r="L47" s="823"/>
      <c r="M47" s="823"/>
      <c r="N47" s="823"/>
    </row>
    <row r="48" spans="2:14" ht="12.75" customHeight="1" x14ac:dyDescent="0.2">
      <c r="B48" s="450"/>
      <c r="C48" s="823"/>
      <c r="D48" s="823"/>
      <c r="E48" s="823"/>
      <c r="F48" s="823"/>
      <c r="G48" s="823"/>
      <c r="H48" s="823"/>
      <c r="I48" s="823"/>
      <c r="J48" s="823"/>
      <c r="K48" s="823"/>
      <c r="L48" s="823"/>
      <c r="M48" s="823"/>
      <c r="N48" s="823"/>
    </row>
    <row r="49" spans="1:15" ht="12.75" customHeight="1" x14ac:dyDescent="0.2">
      <c r="B49" s="450"/>
      <c r="C49" s="823"/>
      <c r="D49" s="823"/>
      <c r="E49" s="823"/>
      <c r="F49" s="823"/>
      <c r="G49" s="823"/>
      <c r="H49" s="823"/>
      <c r="I49" s="823"/>
      <c r="J49" s="823"/>
      <c r="K49" s="823"/>
      <c r="L49" s="823"/>
      <c r="M49" s="823"/>
      <c r="N49" s="823"/>
    </row>
    <row r="50" spans="1:15" ht="12.75" customHeight="1" x14ac:dyDescent="0.2">
      <c r="B50" s="450"/>
      <c r="C50" s="453"/>
      <c r="D50" s="453"/>
      <c r="E50" s="453"/>
      <c r="F50" s="453"/>
      <c r="G50" s="453"/>
      <c r="H50" s="453"/>
      <c r="I50" s="453"/>
      <c r="J50" s="453"/>
      <c r="K50" s="453"/>
      <c r="L50" s="453"/>
      <c r="M50" s="453"/>
      <c r="N50" s="453"/>
    </row>
    <row r="51" spans="1:15" ht="12.75" customHeight="1" x14ac:dyDescent="0.2">
      <c r="B51" s="450" t="s">
        <v>52</v>
      </c>
      <c r="C51" s="823" t="s">
        <v>337</v>
      </c>
      <c r="D51" s="823"/>
      <c r="E51" s="823"/>
      <c r="F51" s="823"/>
      <c r="G51" s="823"/>
      <c r="H51" s="823"/>
      <c r="I51" s="823"/>
      <c r="J51" s="823"/>
      <c r="K51" s="823"/>
      <c r="L51" s="823"/>
      <c r="M51" s="823"/>
      <c r="N51" s="823"/>
    </row>
    <row r="52" spans="1:15" ht="12.75" customHeight="1" x14ac:dyDescent="0.2">
      <c r="B52" s="454"/>
      <c r="C52" s="823"/>
      <c r="D52" s="823"/>
      <c r="E52" s="823"/>
      <c r="F52" s="823"/>
      <c r="G52" s="823"/>
      <c r="H52" s="823"/>
      <c r="I52" s="823"/>
      <c r="J52" s="823"/>
      <c r="K52" s="823"/>
      <c r="L52" s="823"/>
      <c r="M52" s="823"/>
      <c r="N52" s="823"/>
    </row>
    <row r="53" spans="1:15" ht="12.75" customHeight="1" x14ac:dyDescent="0.2">
      <c r="B53" s="450"/>
      <c r="C53" s="452"/>
      <c r="D53" s="452"/>
      <c r="E53" s="452"/>
      <c r="F53" s="452"/>
      <c r="G53" s="452"/>
      <c r="H53" s="452"/>
      <c r="I53" s="452"/>
      <c r="J53" s="452"/>
      <c r="K53" s="452"/>
      <c r="L53" s="452"/>
      <c r="M53" s="452"/>
      <c r="N53" s="452"/>
    </row>
    <row r="54" spans="1:15" ht="12.75" customHeight="1" x14ac:dyDescent="0.2">
      <c r="B54" s="450" t="s">
        <v>53</v>
      </c>
      <c r="C54" s="823" t="s">
        <v>54</v>
      </c>
      <c r="D54" s="823"/>
      <c r="E54" s="823"/>
      <c r="F54" s="823"/>
      <c r="G54" s="823"/>
      <c r="H54" s="823"/>
      <c r="I54" s="823"/>
      <c r="J54" s="823"/>
      <c r="K54" s="823"/>
      <c r="L54" s="823"/>
      <c r="M54" s="823"/>
      <c r="N54" s="823"/>
    </row>
    <row r="55" spans="1:15" ht="12.75" customHeight="1" x14ac:dyDescent="0.2">
      <c r="B55" s="450"/>
      <c r="C55" s="823"/>
      <c r="D55" s="823"/>
      <c r="E55" s="823"/>
      <c r="F55" s="823"/>
      <c r="G55" s="823"/>
      <c r="H55" s="823"/>
      <c r="I55" s="823"/>
      <c r="J55" s="823"/>
      <c r="K55" s="823"/>
      <c r="L55" s="823"/>
      <c r="M55" s="823"/>
      <c r="N55" s="823"/>
    </row>
    <row r="56" spans="1:15" ht="12.75" customHeight="1" x14ac:dyDescent="0.2">
      <c r="B56" s="450"/>
      <c r="C56" s="823"/>
      <c r="D56" s="823"/>
      <c r="E56" s="823"/>
      <c r="F56" s="823"/>
      <c r="G56" s="823"/>
      <c r="H56" s="823"/>
      <c r="I56" s="823"/>
      <c r="J56" s="823"/>
      <c r="K56" s="823"/>
      <c r="L56" s="823"/>
      <c r="M56" s="823"/>
      <c r="N56" s="823"/>
    </row>
    <row r="57" spans="1:15" ht="12.75" customHeight="1" x14ac:dyDescent="0.2">
      <c r="B57" s="450"/>
      <c r="C57" s="455"/>
      <c r="D57" s="455"/>
      <c r="E57" s="455"/>
      <c r="F57" s="455"/>
      <c r="G57" s="455"/>
      <c r="H57" s="455"/>
      <c r="I57" s="455"/>
      <c r="J57" s="455"/>
      <c r="K57" s="455"/>
      <c r="L57" s="455"/>
      <c r="M57" s="455"/>
      <c r="N57" s="455"/>
    </row>
    <row r="58" spans="1:15" ht="12.75" customHeight="1" x14ac:dyDescent="0.2">
      <c r="B58" s="456" t="s">
        <v>55</v>
      </c>
      <c r="C58" s="865" t="s">
        <v>216</v>
      </c>
      <c r="D58" s="865"/>
      <c r="E58" s="865"/>
      <c r="F58" s="865"/>
      <c r="G58" s="865"/>
      <c r="H58" s="865"/>
      <c r="I58" s="865"/>
      <c r="J58" s="865"/>
      <c r="K58" s="865"/>
      <c r="L58" s="865"/>
      <c r="M58" s="865"/>
      <c r="N58" s="865"/>
    </row>
    <row r="59" spans="1:15" ht="12.75" customHeight="1" x14ac:dyDescent="0.2">
      <c r="B59" s="450"/>
      <c r="C59" s="456"/>
      <c r="D59" s="460" t="s">
        <v>217</v>
      </c>
      <c r="F59" s="456"/>
      <c r="G59" s="456"/>
      <c r="H59" s="456"/>
      <c r="I59" s="456"/>
      <c r="J59" s="456"/>
      <c r="K59" s="456"/>
      <c r="L59" s="456"/>
      <c r="M59" s="456"/>
      <c r="N59" s="456"/>
    </row>
    <row r="60" spans="1:15" ht="12.75" customHeight="1" x14ac:dyDescent="0.2">
      <c r="B60" s="539"/>
      <c r="C60" s="456"/>
      <c r="D60" s="461" t="s">
        <v>218</v>
      </c>
      <c r="E60" s="537"/>
      <c r="F60" s="456"/>
      <c r="G60" s="456"/>
      <c r="H60" s="456"/>
      <c r="I60" s="456"/>
      <c r="J60" s="456"/>
      <c r="K60" s="456"/>
      <c r="L60" s="456"/>
      <c r="M60" s="456"/>
      <c r="N60" s="456"/>
    </row>
    <row r="61" spans="1:15" ht="12.75" customHeight="1" x14ac:dyDescent="0.2">
      <c r="B61" s="567"/>
      <c r="C61" s="568"/>
      <c r="D61" s="568"/>
      <c r="E61" s="568"/>
      <c r="F61" s="568"/>
      <c r="G61" s="568"/>
      <c r="H61" s="568"/>
      <c r="I61" s="568"/>
      <c r="J61" s="568"/>
      <c r="K61" s="568"/>
      <c r="L61" s="568"/>
      <c r="M61" s="568"/>
      <c r="N61" s="568"/>
    </row>
    <row r="62" spans="1:15" ht="12.75" customHeight="1" x14ac:dyDescent="0.2">
      <c r="B62" s="666"/>
      <c r="C62" s="456"/>
      <c r="D62" s="456"/>
      <c r="E62" s="456"/>
      <c r="F62" s="456"/>
      <c r="G62" s="456"/>
      <c r="H62" s="456"/>
      <c r="I62" s="456"/>
      <c r="J62" s="456"/>
      <c r="K62" s="456"/>
      <c r="L62" s="456"/>
      <c r="M62" s="456"/>
      <c r="N62" s="456"/>
    </row>
    <row r="63" spans="1:15" s="348" customFormat="1" ht="12.75" customHeight="1" x14ac:dyDescent="0.2">
      <c r="A63" s="457"/>
      <c r="B63" s="450" t="s">
        <v>56</v>
      </c>
      <c r="C63" s="866" t="s">
        <v>341</v>
      </c>
      <c r="D63" s="866"/>
      <c r="E63" s="866"/>
      <c r="F63" s="866"/>
      <c r="G63" s="866"/>
      <c r="H63" s="866"/>
      <c r="I63" s="866"/>
      <c r="J63" s="866"/>
      <c r="K63" s="866"/>
      <c r="L63" s="866"/>
      <c r="M63" s="866"/>
      <c r="N63" s="866"/>
      <c r="O63" s="457"/>
    </row>
    <row r="64" spans="1:15" s="348" customFormat="1" ht="12.75" customHeight="1" x14ac:dyDescent="0.2">
      <c r="A64" s="457"/>
      <c r="B64" s="450"/>
      <c r="C64" s="866"/>
      <c r="D64" s="866"/>
      <c r="E64" s="866"/>
      <c r="F64" s="866"/>
      <c r="G64" s="866"/>
      <c r="H64" s="866"/>
      <c r="I64" s="866"/>
      <c r="J64" s="866"/>
      <c r="K64" s="866"/>
      <c r="L64" s="866"/>
      <c r="M64" s="866"/>
      <c r="N64" s="866"/>
      <c r="O64" s="457"/>
    </row>
    <row r="65" spans="1:15" s="348" customFormat="1" x14ac:dyDescent="0.2">
      <c r="A65" s="457"/>
      <c r="B65" s="452"/>
      <c r="C65" s="535"/>
      <c r="D65" s="535"/>
      <c r="E65" s="535"/>
      <c r="F65" s="535"/>
      <c r="G65" s="535"/>
      <c r="H65" s="535"/>
      <c r="I65" s="535"/>
      <c r="J65" s="535"/>
      <c r="K65" s="535"/>
      <c r="L65" s="535"/>
      <c r="M65" s="535"/>
      <c r="N65" s="535"/>
      <c r="O65" s="457"/>
    </row>
    <row r="66" spans="1:15" s="348" customFormat="1" x14ac:dyDescent="0.2">
      <c r="A66" s="457"/>
      <c r="B66" s="534" t="s">
        <v>57</v>
      </c>
      <c r="C66" s="867" t="s">
        <v>446</v>
      </c>
      <c r="D66" s="867"/>
      <c r="E66" s="867"/>
      <c r="F66" s="867"/>
      <c r="G66" s="867"/>
      <c r="H66" s="867"/>
      <c r="I66" s="867"/>
      <c r="J66" s="867"/>
      <c r="K66" s="867"/>
      <c r="L66" s="867"/>
      <c r="M66" s="867"/>
      <c r="N66" s="867"/>
      <c r="O66" s="457"/>
    </row>
    <row r="67" spans="1:15" s="348" customFormat="1" x14ac:dyDescent="0.2">
      <c r="A67" s="457"/>
      <c r="B67" s="534"/>
      <c r="C67" s="867"/>
      <c r="D67" s="867"/>
      <c r="E67" s="867"/>
      <c r="F67" s="867"/>
      <c r="G67" s="867"/>
      <c r="H67" s="867"/>
      <c r="I67" s="867"/>
      <c r="J67" s="867"/>
      <c r="K67" s="867"/>
      <c r="L67" s="867"/>
      <c r="M67" s="867"/>
      <c r="N67" s="867"/>
      <c r="O67" s="457"/>
    </row>
    <row r="68" spans="1:15" s="348" customFormat="1" x14ac:dyDescent="0.2">
      <c r="A68" s="457"/>
      <c r="B68" s="452"/>
      <c r="C68" s="535"/>
      <c r="D68" s="535"/>
      <c r="E68" s="535"/>
      <c r="F68" s="535"/>
      <c r="G68" s="535"/>
      <c r="H68" s="535"/>
      <c r="I68" s="535"/>
      <c r="J68" s="535"/>
      <c r="K68" s="535"/>
      <c r="L68" s="535"/>
      <c r="M68" s="535"/>
      <c r="N68" s="535"/>
      <c r="O68" s="457"/>
    </row>
    <row r="69" spans="1:15" s="348" customFormat="1" ht="12.75" customHeight="1" x14ac:dyDescent="0.2">
      <c r="A69" s="457"/>
      <c r="B69" s="463" t="s">
        <v>58</v>
      </c>
      <c r="C69" s="866" t="s">
        <v>352</v>
      </c>
      <c r="D69" s="866"/>
      <c r="E69" s="866"/>
      <c r="F69" s="866"/>
      <c r="G69" s="866"/>
      <c r="H69" s="866"/>
      <c r="I69" s="866"/>
      <c r="J69" s="866"/>
      <c r="K69" s="866"/>
      <c r="L69" s="866"/>
      <c r="M69" s="866"/>
      <c r="N69" s="866"/>
      <c r="O69" s="457"/>
    </row>
    <row r="70" spans="1:15" s="348" customFormat="1" x14ac:dyDescent="0.2">
      <c r="A70" s="457"/>
      <c r="B70" s="463"/>
      <c r="C70" s="866"/>
      <c r="D70" s="866"/>
      <c r="E70" s="866"/>
      <c r="F70" s="866"/>
      <c r="G70" s="866"/>
      <c r="H70" s="866"/>
      <c r="I70" s="866"/>
      <c r="J70" s="866"/>
      <c r="K70" s="866"/>
      <c r="L70" s="866"/>
      <c r="M70" s="866"/>
      <c r="N70" s="866"/>
      <c r="O70" s="457"/>
    </row>
    <row r="71" spans="1:15" s="348" customFormat="1" x14ac:dyDescent="0.2">
      <c r="A71" s="457"/>
      <c r="B71" s="452"/>
      <c r="C71" s="536"/>
      <c r="D71" s="536"/>
      <c r="E71" s="536"/>
      <c r="F71" s="536"/>
      <c r="G71" s="536"/>
      <c r="H71" s="536"/>
      <c r="I71" s="536"/>
      <c r="J71" s="536"/>
      <c r="K71" s="536"/>
      <c r="L71" s="536"/>
      <c r="M71" s="536"/>
      <c r="N71" s="536"/>
      <c r="O71" s="457"/>
    </row>
    <row r="72" spans="1:15" s="348" customFormat="1" ht="12.75" customHeight="1" x14ac:dyDescent="0.2">
      <c r="A72" s="457"/>
      <c r="B72" s="450" t="s">
        <v>59</v>
      </c>
      <c r="C72" s="866" t="s">
        <v>345</v>
      </c>
      <c r="D72" s="866"/>
      <c r="E72" s="866"/>
      <c r="F72" s="866"/>
      <c r="G72" s="866"/>
      <c r="H72" s="866"/>
      <c r="I72" s="866"/>
      <c r="J72" s="866"/>
      <c r="K72" s="866"/>
      <c r="L72" s="866"/>
      <c r="M72" s="866"/>
      <c r="N72" s="866"/>
      <c r="O72" s="457"/>
    </row>
    <row r="73" spans="1:15" s="348" customFormat="1" x14ac:dyDescent="0.2">
      <c r="A73" s="457"/>
      <c r="B73" s="458"/>
      <c r="C73" s="866"/>
      <c r="D73" s="866"/>
      <c r="E73" s="866"/>
      <c r="F73" s="866"/>
      <c r="G73" s="866"/>
      <c r="H73" s="866"/>
      <c r="I73" s="866"/>
      <c r="J73" s="866"/>
      <c r="K73" s="866"/>
      <c r="L73" s="866"/>
      <c r="M73" s="866"/>
      <c r="N73" s="866"/>
      <c r="O73" s="457"/>
    </row>
    <row r="74" spans="1:15" s="348" customFormat="1" x14ac:dyDescent="0.2">
      <c r="A74" s="457"/>
      <c r="B74" s="459"/>
      <c r="C74" s="492"/>
      <c r="D74" s="492"/>
      <c r="E74" s="492"/>
      <c r="F74" s="492"/>
      <c r="G74" s="492"/>
      <c r="H74" s="492"/>
      <c r="I74" s="492"/>
      <c r="J74" s="492"/>
      <c r="K74" s="492"/>
      <c r="L74" s="492"/>
      <c r="M74" s="492"/>
      <c r="N74" s="492"/>
      <c r="O74" s="457"/>
    </row>
    <row r="75" spans="1:15" s="348" customFormat="1" x14ac:dyDescent="0.2">
      <c r="A75" s="457"/>
      <c r="B75" s="459" t="s">
        <v>60</v>
      </c>
      <c r="C75" s="868" t="s">
        <v>346</v>
      </c>
      <c r="D75" s="868"/>
      <c r="E75" s="868"/>
      <c r="F75" s="868"/>
      <c r="G75" s="868"/>
      <c r="H75" s="868"/>
      <c r="I75" s="868"/>
      <c r="J75" s="868"/>
      <c r="K75" s="868"/>
      <c r="L75" s="868"/>
      <c r="M75" s="868"/>
      <c r="N75" s="868"/>
      <c r="O75" s="457"/>
    </row>
    <row r="76" spans="1:15" s="348" customFormat="1" x14ac:dyDescent="0.2">
      <c r="A76" s="457"/>
      <c r="B76" s="459"/>
      <c r="C76" s="492"/>
      <c r="D76" s="492"/>
      <c r="E76" s="492"/>
      <c r="F76" s="492"/>
      <c r="G76" s="492"/>
      <c r="H76" s="492"/>
      <c r="I76" s="492"/>
      <c r="J76" s="492"/>
      <c r="K76" s="492"/>
      <c r="L76" s="492"/>
      <c r="M76" s="492"/>
      <c r="N76" s="492"/>
      <c r="O76" s="457"/>
    </row>
    <row r="77" spans="1:15" s="348" customFormat="1" x14ac:dyDescent="0.2">
      <c r="A77" s="457"/>
      <c r="B77" s="534" t="s">
        <v>220</v>
      </c>
      <c r="C77" s="872" t="s">
        <v>447</v>
      </c>
      <c r="D77" s="872"/>
      <c r="E77" s="872"/>
      <c r="F77" s="872"/>
      <c r="G77" s="872"/>
      <c r="H77" s="872"/>
      <c r="I77" s="872"/>
      <c r="J77" s="872"/>
      <c r="K77" s="872"/>
      <c r="L77" s="872"/>
      <c r="M77" s="872"/>
      <c r="N77" s="872"/>
      <c r="O77" s="457"/>
    </row>
    <row r="78" spans="1:15" s="348" customFormat="1" x14ac:dyDescent="0.2">
      <c r="A78" s="457"/>
      <c r="B78" s="459"/>
      <c r="C78" s="492"/>
      <c r="D78" s="492"/>
      <c r="E78" s="492"/>
      <c r="F78" s="492"/>
      <c r="G78" s="492"/>
      <c r="H78" s="492"/>
      <c r="I78" s="492"/>
      <c r="J78" s="492"/>
      <c r="K78" s="492"/>
      <c r="L78" s="492"/>
      <c r="M78" s="492"/>
      <c r="N78" s="492"/>
      <c r="O78" s="457"/>
    </row>
    <row r="79" spans="1:15" s="348" customFormat="1" x14ac:dyDescent="0.2">
      <c r="A79" s="457"/>
      <c r="B79" s="450" t="s">
        <v>230</v>
      </c>
      <c r="C79" s="871" t="s">
        <v>347</v>
      </c>
      <c r="D79" s="871"/>
      <c r="E79" s="871"/>
      <c r="F79" s="871"/>
      <c r="G79" s="871"/>
      <c r="H79" s="871"/>
      <c r="I79" s="871"/>
      <c r="J79" s="871"/>
      <c r="K79" s="871"/>
      <c r="L79" s="871"/>
      <c r="M79" s="871"/>
      <c r="N79" s="871"/>
      <c r="O79" s="457"/>
    </row>
    <row r="80" spans="1:15" s="348" customFormat="1" x14ac:dyDescent="0.2">
      <c r="A80" s="457"/>
      <c r="B80" s="459"/>
      <c r="C80" s="492"/>
      <c r="D80" s="492"/>
      <c r="E80" s="492"/>
      <c r="F80" s="492"/>
      <c r="G80" s="492"/>
      <c r="H80" s="492"/>
      <c r="I80" s="492"/>
      <c r="J80" s="492"/>
      <c r="K80" s="492"/>
      <c r="L80" s="492"/>
      <c r="M80" s="492"/>
      <c r="N80" s="492"/>
      <c r="O80" s="457"/>
    </row>
    <row r="81" spans="1:15" s="348" customFormat="1" x14ac:dyDescent="0.2">
      <c r="A81" s="457"/>
      <c r="B81" s="458" t="s">
        <v>231</v>
      </c>
      <c r="C81" s="871" t="s">
        <v>348</v>
      </c>
      <c r="D81" s="871"/>
      <c r="E81" s="871"/>
      <c r="F81" s="871"/>
      <c r="G81" s="871"/>
      <c r="H81" s="871"/>
      <c r="I81" s="871"/>
      <c r="J81" s="871"/>
      <c r="K81" s="871"/>
      <c r="L81" s="871"/>
      <c r="M81" s="871"/>
      <c r="N81" s="871"/>
      <c r="O81" s="457"/>
    </row>
    <row r="82" spans="1:15" s="348" customFormat="1" x14ac:dyDescent="0.2">
      <c r="A82" s="457"/>
      <c r="B82" s="450"/>
      <c r="C82" s="463"/>
      <c r="D82" s="463"/>
      <c r="E82" s="463"/>
      <c r="F82" s="463"/>
      <c r="G82" s="463"/>
      <c r="H82" s="463"/>
      <c r="I82" s="463"/>
      <c r="J82" s="463"/>
      <c r="K82" s="463"/>
      <c r="L82" s="463"/>
      <c r="M82" s="463"/>
      <c r="N82" s="463"/>
      <c r="O82" s="457"/>
    </row>
    <row r="83" spans="1:15" s="348" customFormat="1" ht="12.75" customHeight="1" x14ac:dyDescent="0.2">
      <c r="A83" s="457"/>
      <c r="B83" s="450" t="s">
        <v>339</v>
      </c>
      <c r="C83" s="868" t="s">
        <v>448</v>
      </c>
      <c r="D83" s="868"/>
      <c r="E83" s="868"/>
      <c r="F83" s="868"/>
      <c r="G83" s="868"/>
      <c r="H83" s="868"/>
      <c r="I83" s="868"/>
      <c r="J83" s="868"/>
      <c r="K83" s="868"/>
      <c r="L83" s="868"/>
      <c r="M83" s="868"/>
      <c r="N83" s="868"/>
      <c r="O83" s="457"/>
    </row>
    <row r="84" spans="1:15" s="348" customFormat="1" x14ac:dyDescent="0.2">
      <c r="A84" s="457"/>
      <c r="B84" s="452"/>
      <c r="C84" s="868"/>
      <c r="D84" s="868"/>
      <c r="E84" s="868"/>
      <c r="F84" s="868"/>
      <c r="G84" s="868"/>
      <c r="H84" s="868"/>
      <c r="I84" s="868"/>
      <c r="J84" s="868"/>
      <c r="K84" s="868"/>
      <c r="L84" s="868"/>
      <c r="M84" s="868"/>
      <c r="N84" s="868"/>
      <c r="O84" s="457"/>
    </row>
    <row r="85" spans="1:15" s="348" customFormat="1" x14ac:dyDescent="0.2">
      <c r="A85" s="457"/>
      <c r="B85" s="452"/>
      <c r="C85" s="536"/>
      <c r="D85" s="536"/>
      <c r="E85" s="536"/>
      <c r="F85" s="536"/>
      <c r="G85" s="536"/>
      <c r="H85" s="536"/>
      <c r="I85" s="536"/>
      <c r="J85" s="536"/>
      <c r="K85" s="536"/>
      <c r="L85" s="536"/>
      <c r="M85" s="536"/>
      <c r="N85" s="536"/>
      <c r="O85" s="457"/>
    </row>
    <row r="86" spans="1:15" s="348" customFormat="1" ht="12.75" customHeight="1" x14ac:dyDescent="0.2">
      <c r="A86" s="457"/>
      <c r="B86" s="450" t="s">
        <v>232</v>
      </c>
      <c r="C86" s="866" t="s">
        <v>342</v>
      </c>
      <c r="D86" s="866"/>
      <c r="E86" s="866"/>
      <c r="F86" s="866"/>
      <c r="G86" s="866"/>
      <c r="H86" s="866"/>
      <c r="I86" s="866"/>
      <c r="J86" s="866"/>
      <c r="K86" s="866"/>
      <c r="L86" s="866"/>
      <c r="M86" s="866"/>
      <c r="N86" s="866"/>
      <c r="O86" s="457"/>
    </row>
    <row r="87" spans="1:15" s="348" customFormat="1" ht="12.75" customHeight="1" x14ac:dyDescent="0.2">
      <c r="A87" s="457"/>
      <c r="B87" s="450"/>
      <c r="C87" s="866"/>
      <c r="D87" s="866"/>
      <c r="E87" s="866"/>
      <c r="F87" s="866"/>
      <c r="G87" s="866"/>
      <c r="H87" s="866"/>
      <c r="I87" s="866"/>
      <c r="J87" s="866"/>
      <c r="K87" s="866"/>
      <c r="L87" s="866"/>
      <c r="M87" s="866"/>
      <c r="N87" s="866"/>
      <c r="O87" s="457"/>
    </row>
    <row r="88" spans="1:15" s="348" customFormat="1" x14ac:dyDescent="0.2">
      <c r="A88" s="457"/>
      <c r="B88" s="450"/>
      <c r="C88" s="865"/>
      <c r="D88" s="865"/>
      <c r="E88" s="865"/>
      <c r="F88" s="865"/>
      <c r="G88" s="865"/>
      <c r="H88" s="865"/>
      <c r="I88" s="865"/>
      <c r="J88" s="865"/>
      <c r="K88" s="865"/>
      <c r="L88" s="865"/>
      <c r="M88" s="865"/>
      <c r="N88" s="865"/>
      <c r="O88" s="457"/>
    </row>
    <row r="89" spans="1:15" s="348" customFormat="1" ht="12.75" customHeight="1" x14ac:dyDescent="0.2">
      <c r="A89" s="457"/>
      <c r="B89" s="450" t="s">
        <v>233</v>
      </c>
      <c r="C89" s="866" t="s">
        <v>343</v>
      </c>
      <c r="D89" s="866"/>
      <c r="E89" s="866"/>
      <c r="F89" s="866"/>
      <c r="G89" s="866"/>
      <c r="H89" s="866"/>
      <c r="I89" s="866"/>
      <c r="J89" s="866"/>
      <c r="K89" s="866"/>
      <c r="L89" s="866"/>
      <c r="M89" s="866"/>
      <c r="N89" s="866"/>
      <c r="O89" s="457"/>
    </row>
    <row r="90" spans="1:15" s="348" customFormat="1" x14ac:dyDescent="0.2">
      <c r="A90" s="457"/>
      <c r="B90" s="450"/>
      <c r="C90" s="866"/>
      <c r="D90" s="866"/>
      <c r="E90" s="866"/>
      <c r="F90" s="866"/>
      <c r="G90" s="866"/>
      <c r="H90" s="866"/>
      <c r="I90" s="866"/>
      <c r="J90" s="866"/>
      <c r="K90" s="866"/>
      <c r="L90" s="866"/>
      <c r="M90" s="866"/>
      <c r="N90" s="866"/>
      <c r="O90" s="457"/>
    </row>
    <row r="91" spans="1:15" s="348" customFormat="1" x14ac:dyDescent="0.2">
      <c r="A91" s="457"/>
      <c r="B91" s="450"/>
      <c r="C91" s="493"/>
      <c r="D91" s="493"/>
      <c r="E91" s="493"/>
      <c r="F91" s="493"/>
      <c r="G91" s="493"/>
      <c r="H91" s="493"/>
      <c r="I91" s="493"/>
      <c r="J91" s="493"/>
      <c r="K91" s="493"/>
      <c r="L91" s="493"/>
      <c r="M91" s="493"/>
      <c r="N91" s="493"/>
      <c r="O91" s="457"/>
    </row>
    <row r="92" spans="1:15" s="348" customFormat="1" x14ac:dyDescent="0.2">
      <c r="A92" s="457"/>
      <c r="B92" s="450" t="s">
        <v>234</v>
      </c>
      <c r="C92" s="866" t="s">
        <v>202</v>
      </c>
      <c r="D92" s="866"/>
      <c r="E92" s="866"/>
      <c r="F92" s="866"/>
      <c r="G92" s="866"/>
      <c r="H92" s="866"/>
      <c r="I92" s="866"/>
      <c r="J92" s="866"/>
      <c r="K92" s="866"/>
      <c r="L92" s="866"/>
      <c r="M92" s="866"/>
      <c r="N92" s="866"/>
      <c r="O92" s="457"/>
    </row>
    <row r="93" spans="1:15" s="348" customFormat="1" x14ac:dyDescent="0.2">
      <c r="A93" s="457"/>
      <c r="B93" s="450"/>
      <c r="C93" s="866"/>
      <c r="D93" s="866"/>
      <c r="E93" s="866"/>
      <c r="F93" s="866"/>
      <c r="G93" s="866"/>
      <c r="H93" s="866"/>
      <c r="I93" s="866"/>
      <c r="J93" s="866"/>
      <c r="K93" s="866"/>
      <c r="L93" s="866"/>
      <c r="M93" s="866"/>
      <c r="N93" s="866"/>
      <c r="O93" s="457"/>
    </row>
    <row r="94" spans="1:15" s="348" customFormat="1" x14ac:dyDescent="0.2">
      <c r="A94" s="457"/>
      <c r="B94" s="450"/>
      <c r="C94" s="493"/>
      <c r="D94" s="493"/>
      <c r="E94" s="493"/>
      <c r="F94" s="493"/>
      <c r="G94" s="493"/>
      <c r="H94" s="493"/>
      <c r="I94" s="493"/>
      <c r="J94" s="493"/>
      <c r="K94" s="493"/>
      <c r="L94" s="493"/>
      <c r="M94" s="493"/>
      <c r="N94" s="493"/>
      <c r="O94" s="457"/>
    </row>
    <row r="95" spans="1:15" s="348" customFormat="1" x14ac:dyDescent="0.2">
      <c r="A95" s="457"/>
      <c r="B95" s="450" t="s">
        <v>235</v>
      </c>
      <c r="C95" s="870" t="s">
        <v>344</v>
      </c>
      <c r="D95" s="866"/>
      <c r="E95" s="866"/>
      <c r="F95" s="866"/>
      <c r="G95" s="866"/>
      <c r="H95" s="866"/>
      <c r="I95" s="866"/>
      <c r="J95" s="866"/>
      <c r="K95" s="866"/>
      <c r="L95" s="866"/>
      <c r="M95" s="866"/>
      <c r="N95" s="866"/>
      <c r="O95" s="457"/>
    </row>
    <row r="96" spans="1:15" s="348" customFormat="1" x14ac:dyDescent="0.2">
      <c r="A96" s="457"/>
      <c r="B96" s="450"/>
      <c r="C96" s="866"/>
      <c r="D96" s="866"/>
      <c r="E96" s="866"/>
      <c r="F96" s="866"/>
      <c r="G96" s="866"/>
      <c r="H96" s="866"/>
      <c r="I96" s="866"/>
      <c r="J96" s="866"/>
      <c r="K96" s="866"/>
      <c r="L96" s="866"/>
      <c r="M96" s="866"/>
      <c r="N96" s="866"/>
      <c r="O96" s="457"/>
    </row>
    <row r="97" spans="1:15" s="348" customFormat="1" x14ac:dyDescent="0.2">
      <c r="A97" s="457"/>
      <c r="B97" s="450"/>
      <c r="C97" s="493"/>
      <c r="D97" s="493"/>
      <c r="E97" s="493"/>
      <c r="F97" s="493"/>
      <c r="G97" s="493"/>
      <c r="H97" s="493"/>
      <c r="I97" s="493"/>
      <c r="J97" s="493"/>
      <c r="K97" s="493"/>
      <c r="L97" s="493"/>
      <c r="M97" s="493"/>
      <c r="N97" s="493"/>
      <c r="O97" s="457"/>
    </row>
    <row r="98" spans="1:15" s="348" customFormat="1" ht="12.75" customHeight="1" x14ac:dyDescent="0.2">
      <c r="A98" s="457"/>
      <c r="B98" s="456" t="s">
        <v>236</v>
      </c>
      <c r="C98" s="865" t="s">
        <v>340</v>
      </c>
      <c r="D98" s="865"/>
      <c r="E98" s="865"/>
      <c r="F98" s="865"/>
      <c r="G98" s="865"/>
      <c r="H98" s="865"/>
      <c r="I98" s="865"/>
      <c r="J98" s="865"/>
      <c r="K98" s="865"/>
      <c r="L98" s="865"/>
      <c r="M98" s="865"/>
      <c r="N98" s="865"/>
      <c r="O98" s="457"/>
    </row>
    <row r="99" spans="1:15" s="348" customFormat="1" x14ac:dyDescent="0.2">
      <c r="A99" s="457"/>
      <c r="B99" s="452"/>
      <c r="C99" s="865"/>
      <c r="D99" s="865"/>
      <c r="E99" s="865"/>
      <c r="F99" s="865"/>
      <c r="G99" s="865"/>
      <c r="H99" s="865"/>
      <c r="I99" s="865"/>
      <c r="J99" s="865"/>
      <c r="K99" s="865"/>
      <c r="L99" s="865"/>
      <c r="M99" s="865"/>
      <c r="N99" s="865"/>
      <c r="O99" s="457"/>
    </row>
    <row r="100" spans="1:15" s="348" customFormat="1" x14ac:dyDescent="0.2">
      <c r="A100" s="457"/>
      <c r="B100" s="452"/>
      <c r="C100" s="536"/>
      <c r="D100" s="536"/>
      <c r="E100" s="536"/>
      <c r="F100" s="536"/>
      <c r="G100" s="536"/>
      <c r="H100" s="536"/>
      <c r="I100" s="536"/>
      <c r="J100" s="536"/>
      <c r="K100" s="536"/>
      <c r="L100" s="536"/>
      <c r="M100" s="536"/>
      <c r="N100" s="536"/>
      <c r="O100" s="457"/>
    </row>
    <row r="101" spans="1:15" s="348" customFormat="1" x14ac:dyDescent="0.2">
      <c r="A101" s="457"/>
      <c r="B101" s="450" t="s">
        <v>237</v>
      </c>
      <c r="C101" s="896" t="s">
        <v>338</v>
      </c>
      <c r="D101" s="896"/>
      <c r="E101" s="896"/>
      <c r="F101" s="896"/>
      <c r="G101" s="896"/>
      <c r="H101" s="896"/>
      <c r="I101" s="896"/>
      <c r="J101" s="896"/>
      <c r="K101" s="896"/>
      <c r="L101" s="896"/>
      <c r="M101" s="896"/>
      <c r="N101" s="896"/>
      <c r="O101" s="457"/>
    </row>
    <row r="102" spans="1:15" s="348" customFormat="1" x14ac:dyDescent="0.2">
      <c r="A102" s="457"/>
      <c r="B102" s="452"/>
      <c r="C102" s="536"/>
      <c r="D102" s="536"/>
      <c r="E102" s="536"/>
      <c r="F102" s="536"/>
      <c r="G102" s="536"/>
      <c r="H102" s="536"/>
      <c r="I102" s="536"/>
      <c r="J102" s="536"/>
      <c r="K102" s="536"/>
      <c r="L102" s="536"/>
      <c r="M102" s="536"/>
      <c r="N102" s="536"/>
      <c r="O102" s="457"/>
    </row>
    <row r="103" spans="1:15" s="348" customFormat="1" x14ac:dyDescent="0.2">
      <c r="A103" s="457"/>
      <c r="B103" s="452" t="s">
        <v>238</v>
      </c>
      <c r="C103" s="869" t="s">
        <v>219</v>
      </c>
      <c r="D103" s="869"/>
      <c r="E103" s="869"/>
      <c r="F103" s="869"/>
      <c r="G103" s="869"/>
      <c r="H103" s="869"/>
      <c r="I103" s="869"/>
      <c r="J103" s="869"/>
      <c r="K103" s="869"/>
      <c r="L103" s="869"/>
      <c r="M103" s="869"/>
      <c r="N103" s="869"/>
      <c r="O103" s="457"/>
    </row>
    <row r="104" spans="1:15" s="348" customFormat="1" x14ac:dyDescent="0.2">
      <c r="A104" s="457"/>
      <c r="B104" s="452"/>
      <c r="C104" s="452"/>
      <c r="D104" s="452"/>
      <c r="E104" s="452"/>
      <c r="F104" s="452"/>
      <c r="G104" s="452"/>
      <c r="H104" s="452"/>
      <c r="I104" s="452"/>
      <c r="J104" s="452"/>
      <c r="K104" s="452"/>
      <c r="L104" s="452"/>
      <c r="M104" s="452"/>
      <c r="N104" s="452"/>
      <c r="O104" s="457"/>
    </row>
    <row r="105" spans="1:15" s="348" customFormat="1" ht="12.75" customHeight="1" x14ac:dyDescent="0.2">
      <c r="A105" s="457"/>
      <c r="B105" s="823" t="s">
        <v>61</v>
      </c>
      <c r="C105" s="823"/>
      <c r="D105" s="823"/>
      <c r="E105" s="823"/>
      <c r="F105" s="823"/>
      <c r="G105" s="823"/>
      <c r="H105" s="823"/>
      <c r="I105" s="823"/>
      <c r="J105" s="823"/>
      <c r="K105" s="823"/>
      <c r="L105" s="823"/>
      <c r="M105" s="823"/>
      <c r="N105" s="823"/>
      <c r="O105" s="457"/>
    </row>
    <row r="106" spans="1:15" s="348" customFormat="1" x14ac:dyDescent="0.2">
      <c r="A106" s="457"/>
      <c r="B106" s="823"/>
      <c r="C106" s="823"/>
      <c r="D106" s="823"/>
      <c r="E106" s="823"/>
      <c r="F106" s="823"/>
      <c r="G106" s="823"/>
      <c r="H106" s="823"/>
      <c r="I106" s="823"/>
      <c r="J106" s="823"/>
      <c r="K106" s="823"/>
      <c r="L106" s="823"/>
      <c r="M106" s="823"/>
      <c r="N106" s="823"/>
      <c r="O106" s="457"/>
    </row>
    <row r="107" spans="1:15" s="348" customFormat="1" x14ac:dyDescent="0.2">
      <c r="A107" s="457"/>
      <c r="B107" s="823"/>
      <c r="C107" s="823"/>
      <c r="D107" s="823"/>
      <c r="E107" s="823"/>
      <c r="F107" s="823"/>
      <c r="G107" s="823"/>
      <c r="H107" s="823"/>
      <c r="I107" s="823"/>
      <c r="J107" s="823"/>
      <c r="K107" s="823"/>
      <c r="L107" s="823"/>
      <c r="M107" s="823"/>
      <c r="N107" s="823"/>
      <c r="O107" s="457"/>
    </row>
    <row r="108" spans="1:15" s="348" customFormat="1" x14ac:dyDescent="0.2">
      <c r="A108" s="457"/>
      <c r="B108" s="659"/>
      <c r="C108" s="659"/>
      <c r="D108" s="659"/>
      <c r="E108" s="659"/>
      <c r="F108" s="659"/>
      <c r="G108" s="659"/>
      <c r="H108" s="659"/>
      <c r="I108" s="659"/>
      <c r="J108" s="659"/>
      <c r="K108" s="659"/>
      <c r="L108" s="659"/>
      <c r="M108" s="659"/>
      <c r="N108" s="659"/>
      <c r="O108" s="457"/>
    </row>
    <row r="109" spans="1:15" s="348" customFormat="1" ht="12.75" customHeight="1" x14ac:dyDescent="0.2">
      <c r="A109" s="457"/>
      <c r="B109" s="823" t="s">
        <v>660</v>
      </c>
      <c r="C109" s="823"/>
      <c r="D109" s="823"/>
      <c r="E109" s="823"/>
      <c r="F109" s="823"/>
      <c r="G109" s="823"/>
      <c r="H109" s="823"/>
      <c r="I109" s="823"/>
      <c r="J109" s="823"/>
      <c r="K109" s="823"/>
      <c r="L109" s="823"/>
      <c r="M109" s="823"/>
      <c r="N109" s="823"/>
      <c r="O109" s="457"/>
    </row>
    <row r="110" spans="1:15" s="348" customFormat="1" x14ac:dyDescent="0.2">
      <c r="A110" s="457"/>
      <c r="B110" s="823"/>
      <c r="C110" s="823"/>
      <c r="D110" s="823"/>
      <c r="E110" s="823"/>
      <c r="F110" s="823"/>
      <c r="G110" s="823"/>
      <c r="H110" s="823"/>
      <c r="I110" s="823"/>
      <c r="J110" s="823"/>
      <c r="K110" s="823"/>
      <c r="L110" s="823"/>
      <c r="M110" s="823"/>
      <c r="N110" s="823"/>
      <c r="O110" s="457"/>
    </row>
    <row r="111" spans="1:15" s="348" customFormat="1" ht="21.75" customHeight="1" x14ac:dyDescent="0.2">
      <c r="A111" s="457"/>
      <c r="B111" s="659"/>
      <c r="C111" s="665" t="s">
        <v>657</v>
      </c>
      <c r="D111" s="664"/>
      <c r="E111" s="664"/>
      <c r="F111" s="893"/>
      <c r="G111" s="894"/>
      <c r="H111" s="894"/>
      <c r="I111" s="894"/>
      <c r="J111" s="894"/>
      <c r="K111" s="894"/>
      <c r="L111" s="894"/>
      <c r="M111" s="894"/>
      <c r="N111" s="895"/>
      <c r="O111" s="457"/>
    </row>
    <row r="112" spans="1:15" s="348" customFormat="1" ht="15.75" customHeight="1" x14ac:dyDescent="0.2">
      <c r="A112" s="457"/>
      <c r="B112" s="660"/>
      <c r="C112" s="824" t="s">
        <v>658</v>
      </c>
      <c r="D112" s="824"/>
      <c r="E112" s="824"/>
      <c r="F112" s="824"/>
      <c r="G112" s="824"/>
      <c r="H112" s="824"/>
      <c r="I112" s="824"/>
      <c r="J112" s="824"/>
      <c r="K112" s="824"/>
      <c r="L112" s="824"/>
      <c r="M112" s="824"/>
      <c r="N112" s="824"/>
      <c r="O112" s="457"/>
    </row>
    <row r="113" spans="1:15" s="348" customFormat="1" ht="14.25" customHeight="1" x14ac:dyDescent="0.2">
      <c r="A113" s="457"/>
      <c r="B113" s="660"/>
      <c r="C113" s="892" t="s">
        <v>659</v>
      </c>
      <c r="D113" s="892"/>
      <c r="E113" s="892"/>
      <c r="F113" s="892"/>
      <c r="G113" s="892"/>
      <c r="H113" s="892"/>
      <c r="I113" s="892"/>
      <c r="J113" s="892"/>
      <c r="K113" s="892"/>
      <c r="L113" s="892"/>
      <c r="M113" s="892"/>
      <c r="N113" s="892"/>
      <c r="O113" s="457"/>
    </row>
    <row r="114" spans="1:15" s="348" customFormat="1" x14ac:dyDescent="0.2">
      <c r="A114" s="457"/>
      <c r="B114" s="452"/>
      <c r="C114" s="452"/>
      <c r="D114" s="452"/>
      <c r="E114" s="452"/>
      <c r="F114" s="452"/>
      <c r="G114" s="452"/>
      <c r="H114" s="452"/>
      <c r="I114" s="452"/>
      <c r="J114" s="452"/>
      <c r="K114" s="452"/>
      <c r="L114" s="452"/>
      <c r="M114" s="452"/>
      <c r="N114" s="452"/>
      <c r="O114" s="457"/>
    </row>
    <row r="115" spans="1:15" s="348" customFormat="1" ht="12.75" customHeight="1" x14ac:dyDescent="0.2">
      <c r="A115" s="457"/>
      <c r="B115" s="823" t="s">
        <v>661</v>
      </c>
      <c r="C115" s="823"/>
      <c r="D115" s="823"/>
      <c r="E115" s="823"/>
      <c r="F115" s="823"/>
      <c r="G115" s="823"/>
      <c r="H115" s="823"/>
      <c r="I115" s="823"/>
      <c r="J115" s="823"/>
      <c r="K115" s="823"/>
      <c r="L115" s="823"/>
      <c r="M115" s="823"/>
      <c r="N115" s="823"/>
      <c r="O115" s="457"/>
    </row>
    <row r="116" spans="1:15" s="348" customFormat="1" x14ac:dyDescent="0.2">
      <c r="A116" s="457"/>
      <c r="B116" s="823"/>
      <c r="C116" s="823"/>
      <c r="D116" s="823"/>
      <c r="E116" s="823"/>
      <c r="F116" s="823"/>
      <c r="G116" s="823"/>
      <c r="H116" s="823"/>
      <c r="I116" s="823"/>
      <c r="J116" s="823"/>
      <c r="K116" s="823"/>
      <c r="L116" s="823"/>
      <c r="M116" s="823"/>
      <c r="N116" s="823"/>
      <c r="O116" s="457"/>
    </row>
    <row r="117" spans="1:15" s="348" customFormat="1" ht="15.75" customHeight="1" x14ac:dyDescent="0.2">
      <c r="A117" s="457"/>
      <c r="B117" s="450"/>
      <c r="C117" s="824" t="s">
        <v>537</v>
      </c>
      <c r="D117" s="824"/>
      <c r="E117" s="824"/>
      <c r="F117" s="824"/>
      <c r="G117" s="824"/>
      <c r="H117" s="824"/>
      <c r="I117" s="824"/>
      <c r="J117" s="824"/>
      <c r="K117" s="824"/>
      <c r="L117" s="824"/>
      <c r="M117" s="824"/>
      <c r="N117" s="824"/>
      <c r="O117" s="457"/>
    </row>
    <row r="118" spans="1:15" s="348" customFormat="1" ht="14.25" customHeight="1" x14ac:dyDescent="0.2">
      <c r="A118" s="457"/>
      <c r="B118" s="450"/>
      <c r="C118" s="892" t="s">
        <v>538</v>
      </c>
      <c r="D118" s="892"/>
      <c r="E118" s="892"/>
      <c r="F118" s="892"/>
      <c r="G118" s="892"/>
      <c r="H118" s="892"/>
      <c r="I118" s="892"/>
      <c r="J118" s="892"/>
      <c r="K118" s="892"/>
      <c r="L118" s="892"/>
      <c r="M118" s="892"/>
      <c r="N118" s="892"/>
      <c r="O118" s="457"/>
    </row>
    <row r="119" spans="1:15" s="348" customFormat="1" x14ac:dyDescent="0.2">
      <c r="A119" s="457"/>
      <c r="B119" s="452"/>
      <c r="C119" s="452"/>
      <c r="D119" s="452"/>
      <c r="E119" s="452"/>
      <c r="F119" s="452"/>
      <c r="G119" s="452"/>
      <c r="H119" s="452"/>
      <c r="I119" s="452"/>
      <c r="J119" s="452"/>
      <c r="K119" s="452"/>
      <c r="L119" s="452"/>
      <c r="M119" s="452"/>
      <c r="N119" s="452"/>
      <c r="O119" s="457"/>
    </row>
    <row r="120" spans="1:15" s="348" customFormat="1" ht="12.75" customHeight="1" x14ac:dyDescent="0.2">
      <c r="A120" s="457"/>
      <c r="B120" s="823" t="s">
        <v>662</v>
      </c>
      <c r="C120" s="823"/>
      <c r="D120" s="823"/>
      <c r="E120" s="823"/>
      <c r="F120" s="823"/>
      <c r="G120" s="823"/>
      <c r="H120" s="823"/>
      <c r="I120" s="823"/>
      <c r="J120" s="823"/>
      <c r="K120" s="823"/>
      <c r="L120" s="823"/>
      <c r="M120" s="823"/>
      <c r="N120" s="823"/>
      <c r="O120" s="457"/>
    </row>
    <row r="121" spans="1:15" s="348" customFormat="1" x14ac:dyDescent="0.2">
      <c r="A121" s="457"/>
      <c r="B121" s="823"/>
      <c r="C121" s="823"/>
      <c r="D121" s="823"/>
      <c r="E121" s="823"/>
      <c r="F121" s="823"/>
      <c r="G121" s="823"/>
      <c r="H121" s="823"/>
      <c r="I121" s="823"/>
      <c r="J121" s="823"/>
      <c r="K121" s="823"/>
      <c r="L121" s="823"/>
      <c r="M121" s="823"/>
      <c r="N121" s="823"/>
      <c r="O121" s="457"/>
    </row>
    <row r="122" spans="1:15" s="348" customFormat="1" x14ac:dyDescent="0.2">
      <c r="A122" s="457"/>
      <c r="B122" s="453"/>
      <c r="C122" s="453"/>
      <c r="D122" s="453"/>
      <c r="E122" s="453"/>
      <c r="F122" s="453"/>
      <c r="G122" s="453"/>
      <c r="H122" s="453"/>
      <c r="I122" s="453"/>
      <c r="J122" s="453"/>
      <c r="K122" s="453"/>
      <c r="L122" s="453"/>
      <c r="M122" s="453"/>
      <c r="N122" s="453"/>
      <c r="O122" s="457"/>
    </row>
    <row r="123" spans="1:15" s="348" customFormat="1" ht="12.75" customHeight="1" x14ac:dyDescent="0.2">
      <c r="A123" s="457"/>
      <c r="B123" s="823" t="s">
        <v>663</v>
      </c>
      <c r="C123" s="823"/>
      <c r="D123" s="823"/>
      <c r="E123" s="823"/>
      <c r="F123" s="823"/>
      <c r="G123" s="823"/>
      <c r="H123" s="823"/>
      <c r="I123" s="823"/>
      <c r="J123" s="823"/>
      <c r="K123" s="823"/>
      <c r="L123" s="823"/>
      <c r="M123" s="823"/>
      <c r="N123" s="823"/>
      <c r="O123" s="457"/>
    </row>
    <row r="124" spans="1:15" s="348" customFormat="1" x14ac:dyDescent="0.2">
      <c r="A124" s="457"/>
      <c r="B124" s="823"/>
      <c r="C124" s="823"/>
      <c r="D124" s="823"/>
      <c r="E124" s="823"/>
      <c r="F124" s="823"/>
      <c r="G124" s="823"/>
      <c r="H124" s="823"/>
      <c r="I124" s="823"/>
      <c r="J124" s="823"/>
      <c r="K124" s="823"/>
      <c r="L124" s="823"/>
      <c r="M124" s="823"/>
      <c r="N124" s="823"/>
      <c r="O124" s="457"/>
    </row>
    <row r="125" spans="1:15" s="348" customFormat="1" x14ac:dyDescent="0.2">
      <c r="A125" s="457"/>
      <c r="B125" s="823"/>
      <c r="C125" s="823"/>
      <c r="D125" s="823"/>
      <c r="E125" s="823"/>
      <c r="F125" s="823"/>
      <c r="G125" s="823"/>
      <c r="H125" s="823"/>
      <c r="I125" s="823"/>
      <c r="J125" s="823"/>
      <c r="K125" s="823"/>
      <c r="L125" s="823"/>
      <c r="M125" s="823"/>
      <c r="N125" s="823"/>
      <c r="O125" s="457"/>
    </row>
    <row r="126" spans="1:15" s="348" customFormat="1" x14ac:dyDescent="0.2">
      <c r="A126" s="457"/>
      <c r="B126" s="453"/>
      <c r="C126" s="453"/>
      <c r="D126" s="453"/>
      <c r="E126" s="453"/>
      <c r="F126" s="453"/>
      <c r="G126" s="453"/>
      <c r="H126" s="453"/>
      <c r="I126" s="453"/>
      <c r="J126" s="453"/>
      <c r="K126" s="453"/>
      <c r="L126" s="453"/>
      <c r="M126" s="453"/>
      <c r="N126" s="453"/>
      <c r="O126" s="457"/>
    </row>
    <row r="127" spans="1:15" s="348" customFormat="1" ht="12.75" customHeight="1" x14ac:dyDescent="0.2">
      <c r="A127" s="457"/>
      <c r="B127" s="823" t="s">
        <v>664</v>
      </c>
      <c r="C127" s="823"/>
      <c r="D127" s="823"/>
      <c r="E127" s="823"/>
      <c r="F127" s="823"/>
      <c r="G127" s="823"/>
      <c r="H127" s="823"/>
      <c r="I127" s="823"/>
      <c r="J127" s="823"/>
      <c r="K127" s="823"/>
      <c r="L127" s="823"/>
      <c r="M127" s="823"/>
      <c r="N127" s="823"/>
      <c r="O127" s="457"/>
    </row>
    <row r="128" spans="1:15" s="348" customFormat="1" x14ac:dyDescent="0.2">
      <c r="A128" s="457"/>
      <c r="B128" s="823"/>
      <c r="C128" s="823"/>
      <c r="D128" s="823"/>
      <c r="E128" s="823"/>
      <c r="F128" s="823"/>
      <c r="G128" s="823"/>
      <c r="H128" s="823"/>
      <c r="I128" s="823"/>
      <c r="J128" s="823"/>
      <c r="K128" s="823"/>
      <c r="L128" s="823"/>
      <c r="M128" s="823"/>
      <c r="N128" s="823"/>
      <c r="O128" s="457"/>
    </row>
    <row r="129" spans="1:15" s="348" customFormat="1" ht="14.25" customHeight="1" x14ac:dyDescent="0.2">
      <c r="A129" s="457"/>
      <c r="B129" s="823"/>
      <c r="C129" s="823"/>
      <c r="D129" s="823"/>
      <c r="E129" s="823"/>
      <c r="F129" s="823"/>
      <c r="G129" s="823"/>
      <c r="H129" s="823"/>
      <c r="I129" s="823"/>
      <c r="J129" s="823"/>
      <c r="K129" s="823"/>
      <c r="L129" s="823"/>
      <c r="M129" s="823"/>
      <c r="N129" s="823"/>
      <c r="O129" s="457"/>
    </row>
    <row r="130" spans="1:15" s="348" customFormat="1" x14ac:dyDescent="0.2">
      <c r="A130" s="457"/>
      <c r="B130" s="453"/>
      <c r="C130" s="453"/>
      <c r="D130" s="453"/>
      <c r="E130" s="453"/>
      <c r="F130" s="453"/>
      <c r="G130" s="453"/>
      <c r="H130" s="453"/>
      <c r="I130" s="453"/>
      <c r="J130" s="453"/>
      <c r="K130" s="453"/>
      <c r="L130" s="453"/>
      <c r="M130" s="453"/>
      <c r="N130" s="453"/>
      <c r="O130" s="457"/>
    </row>
    <row r="131" spans="1:15" s="348" customFormat="1" ht="12.75" customHeight="1" x14ac:dyDescent="0.2">
      <c r="A131" s="457"/>
      <c r="B131" s="823" t="s">
        <v>665</v>
      </c>
      <c r="C131" s="823"/>
      <c r="D131" s="823"/>
      <c r="E131" s="823"/>
      <c r="F131" s="823"/>
      <c r="G131" s="823"/>
      <c r="H131" s="823"/>
      <c r="I131" s="823"/>
      <c r="J131" s="823"/>
      <c r="K131" s="823"/>
      <c r="L131" s="823"/>
      <c r="M131" s="823"/>
      <c r="N131" s="823"/>
      <c r="O131" s="457"/>
    </row>
    <row r="132" spans="1:15" s="348" customFormat="1" x14ac:dyDescent="0.2">
      <c r="A132" s="457"/>
      <c r="B132" s="823"/>
      <c r="C132" s="823"/>
      <c r="D132" s="823"/>
      <c r="E132" s="823"/>
      <c r="F132" s="823"/>
      <c r="G132" s="823"/>
      <c r="H132" s="823"/>
      <c r="I132" s="823"/>
      <c r="J132" s="823"/>
      <c r="K132" s="823"/>
      <c r="L132" s="823"/>
      <c r="M132" s="823"/>
      <c r="N132" s="823"/>
      <c r="O132" s="457"/>
    </row>
    <row r="133" spans="1:15" s="348" customFormat="1" x14ac:dyDescent="0.2">
      <c r="A133" s="457"/>
      <c r="B133" s="823"/>
      <c r="C133" s="823"/>
      <c r="D133" s="823"/>
      <c r="E133" s="823"/>
      <c r="F133" s="823"/>
      <c r="G133" s="823"/>
      <c r="H133" s="823"/>
      <c r="I133" s="823"/>
      <c r="J133" s="823"/>
      <c r="K133" s="823"/>
      <c r="L133" s="823"/>
      <c r="M133" s="823"/>
      <c r="N133" s="823"/>
      <c r="O133" s="457"/>
    </row>
    <row r="134" spans="1:15" s="348" customFormat="1" x14ac:dyDescent="0.2">
      <c r="A134" s="457"/>
      <c r="B134" s="823"/>
      <c r="C134" s="823"/>
      <c r="D134" s="823"/>
      <c r="E134" s="823"/>
      <c r="F134" s="823"/>
      <c r="G134" s="823"/>
      <c r="H134" s="823"/>
      <c r="I134" s="823"/>
      <c r="J134" s="823"/>
      <c r="K134" s="823"/>
      <c r="L134" s="823"/>
      <c r="M134" s="823"/>
      <c r="N134" s="823"/>
      <c r="O134" s="457"/>
    </row>
    <row r="135" spans="1:15" s="348" customFormat="1" x14ac:dyDescent="0.2">
      <c r="A135" s="457"/>
      <c r="B135" s="659"/>
      <c r="C135" s="659"/>
      <c r="D135" s="659"/>
      <c r="E135" s="659"/>
      <c r="F135" s="659"/>
      <c r="G135" s="659"/>
      <c r="H135" s="659"/>
      <c r="I135" s="659"/>
      <c r="J135" s="659"/>
      <c r="K135" s="659"/>
      <c r="L135" s="659"/>
      <c r="M135" s="659"/>
      <c r="N135" s="659"/>
      <c r="O135" s="457"/>
    </row>
    <row r="136" spans="1:15" s="348" customFormat="1" x14ac:dyDescent="0.2">
      <c r="A136" s="457"/>
      <c r="B136" s="659"/>
      <c r="C136" s="659"/>
      <c r="D136" s="659"/>
      <c r="E136" s="659"/>
      <c r="F136" s="659"/>
      <c r="G136" s="659"/>
      <c r="H136" s="659"/>
      <c r="I136" s="659"/>
      <c r="J136" s="659"/>
      <c r="K136" s="659"/>
      <c r="L136" s="659"/>
      <c r="M136" s="659"/>
      <c r="N136" s="659"/>
      <c r="O136" s="457"/>
    </row>
    <row r="137" spans="1:15" s="348" customFormat="1" x14ac:dyDescent="0.2">
      <c r="A137" s="457"/>
      <c r="B137" s="659"/>
      <c r="C137" s="659"/>
      <c r="D137" s="659"/>
      <c r="E137" s="659"/>
      <c r="F137" s="659"/>
      <c r="G137" s="659"/>
      <c r="H137" s="659"/>
      <c r="I137" s="659"/>
      <c r="J137" s="659"/>
      <c r="K137" s="659"/>
      <c r="L137" s="659"/>
      <c r="M137" s="659"/>
      <c r="N137" s="659"/>
      <c r="O137" s="457"/>
    </row>
    <row r="138" spans="1:15" s="348" customFormat="1" x14ac:dyDescent="0.2">
      <c r="A138" s="457"/>
      <c r="B138" s="659"/>
      <c r="C138" s="659"/>
      <c r="D138" s="659"/>
      <c r="E138" s="659"/>
      <c r="F138" s="659"/>
      <c r="G138" s="659"/>
      <c r="H138" s="659"/>
      <c r="I138" s="659"/>
      <c r="J138" s="659"/>
      <c r="K138" s="659"/>
      <c r="L138" s="659"/>
      <c r="M138" s="659"/>
      <c r="N138" s="659"/>
      <c r="O138" s="457"/>
    </row>
    <row r="139" spans="1:15" s="348" customFormat="1" x14ac:dyDescent="0.2">
      <c r="A139" s="457"/>
      <c r="B139" s="659"/>
      <c r="C139" s="659"/>
      <c r="D139" s="659"/>
      <c r="E139" s="659"/>
      <c r="F139" s="659"/>
      <c r="G139" s="659"/>
      <c r="H139" s="659"/>
      <c r="I139" s="659"/>
      <c r="J139" s="659"/>
      <c r="K139" s="659"/>
      <c r="L139" s="659"/>
      <c r="M139" s="659"/>
      <c r="N139" s="659"/>
      <c r="O139" s="457"/>
    </row>
    <row r="140" spans="1:15" s="348" customFormat="1" x14ac:dyDescent="0.2">
      <c r="A140" s="457"/>
      <c r="B140" s="659"/>
      <c r="C140" s="659"/>
      <c r="D140" s="659"/>
      <c r="E140" s="659"/>
      <c r="F140" s="659"/>
      <c r="G140" s="659"/>
      <c r="H140" s="659"/>
      <c r="I140" s="659"/>
      <c r="J140" s="659"/>
      <c r="K140" s="659"/>
      <c r="L140" s="659"/>
      <c r="M140" s="659"/>
      <c r="N140" s="659"/>
      <c r="O140" s="457"/>
    </row>
    <row r="141" spans="1:15" s="348" customFormat="1" x14ac:dyDescent="0.2">
      <c r="A141" s="457"/>
      <c r="B141" s="659"/>
      <c r="C141" s="659"/>
      <c r="D141" s="659"/>
      <c r="E141" s="659"/>
      <c r="F141" s="659"/>
      <c r="G141" s="659"/>
      <c r="H141" s="659"/>
      <c r="I141" s="659"/>
      <c r="J141" s="659"/>
      <c r="K141" s="659"/>
      <c r="L141" s="659"/>
      <c r="M141" s="659"/>
      <c r="N141" s="659"/>
      <c r="O141" s="457"/>
    </row>
    <row r="142" spans="1:15" s="348" customFormat="1" x14ac:dyDescent="0.2">
      <c r="A142" s="457"/>
      <c r="B142" s="659"/>
      <c r="C142" s="659"/>
      <c r="D142" s="659"/>
      <c r="E142" s="659"/>
      <c r="F142" s="659"/>
      <c r="G142" s="659"/>
      <c r="H142" s="659"/>
      <c r="I142" s="659"/>
      <c r="J142" s="659"/>
      <c r="K142" s="659"/>
      <c r="L142" s="659"/>
      <c r="M142" s="659"/>
      <c r="N142" s="659"/>
      <c r="O142" s="457"/>
    </row>
    <row r="143" spans="1:15" s="348" customFormat="1" x14ac:dyDescent="0.2">
      <c r="A143" s="457"/>
      <c r="B143" s="659"/>
      <c r="C143" s="659"/>
      <c r="D143" s="659"/>
      <c r="E143" s="659"/>
      <c r="F143" s="659"/>
      <c r="G143" s="659"/>
      <c r="H143" s="659"/>
      <c r="I143" s="659"/>
      <c r="J143" s="659"/>
      <c r="K143" s="659"/>
      <c r="L143" s="659"/>
      <c r="M143" s="659"/>
      <c r="N143" s="659"/>
      <c r="O143" s="457"/>
    </row>
    <row r="144" spans="1:15" s="348" customFormat="1" x14ac:dyDescent="0.2">
      <c r="A144" s="457"/>
      <c r="B144" s="659"/>
      <c r="C144" s="659"/>
      <c r="D144" s="659"/>
      <c r="E144" s="659"/>
      <c r="F144" s="659"/>
      <c r="G144" s="659"/>
      <c r="H144" s="659"/>
      <c r="I144" s="659"/>
      <c r="J144" s="659"/>
      <c r="K144" s="659"/>
      <c r="L144" s="659"/>
      <c r="M144" s="659"/>
      <c r="N144" s="659"/>
      <c r="O144" s="457"/>
    </row>
    <row r="145" spans="1:15" s="348" customFormat="1" x14ac:dyDescent="0.2">
      <c r="A145" s="457"/>
      <c r="B145" s="452"/>
      <c r="C145" s="452"/>
      <c r="D145" s="452"/>
      <c r="E145" s="452"/>
      <c r="F145" s="452"/>
      <c r="G145" s="452"/>
      <c r="H145" s="452"/>
      <c r="I145" s="452"/>
      <c r="J145" s="452"/>
      <c r="K145" s="452"/>
      <c r="L145" s="452"/>
      <c r="M145" s="452"/>
      <c r="N145" s="452"/>
      <c r="O145" s="457"/>
    </row>
    <row r="146" spans="1:15" s="346" customFormat="1" x14ac:dyDescent="0.2">
      <c r="B146" s="347"/>
      <c r="C146" s="447" t="s">
        <v>62</v>
      </c>
      <c r="D146" s="854"/>
      <c r="E146" s="833"/>
      <c r="F146" s="833"/>
      <c r="G146" s="448" t="s">
        <v>63</v>
      </c>
      <c r="H146" s="833"/>
      <c r="I146" s="833"/>
      <c r="J146" s="833"/>
      <c r="K146" s="833"/>
      <c r="L146" s="833"/>
      <c r="M146" s="833"/>
      <c r="N146" s="833"/>
    </row>
    <row r="147" spans="1:15" s="346" customFormat="1" x14ac:dyDescent="0.2"/>
    <row r="148" spans="1:15" s="346" customFormat="1" x14ac:dyDescent="0.2">
      <c r="C148" s="864" t="s">
        <v>305</v>
      </c>
      <c r="D148" s="864"/>
      <c r="E148" s="864"/>
      <c r="F148" s="864"/>
      <c r="G148" s="864"/>
      <c r="H148" s="864"/>
      <c r="I148" s="864"/>
      <c r="J148" s="864"/>
      <c r="K148" s="864"/>
      <c r="L148" s="864"/>
      <c r="M148" s="864"/>
      <c r="N148" s="864"/>
    </row>
    <row r="149" spans="1:15" s="346" customFormat="1" x14ac:dyDescent="0.2">
      <c r="H149" s="349"/>
    </row>
    <row r="150" spans="1:15" s="346" customFormat="1" x14ac:dyDescent="0.2"/>
    <row r="151" spans="1:15" s="346" customFormat="1" x14ac:dyDescent="0.2"/>
    <row r="152" spans="1:15" s="346" customFormat="1" x14ac:dyDescent="0.2"/>
    <row r="153" spans="1:15" s="346" customFormat="1" x14ac:dyDescent="0.2">
      <c r="B153" s="357"/>
      <c r="C153" s="357"/>
      <c r="D153" s="357"/>
      <c r="E153" s="357"/>
      <c r="F153" s="357"/>
      <c r="G153" s="357"/>
      <c r="H153" s="572" t="s">
        <v>64</v>
      </c>
      <c r="I153" s="357"/>
      <c r="J153" s="862" t="str">
        <f>IF(D5&lt;&gt;"",D5,"")</f>
        <v/>
      </c>
      <c r="K153" s="862"/>
      <c r="L153" s="862"/>
      <c r="M153" s="862"/>
      <c r="N153" s="862"/>
    </row>
    <row r="154" spans="1:15" s="346" customFormat="1" x14ac:dyDescent="0.2">
      <c r="J154" s="271"/>
      <c r="L154" s="342"/>
      <c r="M154" s="342"/>
      <c r="N154" s="342"/>
    </row>
    <row r="155" spans="1:15" s="346" customFormat="1" x14ac:dyDescent="0.2"/>
    <row r="156" spans="1:15" s="271" customFormat="1" x14ac:dyDescent="0.2">
      <c r="B156" s="863" t="s">
        <v>65</v>
      </c>
      <c r="C156" s="863"/>
      <c r="D156" s="863"/>
      <c r="E156" s="863"/>
      <c r="F156" s="863"/>
      <c r="G156" s="863"/>
      <c r="H156" s="863"/>
      <c r="I156" s="863"/>
      <c r="J156" s="863"/>
      <c r="K156" s="863"/>
      <c r="L156" s="863"/>
      <c r="M156" s="863"/>
      <c r="N156" s="863"/>
    </row>
    <row r="157" spans="1:15" s="271" customFormat="1" x14ac:dyDescent="0.2"/>
    <row r="158" spans="1:15" s="271" customFormat="1" ht="12.75" customHeight="1" x14ac:dyDescent="0.2">
      <c r="B158" s="840" t="s">
        <v>66</v>
      </c>
      <c r="C158" s="840"/>
      <c r="D158" s="840"/>
      <c r="E158" s="840"/>
      <c r="F158" s="840"/>
      <c r="G158" s="840"/>
      <c r="H158" s="840"/>
      <c r="I158" s="840"/>
      <c r="J158" s="840"/>
      <c r="K158" s="840"/>
      <c r="L158" s="840"/>
      <c r="M158" s="840"/>
      <c r="N158" s="840"/>
    </row>
    <row r="159" spans="1:15" s="271" customFormat="1" x14ac:dyDescent="0.2">
      <c r="B159" s="840"/>
      <c r="C159" s="840"/>
      <c r="D159" s="840"/>
      <c r="E159" s="840"/>
      <c r="F159" s="840"/>
      <c r="G159" s="840"/>
      <c r="H159" s="840"/>
      <c r="I159" s="840"/>
      <c r="J159" s="840"/>
      <c r="K159" s="840"/>
      <c r="L159" s="840"/>
      <c r="M159" s="840"/>
      <c r="N159" s="840"/>
    </row>
    <row r="160" spans="1:15" s="271" customFormat="1" x14ac:dyDescent="0.2">
      <c r="B160" s="840"/>
      <c r="C160" s="840"/>
      <c r="D160" s="840"/>
      <c r="E160" s="840"/>
      <c r="F160" s="840"/>
      <c r="G160" s="840"/>
      <c r="H160" s="840"/>
      <c r="I160" s="840"/>
      <c r="J160" s="840"/>
      <c r="K160" s="840"/>
      <c r="L160" s="840"/>
      <c r="M160" s="840"/>
      <c r="N160" s="840"/>
    </row>
    <row r="161" spans="2:15" s="271" customFormat="1" x14ac:dyDescent="0.2">
      <c r="B161" s="840"/>
      <c r="C161" s="840"/>
      <c r="D161" s="840"/>
      <c r="E161" s="840"/>
      <c r="F161" s="840"/>
      <c r="G161" s="840"/>
      <c r="H161" s="840"/>
      <c r="I161" s="840"/>
      <c r="J161" s="840"/>
      <c r="K161" s="840"/>
      <c r="L161" s="840"/>
      <c r="M161" s="840"/>
      <c r="N161" s="840"/>
    </row>
    <row r="162" spans="2:15" s="271" customFormat="1" x14ac:dyDescent="0.2">
      <c r="B162" s="351" t="s">
        <v>67</v>
      </c>
      <c r="C162" s="352"/>
      <c r="D162" s="352"/>
      <c r="E162" s="352"/>
      <c r="F162" s="352"/>
      <c r="G162" s="352"/>
      <c r="H162" s="352"/>
      <c r="I162" s="352"/>
      <c r="J162" s="840"/>
      <c r="K162" s="840"/>
      <c r="L162" s="840"/>
      <c r="M162" s="840"/>
      <c r="N162" s="840"/>
    </row>
    <row r="163" spans="2:15" s="271" customFormat="1" ht="12.75" customHeight="1" x14ac:dyDescent="0.2">
      <c r="B163" s="841" t="s">
        <v>221</v>
      </c>
      <c r="C163" s="841"/>
      <c r="D163" s="841"/>
      <c r="E163" s="841"/>
      <c r="F163" s="841"/>
      <c r="G163" s="841"/>
      <c r="H163" s="841"/>
      <c r="I163" s="841"/>
      <c r="J163" s="841"/>
      <c r="K163" s="841"/>
      <c r="L163" s="841"/>
      <c r="M163" s="841"/>
      <c r="N163" s="841"/>
    </row>
    <row r="164" spans="2:15" s="271" customFormat="1" ht="13.5" thickBot="1" x14ac:dyDescent="0.25"/>
    <row r="165" spans="2:15" s="271" customFormat="1" x14ac:dyDescent="0.2">
      <c r="B165" s="842" t="s">
        <v>68</v>
      </c>
      <c r="C165" s="843"/>
      <c r="D165" s="844"/>
      <c r="E165" s="353" t="s">
        <v>69</v>
      </c>
      <c r="F165" s="354"/>
      <c r="G165" s="354"/>
      <c r="H165" s="354"/>
      <c r="I165" s="354"/>
      <c r="J165" s="354"/>
      <c r="K165" s="354"/>
      <c r="L165" s="354"/>
      <c r="M165" s="354"/>
      <c r="N165" s="355"/>
      <c r="O165" s="295"/>
    </row>
    <row r="166" spans="2:15" s="271" customFormat="1" x14ac:dyDescent="0.2">
      <c r="B166" s="855"/>
      <c r="C166" s="856"/>
      <c r="D166" s="857"/>
      <c r="E166" s="356"/>
      <c r="F166" s="357"/>
      <c r="G166" s="357"/>
      <c r="H166" s="357"/>
      <c r="I166" s="357"/>
      <c r="J166" s="357"/>
      <c r="K166" s="357"/>
      <c r="L166" s="357"/>
      <c r="M166" s="357"/>
      <c r="N166" s="358"/>
      <c r="O166" s="295"/>
    </row>
    <row r="167" spans="2:15" s="271" customFormat="1" x14ac:dyDescent="0.2">
      <c r="B167" s="855"/>
      <c r="C167" s="856"/>
      <c r="D167" s="857"/>
      <c r="E167" s="359" t="s">
        <v>70</v>
      </c>
      <c r="F167" s="357"/>
      <c r="G167" s="357"/>
      <c r="H167" s="357"/>
      <c r="I167" s="357"/>
      <c r="J167" s="357"/>
      <c r="K167" s="360" t="s">
        <v>71</v>
      </c>
      <c r="L167" s="357"/>
      <c r="M167" s="357"/>
      <c r="N167" s="358"/>
      <c r="O167" s="295"/>
    </row>
    <row r="168" spans="2:15" s="271" customFormat="1" ht="23.25" customHeight="1" thickBot="1" x14ac:dyDescent="0.25">
      <c r="B168" s="845"/>
      <c r="C168" s="846"/>
      <c r="D168" s="847"/>
      <c r="E168" s="361"/>
      <c r="F168" s="362"/>
      <c r="G168" s="362"/>
      <c r="H168" s="362"/>
      <c r="I168" s="362"/>
      <c r="J168" s="362"/>
      <c r="K168" s="362"/>
      <c r="L168" s="362"/>
      <c r="M168" s="362"/>
      <c r="N168" s="363"/>
    </row>
    <row r="169" spans="2:15" s="271" customFormat="1" x14ac:dyDescent="0.2">
      <c r="B169" s="842" t="s">
        <v>72</v>
      </c>
      <c r="C169" s="843"/>
      <c r="D169" s="844"/>
      <c r="E169" s="353" t="s">
        <v>73</v>
      </c>
      <c r="F169" s="364"/>
      <c r="G169" s="364"/>
      <c r="H169" s="364"/>
      <c r="I169" s="364"/>
      <c r="J169" s="364"/>
      <c r="K169" s="364"/>
      <c r="L169" s="364"/>
      <c r="M169" s="364"/>
      <c r="N169" s="365"/>
    </row>
    <row r="170" spans="2:15" s="271" customFormat="1" ht="27" customHeight="1" thickBot="1" x14ac:dyDescent="0.25">
      <c r="B170" s="845"/>
      <c r="C170" s="846"/>
      <c r="D170" s="847"/>
      <c r="E170" s="366" t="s">
        <v>74</v>
      </c>
      <c r="F170" s="367"/>
      <c r="G170" s="367"/>
      <c r="H170" s="367"/>
      <c r="I170" s="367"/>
      <c r="J170" s="367"/>
      <c r="K170" s="367"/>
      <c r="L170" s="367"/>
      <c r="M170" s="367"/>
      <c r="N170" s="368"/>
    </row>
    <row r="171" spans="2:15" s="271" customFormat="1" ht="12.75" customHeight="1" x14ac:dyDescent="0.2">
      <c r="B171" s="842" t="s">
        <v>75</v>
      </c>
      <c r="C171" s="843"/>
      <c r="D171" s="844"/>
      <c r="E171" s="848" t="s">
        <v>76</v>
      </c>
      <c r="F171" s="849"/>
      <c r="G171" s="849"/>
      <c r="H171" s="849"/>
      <c r="I171" s="849"/>
      <c r="J171" s="849"/>
      <c r="K171" s="849"/>
      <c r="L171" s="849"/>
      <c r="M171" s="849"/>
      <c r="N171" s="850"/>
    </row>
    <row r="172" spans="2:15" s="271" customFormat="1" ht="24" customHeight="1" thickBot="1" x14ac:dyDescent="0.25">
      <c r="B172" s="845"/>
      <c r="C172" s="846"/>
      <c r="D172" s="847"/>
      <c r="E172" s="851"/>
      <c r="F172" s="852"/>
      <c r="G172" s="852"/>
      <c r="H172" s="852"/>
      <c r="I172" s="852"/>
      <c r="J172" s="852"/>
      <c r="K172" s="852"/>
      <c r="L172" s="852"/>
      <c r="M172" s="852"/>
      <c r="N172" s="853"/>
    </row>
    <row r="173" spans="2:15" s="271" customFormat="1" ht="12.75" customHeight="1" x14ac:dyDescent="0.2">
      <c r="B173" s="861" t="s">
        <v>77</v>
      </c>
      <c r="C173" s="856"/>
      <c r="D173" s="856"/>
      <c r="E173" s="848" t="s">
        <v>78</v>
      </c>
      <c r="F173" s="849"/>
      <c r="G173" s="849"/>
      <c r="H173" s="849"/>
      <c r="I173" s="849"/>
      <c r="J173" s="849"/>
      <c r="K173" s="849"/>
      <c r="L173" s="849"/>
      <c r="M173" s="849"/>
      <c r="N173" s="850"/>
    </row>
    <row r="174" spans="2:15" s="271" customFormat="1" x14ac:dyDescent="0.2">
      <c r="B174" s="861"/>
      <c r="C174" s="856"/>
      <c r="D174" s="856"/>
      <c r="E174" s="858"/>
      <c r="F174" s="859"/>
      <c r="G174" s="859"/>
      <c r="H174" s="859"/>
      <c r="I174" s="859"/>
      <c r="J174" s="859"/>
      <c r="K174" s="859"/>
      <c r="L174" s="859"/>
      <c r="M174" s="859"/>
      <c r="N174" s="860"/>
    </row>
    <row r="175" spans="2:15" s="271" customFormat="1" ht="32.25" customHeight="1" thickBot="1" x14ac:dyDescent="0.25">
      <c r="B175" s="861"/>
      <c r="C175" s="856"/>
      <c r="D175" s="856"/>
      <c r="E175" s="851"/>
      <c r="F175" s="852"/>
      <c r="G175" s="852"/>
      <c r="H175" s="852"/>
      <c r="I175" s="852"/>
      <c r="J175" s="852"/>
      <c r="K175" s="852"/>
      <c r="L175" s="852"/>
      <c r="M175" s="852"/>
      <c r="N175" s="853"/>
    </row>
    <row r="176" spans="2:15" s="271" customFormat="1" ht="89.25" customHeight="1" thickBot="1" x14ac:dyDescent="0.25">
      <c r="B176" s="834" t="s">
        <v>79</v>
      </c>
      <c r="C176" s="835"/>
      <c r="D176" s="836"/>
      <c r="E176" s="837" t="s">
        <v>80</v>
      </c>
      <c r="F176" s="838"/>
      <c r="G176" s="838"/>
      <c r="H176" s="838"/>
      <c r="I176" s="838"/>
      <c r="J176" s="838"/>
      <c r="K176" s="838"/>
      <c r="L176" s="838"/>
      <c r="M176" s="838"/>
      <c r="N176" s="839"/>
    </row>
    <row r="177" spans="2:14" s="271" customFormat="1" ht="93" customHeight="1" thickBot="1" x14ac:dyDescent="0.25">
      <c r="B177" s="834" t="s">
        <v>81</v>
      </c>
      <c r="C177" s="835"/>
      <c r="D177" s="836"/>
      <c r="E177" s="837" t="s">
        <v>82</v>
      </c>
      <c r="F177" s="838"/>
      <c r="G177" s="838"/>
      <c r="H177" s="838"/>
      <c r="I177" s="838"/>
      <c r="J177" s="838"/>
      <c r="K177" s="838"/>
      <c r="L177" s="838"/>
      <c r="M177" s="838"/>
      <c r="N177" s="839"/>
    </row>
    <row r="178" spans="2:14" s="271" customFormat="1" ht="12.75" customHeight="1" x14ac:dyDescent="0.2">
      <c r="B178" s="842" t="s">
        <v>83</v>
      </c>
      <c r="C178" s="843"/>
      <c r="D178" s="844"/>
      <c r="E178" s="848" t="s">
        <v>84</v>
      </c>
      <c r="F178" s="849"/>
      <c r="G178" s="849"/>
      <c r="H178" s="849"/>
      <c r="I178" s="849"/>
      <c r="J178" s="849"/>
      <c r="K178" s="849"/>
      <c r="L178" s="849"/>
      <c r="M178" s="849"/>
      <c r="N178" s="850"/>
    </row>
    <row r="179" spans="2:14" s="271" customFormat="1" ht="34.5" customHeight="1" thickBot="1" x14ac:dyDescent="0.25">
      <c r="B179" s="845"/>
      <c r="C179" s="846"/>
      <c r="D179" s="847"/>
      <c r="E179" s="851"/>
      <c r="F179" s="852"/>
      <c r="G179" s="852"/>
      <c r="H179" s="852"/>
      <c r="I179" s="852"/>
      <c r="J179" s="852"/>
      <c r="K179" s="852"/>
      <c r="L179" s="852"/>
      <c r="M179" s="852"/>
      <c r="N179" s="853"/>
    </row>
    <row r="180" spans="2:14" s="271" customFormat="1" ht="12.75" customHeight="1" x14ac:dyDescent="0.2">
      <c r="B180" s="842" t="s">
        <v>85</v>
      </c>
      <c r="C180" s="843"/>
      <c r="D180" s="844"/>
      <c r="E180" s="848" t="s">
        <v>86</v>
      </c>
      <c r="F180" s="849"/>
      <c r="G180" s="849"/>
      <c r="H180" s="849"/>
      <c r="I180" s="849"/>
      <c r="J180" s="849"/>
      <c r="K180" s="849"/>
      <c r="L180" s="849"/>
      <c r="M180" s="849"/>
      <c r="N180" s="850"/>
    </row>
    <row r="181" spans="2:14" s="271" customFormat="1" x14ac:dyDescent="0.2">
      <c r="B181" s="855"/>
      <c r="C181" s="856"/>
      <c r="D181" s="857"/>
      <c r="E181" s="858"/>
      <c r="F181" s="859"/>
      <c r="G181" s="859"/>
      <c r="H181" s="859"/>
      <c r="I181" s="859"/>
      <c r="J181" s="859"/>
      <c r="K181" s="859"/>
      <c r="L181" s="859"/>
      <c r="M181" s="859"/>
      <c r="N181" s="860"/>
    </row>
    <row r="182" spans="2:14" s="271" customFormat="1" x14ac:dyDescent="0.2">
      <c r="B182" s="855"/>
      <c r="C182" s="856"/>
      <c r="D182" s="857"/>
      <c r="E182" s="858"/>
      <c r="F182" s="859"/>
      <c r="G182" s="859"/>
      <c r="H182" s="859"/>
      <c r="I182" s="859"/>
      <c r="J182" s="859"/>
      <c r="K182" s="859"/>
      <c r="L182" s="859"/>
      <c r="M182" s="859"/>
      <c r="N182" s="860"/>
    </row>
    <row r="183" spans="2:14" s="271" customFormat="1" x14ac:dyDescent="0.2">
      <c r="B183" s="855"/>
      <c r="C183" s="856"/>
      <c r="D183" s="857"/>
      <c r="E183" s="858"/>
      <c r="F183" s="859"/>
      <c r="G183" s="859"/>
      <c r="H183" s="859"/>
      <c r="I183" s="859"/>
      <c r="J183" s="859"/>
      <c r="K183" s="859"/>
      <c r="L183" s="859"/>
      <c r="M183" s="859"/>
      <c r="N183" s="860"/>
    </row>
    <row r="184" spans="2:14" s="271" customFormat="1" ht="32.25" customHeight="1" thickBot="1" x14ac:dyDescent="0.25">
      <c r="B184" s="845"/>
      <c r="C184" s="846"/>
      <c r="D184" s="847"/>
      <c r="E184" s="369" t="s">
        <v>87</v>
      </c>
      <c r="F184" s="370"/>
      <c r="G184" s="370"/>
      <c r="H184" s="370"/>
      <c r="I184" s="370"/>
      <c r="J184" s="370"/>
      <c r="K184" s="370"/>
      <c r="L184" s="370"/>
      <c r="M184" s="370"/>
      <c r="N184" s="371"/>
    </row>
    <row r="185" spans="2:14" s="271" customFormat="1" x14ac:dyDescent="0.2"/>
    <row r="186" spans="2:14" x14ac:dyDescent="0.2">
      <c r="B186" s="832"/>
      <c r="C186" s="832"/>
      <c r="D186" s="832"/>
      <c r="E186" s="832"/>
      <c r="F186" s="832"/>
      <c r="G186" s="832"/>
      <c r="H186" s="832"/>
      <c r="I186" s="832"/>
      <c r="J186" s="832"/>
      <c r="K186" s="832"/>
      <c r="L186" s="832"/>
      <c r="M186" s="832"/>
      <c r="N186" s="832"/>
    </row>
    <row r="190" spans="2:14" x14ac:dyDescent="0.2">
      <c r="B190" s="569"/>
      <c r="C190" s="569"/>
      <c r="D190" s="569"/>
      <c r="E190" s="569"/>
      <c r="F190" s="569"/>
      <c r="G190" s="569"/>
      <c r="H190" s="569"/>
      <c r="I190" s="569"/>
      <c r="J190" s="569"/>
      <c r="K190" s="569"/>
      <c r="L190" s="569"/>
      <c r="M190" s="569"/>
      <c r="N190" s="569"/>
    </row>
  </sheetData>
  <sheetProtection password="CD7A" sheet="1" objects="1" scenarios="1"/>
  <mergeCells count="101">
    <mergeCell ref="C113:N113"/>
    <mergeCell ref="F111:N111"/>
    <mergeCell ref="B127:N129"/>
    <mergeCell ref="B123:N125"/>
    <mergeCell ref="B120:N121"/>
    <mergeCell ref="C117:N117"/>
    <mergeCell ref="C89:N90"/>
    <mergeCell ref="C118:N118"/>
    <mergeCell ref="C101:N101"/>
    <mergeCell ref="B2:N2"/>
    <mergeCell ref="B3:N3"/>
    <mergeCell ref="D5:J5"/>
    <mergeCell ref="L5:N5"/>
    <mergeCell ref="E6:G6"/>
    <mergeCell ref="I6:N6"/>
    <mergeCell ref="F7:H7"/>
    <mergeCell ref="K7:N7"/>
    <mergeCell ref="B10:J10"/>
    <mergeCell ref="L10:N10"/>
    <mergeCell ref="E11:G11"/>
    <mergeCell ref="I11:N11"/>
    <mergeCell ref="C7:D7"/>
    <mergeCell ref="I7:J7"/>
    <mergeCell ref="M9:N9"/>
    <mergeCell ref="B11:C11"/>
    <mergeCell ref="L25:N25"/>
    <mergeCell ref="L26:N26"/>
    <mergeCell ref="B23:N23"/>
    <mergeCell ref="B15:K15"/>
    <mergeCell ref="B16:G16"/>
    <mergeCell ref="J16:N16"/>
    <mergeCell ref="G17:I17"/>
    <mergeCell ref="B20:N20"/>
    <mergeCell ref="I12:J12"/>
    <mergeCell ref="B17:C17"/>
    <mergeCell ref="E17:F17"/>
    <mergeCell ref="M17:N17"/>
    <mergeCell ref="C12:D12"/>
    <mergeCell ref="F12:H12"/>
    <mergeCell ref="K12:N12"/>
    <mergeCell ref="C14:N14"/>
    <mergeCell ref="H16:I16"/>
    <mergeCell ref="L15:N15"/>
    <mergeCell ref="B131:N134"/>
    <mergeCell ref="C148:N148"/>
    <mergeCell ref="C51:N52"/>
    <mergeCell ref="C54:N56"/>
    <mergeCell ref="C58:N58"/>
    <mergeCell ref="C69:N70"/>
    <mergeCell ref="C72:N73"/>
    <mergeCell ref="C63:N64"/>
    <mergeCell ref="C66:N67"/>
    <mergeCell ref="C83:N84"/>
    <mergeCell ref="C75:N75"/>
    <mergeCell ref="C98:N99"/>
    <mergeCell ref="C103:N103"/>
    <mergeCell ref="B105:N107"/>
    <mergeCell ref="C88:N88"/>
    <mergeCell ref="C92:N93"/>
    <mergeCell ref="C95:N96"/>
    <mergeCell ref="C86:N87"/>
    <mergeCell ref="C79:N79"/>
    <mergeCell ref="C81:N81"/>
    <mergeCell ref="C77:N77"/>
    <mergeCell ref="B115:N116"/>
    <mergeCell ref="B109:N110"/>
    <mergeCell ref="C112:N112"/>
    <mergeCell ref="B186:N186"/>
    <mergeCell ref="H146:N146"/>
    <mergeCell ref="B177:D177"/>
    <mergeCell ref="E177:N177"/>
    <mergeCell ref="B158:N161"/>
    <mergeCell ref="J162:N162"/>
    <mergeCell ref="B163:N163"/>
    <mergeCell ref="B178:D179"/>
    <mergeCell ref="E178:N179"/>
    <mergeCell ref="D146:F146"/>
    <mergeCell ref="B165:D168"/>
    <mergeCell ref="B169:D170"/>
    <mergeCell ref="B180:D184"/>
    <mergeCell ref="E180:N183"/>
    <mergeCell ref="B171:D172"/>
    <mergeCell ref="B173:D175"/>
    <mergeCell ref="E173:N175"/>
    <mergeCell ref="B176:D176"/>
    <mergeCell ref="E176:N176"/>
    <mergeCell ref="E171:N172"/>
    <mergeCell ref="J153:N153"/>
    <mergeCell ref="B156:N156"/>
    <mergeCell ref="L31:N31"/>
    <mergeCell ref="L32:N32"/>
    <mergeCell ref="C47:N49"/>
    <mergeCell ref="B34:N34"/>
    <mergeCell ref="C39:N41"/>
    <mergeCell ref="C43:N45"/>
    <mergeCell ref="B36:N37"/>
    <mergeCell ref="C29:J29"/>
    <mergeCell ref="L27:N27"/>
    <mergeCell ref="L28:N28"/>
    <mergeCell ref="L29:N29"/>
    <mergeCell ref="L30:N30"/>
  </mergeCells>
  <dataValidations count="1">
    <dataValidation type="list" allowBlank="1" showInputMessage="1" showErrorMessage="1" sqref="H16:I16">
      <formula1>"Elige opción,A,B,"</formula1>
    </dataValidation>
  </dataValidations>
  <hyperlinks>
    <hyperlink ref="B162" r:id="rId1"/>
    <hyperlink ref="K167" r:id="rId2"/>
    <hyperlink ref="E184" r:id="rId3"/>
    <hyperlink ref="E170" r:id="rId4"/>
  </hyperlinks>
  <pageMargins left="0.59055118110236227" right="0" top="0.74803149606299213" bottom="0.47244094488188981" header="0.31496062992125984" footer="0.27559055118110237"/>
  <pageSetup paperSize="9" scale="75" orientation="portrait" r:id="rId5"/>
  <headerFooter alignWithMargins="0">
    <oddFooter>&amp;R&amp;"Calibri,Cursiva"&amp;K00-034Dirección General de Cultura-Institución Príncipe de Viana</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14357" r:id="rId8" name="Check Box 21">
              <controlPr defaultSize="0" autoFill="0" autoLine="0" autoPict="0">
                <anchor moveWithCells="1">
                  <from>
                    <xdr:col>1</xdr:col>
                    <xdr:colOff>47625</xdr:colOff>
                    <xdr:row>8</xdr:row>
                    <xdr:rowOff>47625</xdr:rowOff>
                  </from>
                  <to>
                    <xdr:col>2</xdr:col>
                    <xdr:colOff>9525</xdr:colOff>
                    <xdr:row>9</xdr:row>
                    <xdr:rowOff>9525</xdr:rowOff>
                  </to>
                </anchor>
              </controlPr>
            </control>
          </mc:Choice>
        </mc:AlternateContent>
        <mc:AlternateContent xmlns:mc="http://schemas.openxmlformats.org/markup-compatibility/2006">
          <mc:Choice Requires="x14">
            <control shapeId="14358" r:id="rId9" name="Check Box 22">
              <controlPr defaultSize="0" autoFill="0" autoLine="0" autoPict="0">
                <anchor moveWithCells="1">
                  <from>
                    <xdr:col>4</xdr:col>
                    <xdr:colOff>447675</xdr:colOff>
                    <xdr:row>8</xdr:row>
                    <xdr:rowOff>47625</xdr:rowOff>
                  </from>
                  <to>
                    <xdr:col>5</xdr:col>
                    <xdr:colOff>28575</xdr:colOff>
                    <xdr:row>9</xdr:row>
                    <xdr:rowOff>9525</xdr:rowOff>
                  </to>
                </anchor>
              </controlPr>
            </control>
          </mc:Choice>
        </mc:AlternateContent>
        <mc:AlternateContent xmlns:mc="http://schemas.openxmlformats.org/markup-compatibility/2006">
          <mc:Choice Requires="x14">
            <control shapeId="14361" r:id="rId10" name="Check Box 25">
              <controlPr defaultSize="0" autoFill="0" autoLine="0" autoPict="0">
                <anchor moveWithCells="1">
                  <from>
                    <xdr:col>1</xdr:col>
                    <xdr:colOff>95250</xdr:colOff>
                    <xdr:row>116</xdr:row>
                    <xdr:rowOff>0</xdr:rowOff>
                  </from>
                  <to>
                    <xdr:col>2</xdr:col>
                    <xdr:colOff>47625</xdr:colOff>
                    <xdr:row>117</xdr:row>
                    <xdr:rowOff>28575</xdr:rowOff>
                  </to>
                </anchor>
              </controlPr>
            </control>
          </mc:Choice>
        </mc:AlternateContent>
        <mc:AlternateContent xmlns:mc="http://schemas.openxmlformats.org/markup-compatibility/2006">
          <mc:Choice Requires="x14">
            <control shapeId="14362" r:id="rId11" name="Check Box 26">
              <controlPr defaultSize="0" autoFill="0" autoLine="0" autoPict="0">
                <anchor moveWithCells="1">
                  <from>
                    <xdr:col>1</xdr:col>
                    <xdr:colOff>95250</xdr:colOff>
                    <xdr:row>116</xdr:row>
                    <xdr:rowOff>161925</xdr:rowOff>
                  </from>
                  <to>
                    <xdr:col>2</xdr:col>
                    <xdr:colOff>47625</xdr:colOff>
                    <xdr:row>118</xdr:row>
                    <xdr:rowOff>0</xdr:rowOff>
                  </to>
                </anchor>
              </controlPr>
            </control>
          </mc:Choice>
        </mc:AlternateContent>
        <mc:AlternateContent xmlns:mc="http://schemas.openxmlformats.org/markup-compatibility/2006">
          <mc:Choice Requires="x14">
            <control shapeId="14364" r:id="rId12" name="Check Box 28">
              <controlPr defaultSize="0" autoFill="0" autoLine="0" autoPict="0">
                <anchor moveWithCells="1">
                  <from>
                    <xdr:col>2</xdr:col>
                    <xdr:colOff>723900</xdr:colOff>
                    <xdr:row>58</xdr:row>
                    <xdr:rowOff>0</xdr:rowOff>
                  </from>
                  <to>
                    <xdr:col>2</xdr:col>
                    <xdr:colOff>962025</xdr:colOff>
                    <xdr:row>59</xdr:row>
                    <xdr:rowOff>66675</xdr:rowOff>
                  </to>
                </anchor>
              </controlPr>
            </control>
          </mc:Choice>
        </mc:AlternateContent>
        <mc:AlternateContent xmlns:mc="http://schemas.openxmlformats.org/markup-compatibility/2006">
          <mc:Choice Requires="x14">
            <control shapeId="14365" r:id="rId13" name="Check Box 29">
              <controlPr defaultSize="0" autoFill="0" autoLine="0" autoPict="0">
                <anchor moveWithCells="1">
                  <from>
                    <xdr:col>2</xdr:col>
                    <xdr:colOff>723900</xdr:colOff>
                    <xdr:row>59</xdr:row>
                    <xdr:rowOff>0</xdr:rowOff>
                  </from>
                  <to>
                    <xdr:col>2</xdr:col>
                    <xdr:colOff>962025</xdr:colOff>
                    <xdr:row>60</xdr:row>
                    <xdr:rowOff>66675</xdr:rowOff>
                  </to>
                </anchor>
              </controlPr>
            </control>
          </mc:Choice>
        </mc:AlternateContent>
        <mc:AlternateContent xmlns:mc="http://schemas.openxmlformats.org/markup-compatibility/2006">
          <mc:Choice Requires="x14">
            <control shapeId="14366" r:id="rId14" name="Check Box 30">
              <controlPr defaultSize="0" autoFill="0" autoLine="0" autoPict="0">
                <anchor moveWithCells="1">
                  <from>
                    <xdr:col>1</xdr:col>
                    <xdr:colOff>85725</xdr:colOff>
                    <xdr:row>13</xdr:row>
                    <xdr:rowOff>104775</xdr:rowOff>
                  </from>
                  <to>
                    <xdr:col>2</xdr:col>
                    <xdr:colOff>47625</xdr:colOff>
                    <xdr:row>13</xdr:row>
                    <xdr:rowOff>314325</xdr:rowOff>
                  </to>
                </anchor>
              </controlPr>
            </control>
          </mc:Choice>
        </mc:AlternateContent>
        <mc:AlternateContent xmlns:mc="http://schemas.openxmlformats.org/markup-compatibility/2006">
          <mc:Choice Requires="x14">
            <control shapeId="14369" r:id="rId15" name="Check Box 33">
              <controlPr defaultSize="0" autoFill="0" autoLine="0" autoPict="0">
                <anchor moveWithCells="1">
                  <from>
                    <xdr:col>1</xdr:col>
                    <xdr:colOff>95250</xdr:colOff>
                    <xdr:row>111</xdr:row>
                    <xdr:rowOff>0</xdr:rowOff>
                  </from>
                  <to>
                    <xdr:col>2</xdr:col>
                    <xdr:colOff>47625</xdr:colOff>
                    <xdr:row>112</xdr:row>
                    <xdr:rowOff>28575</xdr:rowOff>
                  </to>
                </anchor>
              </controlPr>
            </control>
          </mc:Choice>
        </mc:AlternateContent>
        <mc:AlternateContent xmlns:mc="http://schemas.openxmlformats.org/markup-compatibility/2006">
          <mc:Choice Requires="x14">
            <control shapeId="14370" r:id="rId16" name="Check Box 34">
              <controlPr defaultSize="0" autoFill="0" autoLine="0" autoPict="0">
                <anchor moveWithCells="1">
                  <from>
                    <xdr:col>1</xdr:col>
                    <xdr:colOff>95250</xdr:colOff>
                    <xdr:row>111</xdr:row>
                    <xdr:rowOff>161925</xdr:rowOff>
                  </from>
                  <to>
                    <xdr:col>2</xdr:col>
                    <xdr:colOff>47625</xdr:colOff>
                    <xdr:row>113</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rgb="FF002060"/>
  </sheetPr>
  <dimension ref="A2:P343"/>
  <sheetViews>
    <sheetView showGridLines="0" zoomScaleNormal="100" workbookViewId="0">
      <selection activeCell="K10" sqref="K10"/>
    </sheetView>
  </sheetViews>
  <sheetFormatPr baseColWidth="10" defaultColWidth="11.42578125" defaultRowHeight="14.25" x14ac:dyDescent="0.2"/>
  <cols>
    <col min="1" max="1" width="3.5703125" style="162" customWidth="1"/>
    <col min="2" max="2" width="12.5703125" style="162" customWidth="1"/>
    <col min="3" max="3" width="17.7109375" style="162" customWidth="1"/>
    <col min="4" max="4" width="17" style="162" customWidth="1"/>
    <col min="5" max="8" width="11.42578125" style="162" customWidth="1"/>
    <col min="9" max="9" width="19" style="162" customWidth="1"/>
    <col min="10" max="11" width="11.42578125" style="162" customWidth="1"/>
    <col min="12" max="12" width="18.85546875" style="162" customWidth="1"/>
    <col min="13" max="13" width="17.7109375" style="162" customWidth="1"/>
    <col min="14" max="14" width="5.140625" style="162" customWidth="1"/>
    <col min="15" max="15" width="25.28515625" style="162" customWidth="1"/>
    <col min="16" max="16" width="11.42578125" style="294"/>
    <col min="17" max="16384" width="11.42578125" style="162"/>
  </cols>
  <sheetData>
    <row r="2" spans="2:16" ht="39" customHeight="1" x14ac:dyDescent="0.2">
      <c r="B2" s="964" t="s">
        <v>950</v>
      </c>
      <c r="C2" s="965"/>
      <c r="D2" s="965"/>
      <c r="E2" s="965"/>
      <c r="F2" s="965"/>
      <c r="G2" s="965"/>
      <c r="H2" s="965"/>
      <c r="I2" s="965"/>
      <c r="J2" s="965"/>
      <c r="K2" s="965"/>
      <c r="L2" s="965"/>
      <c r="M2" s="965"/>
    </row>
    <row r="4" spans="2:16" ht="42" customHeight="1" x14ac:dyDescent="0.2">
      <c r="B4" s="966" t="s">
        <v>509</v>
      </c>
      <c r="C4" s="966"/>
      <c r="D4" s="966"/>
      <c r="E4" s="966"/>
      <c r="F4" s="966"/>
      <c r="G4" s="966"/>
      <c r="H4" s="966"/>
      <c r="I4" s="966"/>
      <c r="J4" s="966"/>
      <c r="K4" s="966"/>
      <c r="L4" s="966"/>
      <c r="M4" s="966"/>
    </row>
    <row r="5" spans="2:16" x14ac:dyDescent="0.2">
      <c r="B5" s="373"/>
    </row>
    <row r="6" spans="2:16" ht="20.25" customHeight="1" x14ac:dyDescent="0.2">
      <c r="B6" s="970" t="s">
        <v>222</v>
      </c>
      <c r="C6" s="971"/>
      <c r="D6" s="972" t="str">
        <f>'Anexo I.A. Solicitud'!B23</f>
        <v/>
      </c>
      <c r="E6" s="973"/>
      <c r="F6" s="973"/>
      <c r="G6" s="973"/>
      <c r="H6" s="973"/>
      <c r="I6" s="973"/>
      <c r="J6" s="973"/>
      <c r="K6" s="973"/>
      <c r="L6" s="973"/>
      <c r="M6" s="974"/>
    </row>
    <row r="7" spans="2:16" x14ac:dyDescent="0.2">
      <c r="B7" s="373"/>
    </row>
    <row r="8" spans="2:16" ht="15" customHeight="1" thickBot="1" x14ac:dyDescent="0.25">
      <c r="B8" s="935" t="s">
        <v>95</v>
      </c>
      <c r="C8" s="935"/>
      <c r="D8" s="935"/>
      <c r="E8" s="935"/>
      <c r="F8" s="935"/>
      <c r="G8" s="935"/>
      <c r="H8" s="935"/>
      <c r="I8" s="935"/>
      <c r="J8" s="935"/>
      <c r="K8" s="935"/>
      <c r="L8" s="935"/>
      <c r="M8" s="935"/>
    </row>
    <row r="9" spans="2:16" ht="15" thickTop="1" x14ac:dyDescent="0.2"/>
    <row r="10" spans="2:16" s="170" customFormat="1" ht="15.75" customHeight="1" x14ac:dyDescent="0.2">
      <c r="B10" s="918" t="s">
        <v>510</v>
      </c>
      <c r="C10" s="967"/>
      <c r="D10" s="967"/>
      <c r="E10" s="967"/>
      <c r="F10" s="967"/>
      <c r="G10" s="967"/>
      <c r="H10" s="967"/>
      <c r="I10" s="968" t="s">
        <v>96</v>
      </c>
      <c r="J10" s="969"/>
      <c r="K10" s="372"/>
      <c r="L10" s="275" t="s">
        <v>223</v>
      </c>
      <c r="M10" s="604" t="str">
        <f>IF(K10="","",2025-K10)</f>
        <v/>
      </c>
      <c r="P10" s="537"/>
    </row>
    <row r="12" spans="2:16" s="170" customFormat="1" ht="12.75" x14ac:dyDescent="0.2">
      <c r="B12" s="921" t="s">
        <v>228</v>
      </c>
      <c r="C12" s="921"/>
      <c r="D12" s="921"/>
      <c r="E12" s="921"/>
      <c r="F12" s="921"/>
      <c r="G12" s="921"/>
      <c r="H12" s="921"/>
      <c r="I12" s="921"/>
      <c r="J12" s="921"/>
      <c r="K12" s="921"/>
      <c r="L12" s="921"/>
      <c r="P12" s="537"/>
    </row>
    <row r="14" spans="2:16" ht="22.5" customHeight="1" x14ac:dyDescent="0.2">
      <c r="B14" s="281" t="s">
        <v>97</v>
      </c>
      <c r="C14" s="909" t="s">
        <v>937</v>
      </c>
      <c r="D14" s="909"/>
      <c r="E14" s="909"/>
      <c r="F14" s="909"/>
      <c r="G14" s="909"/>
      <c r="H14" s="909"/>
      <c r="I14" s="909"/>
      <c r="J14" s="909"/>
      <c r="K14" s="909"/>
      <c r="L14" s="909" t="s">
        <v>98</v>
      </c>
      <c r="M14" s="909"/>
      <c r="N14" s="713">
        <f>10-COUNTBLANK(L15:L24)</f>
        <v>0</v>
      </c>
    </row>
    <row r="15" spans="2:16" x14ac:dyDescent="0.2">
      <c r="B15" s="385"/>
      <c r="C15" s="957"/>
      <c r="D15" s="957"/>
      <c r="E15" s="957"/>
      <c r="F15" s="957"/>
      <c r="G15" s="957"/>
      <c r="H15" s="957"/>
      <c r="I15" s="957"/>
      <c r="J15" s="957"/>
      <c r="K15" s="957"/>
      <c r="L15" s="961"/>
      <c r="M15" s="961"/>
    </row>
    <row r="16" spans="2:16" x14ac:dyDescent="0.2">
      <c r="B16" s="385"/>
      <c r="C16" s="957"/>
      <c r="D16" s="957"/>
      <c r="E16" s="957"/>
      <c r="F16" s="957"/>
      <c r="G16" s="957"/>
      <c r="H16" s="957"/>
      <c r="I16" s="957"/>
      <c r="J16" s="957"/>
      <c r="K16" s="957"/>
      <c r="L16" s="961"/>
      <c r="M16" s="961"/>
    </row>
    <row r="17" spans="2:14" x14ac:dyDescent="0.2">
      <c r="B17" s="385"/>
      <c r="C17" s="957"/>
      <c r="D17" s="957"/>
      <c r="E17" s="957"/>
      <c r="F17" s="957"/>
      <c r="G17" s="957"/>
      <c r="H17" s="957"/>
      <c r="I17" s="957"/>
      <c r="J17" s="957"/>
      <c r="K17" s="957"/>
      <c r="L17" s="961"/>
      <c r="M17" s="961"/>
    </row>
    <row r="18" spans="2:14" x14ac:dyDescent="0.2">
      <c r="B18" s="385"/>
      <c r="C18" s="957"/>
      <c r="D18" s="957"/>
      <c r="E18" s="957"/>
      <c r="F18" s="957"/>
      <c r="G18" s="957"/>
      <c r="H18" s="957"/>
      <c r="I18" s="957"/>
      <c r="J18" s="957"/>
      <c r="K18" s="957"/>
      <c r="L18" s="961"/>
      <c r="M18" s="961"/>
    </row>
    <row r="19" spans="2:14" x14ac:dyDescent="0.2">
      <c r="B19" s="385"/>
      <c r="C19" s="957"/>
      <c r="D19" s="957"/>
      <c r="E19" s="957"/>
      <c r="F19" s="957"/>
      <c r="G19" s="957"/>
      <c r="H19" s="957"/>
      <c r="I19" s="957"/>
      <c r="J19" s="957"/>
      <c r="K19" s="957"/>
      <c r="L19" s="961"/>
      <c r="M19" s="961"/>
    </row>
    <row r="20" spans="2:14" x14ac:dyDescent="0.2">
      <c r="B20" s="385"/>
      <c r="C20" s="957"/>
      <c r="D20" s="957"/>
      <c r="E20" s="957"/>
      <c r="F20" s="957"/>
      <c r="G20" s="957"/>
      <c r="H20" s="957"/>
      <c r="I20" s="957"/>
      <c r="J20" s="957"/>
      <c r="K20" s="957"/>
      <c r="L20" s="961"/>
      <c r="M20" s="961"/>
    </row>
    <row r="21" spans="2:14" x14ac:dyDescent="0.2">
      <c r="B21" s="385"/>
      <c r="C21" s="957"/>
      <c r="D21" s="957"/>
      <c r="E21" s="957"/>
      <c r="F21" s="957"/>
      <c r="G21" s="957"/>
      <c r="H21" s="957"/>
      <c r="I21" s="957"/>
      <c r="J21" s="957"/>
      <c r="K21" s="957"/>
      <c r="L21" s="961"/>
      <c r="M21" s="961"/>
    </row>
    <row r="22" spans="2:14" x14ac:dyDescent="0.2">
      <c r="B22" s="385"/>
      <c r="C22" s="957"/>
      <c r="D22" s="957"/>
      <c r="E22" s="957"/>
      <c r="F22" s="957"/>
      <c r="G22" s="957"/>
      <c r="H22" s="957"/>
      <c r="I22" s="957"/>
      <c r="J22" s="957"/>
      <c r="K22" s="957"/>
      <c r="L22" s="961"/>
      <c r="M22" s="961"/>
    </row>
    <row r="23" spans="2:14" x14ac:dyDescent="0.2">
      <c r="B23" s="385"/>
      <c r="C23" s="957"/>
      <c r="D23" s="957"/>
      <c r="E23" s="957"/>
      <c r="F23" s="957"/>
      <c r="G23" s="957"/>
      <c r="H23" s="957"/>
      <c r="I23" s="957"/>
      <c r="J23" s="957"/>
      <c r="K23" s="957"/>
      <c r="L23" s="961"/>
      <c r="M23" s="961"/>
    </row>
    <row r="24" spans="2:14" x14ac:dyDescent="0.2">
      <c r="B24" s="385"/>
      <c r="C24" s="957"/>
      <c r="D24" s="957"/>
      <c r="E24" s="957"/>
      <c r="F24" s="957"/>
      <c r="G24" s="957"/>
      <c r="H24" s="957"/>
      <c r="I24" s="957"/>
      <c r="J24" s="957"/>
      <c r="K24" s="957"/>
      <c r="L24" s="961"/>
      <c r="M24" s="961"/>
    </row>
    <row r="25" spans="2:14" ht="22.5" customHeight="1" x14ac:dyDescent="0.2">
      <c r="B25" s="281" t="s">
        <v>97</v>
      </c>
      <c r="C25" s="909" t="s">
        <v>99</v>
      </c>
      <c r="D25" s="909"/>
      <c r="E25" s="909"/>
      <c r="F25" s="909"/>
      <c r="G25" s="909"/>
      <c r="H25" s="909"/>
      <c r="I25" s="909"/>
      <c r="J25" s="909"/>
      <c r="K25" s="909"/>
      <c r="L25" s="909" t="s">
        <v>98</v>
      </c>
      <c r="M25" s="909"/>
      <c r="N25" s="714">
        <f>10-COUNTBLANK(L26:L35)</f>
        <v>0</v>
      </c>
    </row>
    <row r="26" spans="2:14" x14ac:dyDescent="0.2">
      <c r="B26" s="385"/>
      <c r="C26" s="957"/>
      <c r="D26" s="957"/>
      <c r="E26" s="957"/>
      <c r="F26" s="957"/>
      <c r="G26" s="957"/>
      <c r="H26" s="957"/>
      <c r="I26" s="957"/>
      <c r="J26" s="957"/>
      <c r="K26" s="957"/>
      <c r="L26" s="961"/>
      <c r="M26" s="961"/>
    </row>
    <row r="27" spans="2:14" x14ac:dyDescent="0.2">
      <c r="B27" s="385"/>
      <c r="C27" s="957"/>
      <c r="D27" s="957"/>
      <c r="E27" s="957"/>
      <c r="F27" s="957"/>
      <c r="G27" s="957"/>
      <c r="H27" s="957"/>
      <c r="I27" s="957"/>
      <c r="J27" s="957"/>
      <c r="K27" s="957"/>
      <c r="L27" s="961"/>
      <c r="M27" s="961"/>
    </row>
    <row r="28" spans="2:14" x14ac:dyDescent="0.2">
      <c r="B28" s="385"/>
      <c r="C28" s="957"/>
      <c r="D28" s="957"/>
      <c r="E28" s="957"/>
      <c r="F28" s="957"/>
      <c r="G28" s="957"/>
      <c r="H28" s="957"/>
      <c r="I28" s="957"/>
      <c r="J28" s="957"/>
      <c r="K28" s="957"/>
      <c r="L28" s="961"/>
      <c r="M28" s="961"/>
    </row>
    <row r="29" spans="2:14" x14ac:dyDescent="0.2">
      <c r="B29" s="385"/>
      <c r="C29" s="957"/>
      <c r="D29" s="957"/>
      <c r="E29" s="957"/>
      <c r="F29" s="957"/>
      <c r="G29" s="957"/>
      <c r="H29" s="957"/>
      <c r="I29" s="957"/>
      <c r="J29" s="957"/>
      <c r="K29" s="957"/>
      <c r="L29" s="961"/>
      <c r="M29" s="961"/>
    </row>
    <row r="30" spans="2:14" x14ac:dyDescent="0.2">
      <c r="B30" s="385"/>
      <c r="C30" s="957"/>
      <c r="D30" s="957"/>
      <c r="E30" s="957"/>
      <c r="F30" s="957"/>
      <c r="G30" s="957"/>
      <c r="H30" s="957"/>
      <c r="I30" s="957"/>
      <c r="J30" s="957"/>
      <c r="K30" s="957"/>
      <c r="L30" s="961"/>
      <c r="M30" s="961"/>
    </row>
    <row r="31" spans="2:14" x14ac:dyDescent="0.2">
      <c r="B31" s="385"/>
      <c r="C31" s="957"/>
      <c r="D31" s="957"/>
      <c r="E31" s="957"/>
      <c r="F31" s="957"/>
      <c r="G31" s="957"/>
      <c r="H31" s="957"/>
      <c r="I31" s="957"/>
      <c r="J31" s="957"/>
      <c r="K31" s="957"/>
      <c r="L31" s="961"/>
      <c r="M31" s="961"/>
    </row>
    <row r="32" spans="2:14" x14ac:dyDescent="0.2">
      <c r="B32" s="385"/>
      <c r="C32" s="957"/>
      <c r="D32" s="957"/>
      <c r="E32" s="957"/>
      <c r="F32" s="957"/>
      <c r="G32" s="957"/>
      <c r="H32" s="957"/>
      <c r="I32" s="957"/>
      <c r="J32" s="957"/>
      <c r="K32" s="957"/>
      <c r="L32" s="961"/>
      <c r="M32" s="961"/>
    </row>
    <row r="33" spans="1:14" x14ac:dyDescent="0.2">
      <c r="B33" s="385"/>
      <c r="C33" s="957"/>
      <c r="D33" s="957"/>
      <c r="E33" s="957"/>
      <c r="F33" s="957"/>
      <c r="G33" s="957"/>
      <c r="H33" s="957"/>
      <c r="I33" s="957"/>
      <c r="J33" s="957"/>
      <c r="K33" s="957"/>
      <c r="L33" s="961"/>
      <c r="M33" s="961"/>
    </row>
    <row r="34" spans="1:14" x14ac:dyDescent="0.2">
      <c r="B34" s="385"/>
      <c r="C34" s="957"/>
      <c r="D34" s="957"/>
      <c r="E34" s="957"/>
      <c r="F34" s="957"/>
      <c r="G34" s="957"/>
      <c r="H34" s="957"/>
      <c r="I34" s="957"/>
      <c r="J34" s="957"/>
      <c r="K34" s="957"/>
      <c r="L34" s="961"/>
      <c r="M34" s="961"/>
    </row>
    <row r="35" spans="1:14" x14ac:dyDescent="0.2">
      <c r="B35" s="385"/>
      <c r="C35" s="957"/>
      <c r="D35" s="957"/>
      <c r="E35" s="957"/>
      <c r="F35" s="957"/>
      <c r="G35" s="957"/>
      <c r="H35" s="957"/>
      <c r="I35" s="957"/>
      <c r="J35" s="957"/>
      <c r="K35" s="957"/>
      <c r="L35" s="961"/>
      <c r="M35" s="961"/>
    </row>
    <row r="36" spans="1:14" x14ac:dyDescent="0.2">
      <c r="B36" s="962" t="s">
        <v>515</v>
      </c>
      <c r="C36" s="962"/>
      <c r="D36" s="962"/>
      <c r="E36" s="962"/>
      <c r="F36" s="962"/>
      <c r="G36" s="962"/>
      <c r="H36" s="962"/>
      <c r="I36" s="962"/>
      <c r="J36" s="962"/>
      <c r="K36" s="962"/>
      <c r="L36" s="962"/>
      <c r="M36" s="962"/>
    </row>
    <row r="38" spans="1:14" ht="15" customHeight="1" x14ac:dyDescent="0.2">
      <c r="A38" s="167"/>
      <c r="B38" s="963" t="s">
        <v>396</v>
      </c>
      <c r="C38" s="963"/>
      <c r="D38" s="963"/>
      <c r="E38" s="963"/>
      <c r="F38" s="963"/>
      <c r="G38" s="963"/>
      <c r="H38" s="963"/>
      <c r="I38" s="963"/>
      <c r="J38" s="963"/>
      <c r="K38" s="963"/>
      <c r="L38" s="963"/>
      <c r="M38" s="963"/>
    </row>
    <row r="39" spans="1:14" ht="38.25" customHeight="1" x14ac:dyDescent="0.2">
      <c r="A39" s="167"/>
      <c r="B39" s="963"/>
      <c r="C39" s="963"/>
      <c r="D39" s="963"/>
      <c r="E39" s="963"/>
      <c r="F39" s="963"/>
      <c r="G39" s="963"/>
      <c r="H39" s="963"/>
      <c r="I39" s="963"/>
      <c r="J39" s="963"/>
      <c r="K39" s="963"/>
      <c r="L39" s="963"/>
      <c r="M39" s="963"/>
    </row>
    <row r="40" spans="1:14" x14ac:dyDescent="0.2">
      <c r="B40" s="904" t="s">
        <v>938</v>
      </c>
      <c r="C40" s="904"/>
      <c r="D40" s="904"/>
      <c r="E40" s="904"/>
      <c r="F40" s="904"/>
      <c r="G40" s="904"/>
      <c r="H40" s="904"/>
      <c r="I40" s="904"/>
      <c r="J40" s="904"/>
      <c r="K40" s="904"/>
      <c r="L40" s="904"/>
      <c r="M40" s="904"/>
    </row>
    <row r="41" spans="1:14" ht="7.5" customHeight="1" x14ac:dyDescent="0.2">
      <c r="B41" s="549"/>
      <c r="C41" s="549"/>
      <c r="D41" s="549"/>
      <c r="E41" s="549"/>
      <c r="F41" s="549"/>
      <c r="G41" s="549"/>
      <c r="H41" s="549"/>
      <c r="I41" s="549"/>
      <c r="J41" s="549"/>
      <c r="K41" s="549"/>
      <c r="L41" s="549"/>
      <c r="M41" s="549"/>
    </row>
    <row r="42" spans="1:14" ht="42" customHeight="1" x14ac:dyDescent="0.2">
      <c r="B42" s="548" t="s">
        <v>97</v>
      </c>
      <c r="C42" s="927" t="s">
        <v>469</v>
      </c>
      <c r="D42" s="928"/>
      <c r="E42" s="928"/>
      <c r="F42" s="927" t="s">
        <v>470</v>
      </c>
      <c r="G42" s="928"/>
      <c r="H42" s="928"/>
      <c r="I42" s="928"/>
      <c r="J42" s="928"/>
      <c r="K42" s="909" t="s">
        <v>511</v>
      </c>
      <c r="L42" s="909"/>
      <c r="M42" s="909"/>
      <c r="N42" s="713">
        <f>15-COUNTBLANK(K43:K57)</f>
        <v>0</v>
      </c>
    </row>
    <row r="43" spans="1:14" s="560" customFormat="1" ht="14.25" customHeight="1" x14ac:dyDescent="0.2">
      <c r="B43" s="561"/>
      <c r="C43" s="910"/>
      <c r="D43" s="911"/>
      <c r="E43" s="912"/>
      <c r="F43" s="897"/>
      <c r="G43" s="897"/>
      <c r="H43" s="897"/>
      <c r="I43" s="897"/>
      <c r="J43" s="897"/>
      <c r="K43" s="897"/>
      <c r="L43" s="897"/>
      <c r="M43" s="897"/>
    </row>
    <row r="44" spans="1:14" s="560" customFormat="1" ht="14.25" customHeight="1" x14ac:dyDescent="0.2">
      <c r="B44" s="561"/>
      <c r="C44" s="910"/>
      <c r="D44" s="911"/>
      <c r="E44" s="912"/>
      <c r="F44" s="897"/>
      <c r="G44" s="897"/>
      <c r="H44" s="897"/>
      <c r="I44" s="897"/>
      <c r="J44" s="897"/>
      <c r="K44" s="897"/>
      <c r="L44" s="897"/>
      <c r="M44" s="897"/>
    </row>
    <row r="45" spans="1:14" s="560" customFormat="1" ht="14.25" customHeight="1" x14ac:dyDescent="0.2">
      <c r="B45" s="561"/>
      <c r="C45" s="910"/>
      <c r="D45" s="911"/>
      <c r="E45" s="912"/>
      <c r="F45" s="897"/>
      <c r="G45" s="897"/>
      <c r="H45" s="897"/>
      <c r="I45" s="897"/>
      <c r="J45" s="897"/>
      <c r="K45" s="897"/>
      <c r="L45" s="897"/>
      <c r="M45" s="897"/>
    </row>
    <row r="46" spans="1:14" s="560" customFormat="1" ht="14.25" customHeight="1" x14ac:dyDescent="0.2">
      <c r="B46" s="561"/>
      <c r="C46" s="910"/>
      <c r="D46" s="911"/>
      <c r="E46" s="912"/>
      <c r="F46" s="897"/>
      <c r="G46" s="897"/>
      <c r="H46" s="897"/>
      <c r="I46" s="897"/>
      <c r="J46" s="897"/>
      <c r="K46" s="897"/>
      <c r="L46" s="897"/>
      <c r="M46" s="897"/>
    </row>
    <row r="47" spans="1:14" s="560" customFormat="1" ht="14.25" customHeight="1" x14ac:dyDescent="0.2">
      <c r="B47" s="561"/>
      <c r="C47" s="910"/>
      <c r="D47" s="911"/>
      <c r="E47" s="912"/>
      <c r="F47" s="897"/>
      <c r="G47" s="897"/>
      <c r="H47" s="897"/>
      <c r="I47" s="897"/>
      <c r="J47" s="897"/>
      <c r="K47" s="897"/>
      <c r="L47" s="897"/>
      <c r="M47" s="897"/>
    </row>
    <row r="48" spans="1:14" s="560" customFormat="1" ht="14.25" customHeight="1" x14ac:dyDescent="0.2">
      <c r="B48" s="561"/>
      <c r="C48" s="910"/>
      <c r="D48" s="911"/>
      <c r="E48" s="912"/>
      <c r="F48" s="897"/>
      <c r="G48" s="897"/>
      <c r="H48" s="897"/>
      <c r="I48" s="897"/>
      <c r="J48" s="897"/>
      <c r="K48" s="897"/>
      <c r="L48" s="897"/>
      <c r="M48" s="897"/>
    </row>
    <row r="49" spans="2:14" s="560" customFormat="1" ht="14.25" customHeight="1" x14ac:dyDescent="0.2">
      <c r="B49" s="561"/>
      <c r="C49" s="910"/>
      <c r="D49" s="911"/>
      <c r="E49" s="912"/>
      <c r="F49" s="897"/>
      <c r="G49" s="897"/>
      <c r="H49" s="897"/>
      <c r="I49" s="897"/>
      <c r="J49" s="897"/>
      <c r="K49" s="897"/>
      <c r="L49" s="897"/>
      <c r="M49" s="897"/>
    </row>
    <row r="50" spans="2:14" s="560" customFormat="1" ht="14.25" customHeight="1" x14ac:dyDescent="0.2">
      <c r="B50" s="561"/>
      <c r="C50" s="910"/>
      <c r="D50" s="911"/>
      <c r="E50" s="912"/>
      <c r="F50" s="897"/>
      <c r="G50" s="897"/>
      <c r="H50" s="897"/>
      <c r="I50" s="897"/>
      <c r="J50" s="897"/>
      <c r="K50" s="897"/>
      <c r="L50" s="897"/>
      <c r="M50" s="897"/>
    </row>
    <row r="51" spans="2:14" s="560" customFormat="1" ht="14.25" customHeight="1" x14ac:dyDescent="0.2">
      <c r="B51" s="561"/>
      <c r="C51" s="910"/>
      <c r="D51" s="911"/>
      <c r="E51" s="912"/>
      <c r="F51" s="897"/>
      <c r="G51" s="897"/>
      <c r="H51" s="897"/>
      <c r="I51" s="897"/>
      <c r="J51" s="897"/>
      <c r="K51" s="897"/>
      <c r="L51" s="897"/>
      <c r="M51" s="897"/>
    </row>
    <row r="52" spans="2:14" s="560" customFormat="1" ht="14.25" customHeight="1" x14ac:dyDescent="0.2">
      <c r="B52" s="561"/>
      <c r="C52" s="910"/>
      <c r="D52" s="911"/>
      <c r="E52" s="912"/>
      <c r="F52" s="897"/>
      <c r="G52" s="897"/>
      <c r="H52" s="897"/>
      <c r="I52" s="897"/>
      <c r="J52" s="897"/>
      <c r="K52" s="897"/>
      <c r="L52" s="897"/>
      <c r="M52" s="897"/>
    </row>
    <row r="53" spans="2:14" s="560" customFormat="1" ht="14.25" customHeight="1" x14ac:dyDescent="0.2">
      <c r="B53" s="561"/>
      <c r="C53" s="910"/>
      <c r="D53" s="911"/>
      <c r="E53" s="912"/>
      <c r="F53" s="897"/>
      <c r="G53" s="897"/>
      <c r="H53" s="897"/>
      <c r="I53" s="897"/>
      <c r="J53" s="897"/>
      <c r="K53" s="897"/>
      <c r="L53" s="897"/>
      <c r="M53" s="897"/>
    </row>
    <row r="54" spans="2:14" s="560" customFormat="1" ht="14.25" customHeight="1" x14ac:dyDescent="0.2">
      <c r="B54" s="561"/>
      <c r="C54" s="910"/>
      <c r="D54" s="911"/>
      <c r="E54" s="912"/>
      <c r="F54" s="897"/>
      <c r="G54" s="897"/>
      <c r="H54" s="897"/>
      <c r="I54" s="897"/>
      <c r="J54" s="897"/>
      <c r="K54" s="897"/>
      <c r="L54" s="897"/>
      <c r="M54" s="897"/>
    </row>
    <row r="55" spans="2:14" s="560" customFormat="1" ht="14.25" customHeight="1" x14ac:dyDescent="0.2">
      <c r="B55" s="561"/>
      <c r="C55" s="910"/>
      <c r="D55" s="911"/>
      <c r="E55" s="912"/>
      <c r="F55" s="897"/>
      <c r="G55" s="897"/>
      <c r="H55" s="897"/>
      <c r="I55" s="897"/>
      <c r="J55" s="897"/>
      <c r="K55" s="897"/>
      <c r="L55" s="897"/>
      <c r="M55" s="897"/>
    </row>
    <row r="56" spans="2:14" s="560" customFormat="1" ht="14.25" customHeight="1" x14ac:dyDescent="0.2">
      <c r="B56" s="561"/>
      <c r="C56" s="910"/>
      <c r="D56" s="911"/>
      <c r="E56" s="912"/>
      <c r="F56" s="897"/>
      <c r="G56" s="897"/>
      <c r="H56" s="897"/>
      <c r="I56" s="897"/>
      <c r="J56" s="897"/>
      <c r="K56" s="897"/>
      <c r="L56" s="897"/>
      <c r="M56" s="897"/>
    </row>
    <row r="57" spans="2:14" s="560" customFormat="1" ht="14.25" customHeight="1" x14ac:dyDescent="0.2">
      <c r="B57" s="561"/>
      <c r="C57" s="910"/>
      <c r="D57" s="911"/>
      <c r="E57" s="912"/>
      <c r="F57" s="897"/>
      <c r="G57" s="897"/>
      <c r="H57" s="897"/>
      <c r="I57" s="897"/>
      <c r="J57" s="897"/>
      <c r="K57" s="897"/>
      <c r="L57" s="897"/>
      <c r="M57" s="897"/>
    </row>
    <row r="58" spans="2:14" s="560" customFormat="1" ht="14.25" customHeight="1" x14ac:dyDescent="0.2">
      <c r="B58" s="703"/>
      <c r="C58" s="704"/>
      <c r="D58" s="704"/>
      <c r="E58" s="704"/>
      <c r="F58" s="705"/>
      <c r="G58" s="705"/>
      <c r="H58" s="705"/>
      <c r="I58" s="705"/>
      <c r="J58" s="705"/>
      <c r="K58" s="705"/>
      <c r="L58" s="705"/>
      <c r="M58" s="705"/>
    </row>
    <row r="59" spans="2:14" s="560" customFormat="1" ht="14.25" customHeight="1" x14ac:dyDescent="0.2">
      <c r="B59" s="904" t="s">
        <v>939</v>
      </c>
      <c r="C59" s="904"/>
      <c r="D59" s="904"/>
      <c r="E59" s="904"/>
      <c r="F59" s="904"/>
      <c r="G59" s="904"/>
      <c r="H59" s="904"/>
      <c r="I59" s="904"/>
      <c r="J59" s="904"/>
      <c r="K59" s="904"/>
      <c r="L59" s="904"/>
      <c r="M59" s="904"/>
    </row>
    <row r="60" spans="2:14" s="560" customFormat="1" ht="7.5" customHeight="1" x14ac:dyDescent="0.2">
      <c r="B60" s="662"/>
      <c r="C60" s="662"/>
      <c r="D60" s="662"/>
      <c r="E60" s="662"/>
      <c r="F60" s="662"/>
      <c r="G60" s="662"/>
      <c r="H60" s="662"/>
      <c r="I60" s="662"/>
      <c r="J60" s="662"/>
      <c r="K60" s="662"/>
      <c r="L60" s="662"/>
      <c r="M60" s="662"/>
    </row>
    <row r="61" spans="2:14" s="560" customFormat="1" ht="14.25" customHeight="1" x14ac:dyDescent="0.2">
      <c r="B61" s="561"/>
      <c r="C61" s="910"/>
      <c r="D61" s="911"/>
      <c r="E61" s="912"/>
      <c r="F61" s="897"/>
      <c r="G61" s="897"/>
      <c r="H61" s="897"/>
      <c r="I61" s="897"/>
      <c r="J61" s="897"/>
      <c r="K61" s="897"/>
      <c r="L61" s="897"/>
      <c r="M61" s="897"/>
      <c r="N61" s="713">
        <f>15-COUNTBLANK(K61:K75)</f>
        <v>0</v>
      </c>
    </row>
    <row r="62" spans="2:14" s="560" customFormat="1" ht="14.25" customHeight="1" x14ac:dyDescent="0.2">
      <c r="B62" s="561"/>
      <c r="C62" s="910"/>
      <c r="D62" s="911"/>
      <c r="E62" s="912"/>
      <c r="F62" s="897"/>
      <c r="G62" s="897"/>
      <c r="H62" s="897"/>
      <c r="I62" s="897"/>
      <c r="J62" s="897"/>
      <c r="K62" s="897"/>
      <c r="L62" s="897"/>
      <c r="M62" s="897"/>
    </row>
    <row r="63" spans="2:14" s="560" customFormat="1" ht="14.25" customHeight="1" x14ac:dyDescent="0.2">
      <c r="B63" s="561"/>
      <c r="C63" s="910"/>
      <c r="D63" s="911"/>
      <c r="E63" s="912"/>
      <c r="F63" s="897"/>
      <c r="G63" s="897"/>
      <c r="H63" s="897"/>
      <c r="I63" s="897"/>
      <c r="J63" s="897"/>
      <c r="K63" s="897"/>
      <c r="L63" s="897"/>
      <c r="M63" s="897"/>
    </row>
    <row r="64" spans="2:14" s="560" customFormat="1" ht="14.25" customHeight="1" x14ac:dyDescent="0.2">
      <c r="B64" s="561"/>
      <c r="C64" s="910"/>
      <c r="D64" s="911"/>
      <c r="E64" s="912"/>
      <c r="F64" s="897"/>
      <c r="G64" s="897"/>
      <c r="H64" s="897"/>
      <c r="I64" s="897"/>
      <c r="J64" s="897"/>
      <c r="K64" s="897"/>
      <c r="L64" s="897"/>
      <c r="M64" s="897"/>
    </row>
    <row r="65" spans="2:15" s="560" customFormat="1" ht="14.25" customHeight="1" x14ac:dyDescent="0.2">
      <c r="B65" s="561"/>
      <c r="C65" s="910"/>
      <c r="D65" s="911"/>
      <c r="E65" s="912"/>
      <c r="F65" s="897"/>
      <c r="G65" s="897"/>
      <c r="H65" s="897"/>
      <c r="I65" s="897"/>
      <c r="J65" s="897"/>
      <c r="K65" s="897"/>
      <c r="L65" s="897"/>
      <c r="M65" s="897"/>
    </row>
    <row r="66" spans="2:15" s="560" customFormat="1" ht="14.25" customHeight="1" x14ac:dyDescent="0.2">
      <c r="B66" s="561"/>
      <c r="C66" s="910"/>
      <c r="D66" s="911"/>
      <c r="E66" s="912"/>
      <c r="F66" s="897"/>
      <c r="G66" s="897"/>
      <c r="H66" s="897"/>
      <c r="I66" s="897"/>
      <c r="J66" s="897"/>
      <c r="K66" s="897"/>
      <c r="L66" s="897"/>
      <c r="M66" s="897"/>
    </row>
    <row r="67" spans="2:15" s="560" customFormat="1" ht="14.25" customHeight="1" x14ac:dyDescent="0.2">
      <c r="B67" s="561"/>
      <c r="C67" s="910"/>
      <c r="D67" s="911"/>
      <c r="E67" s="912"/>
      <c r="F67" s="897"/>
      <c r="G67" s="897"/>
      <c r="H67" s="897"/>
      <c r="I67" s="897"/>
      <c r="J67" s="897"/>
      <c r="K67" s="897"/>
      <c r="L67" s="897"/>
      <c r="M67" s="897"/>
    </row>
    <row r="68" spans="2:15" s="560" customFormat="1" ht="14.25" customHeight="1" x14ac:dyDescent="0.2">
      <c r="B68" s="561"/>
      <c r="C68" s="910"/>
      <c r="D68" s="911"/>
      <c r="E68" s="912"/>
      <c r="F68" s="897"/>
      <c r="G68" s="897"/>
      <c r="H68" s="897"/>
      <c r="I68" s="897"/>
      <c r="J68" s="897"/>
      <c r="K68" s="897"/>
      <c r="L68" s="897"/>
      <c r="M68" s="897"/>
    </row>
    <row r="69" spans="2:15" s="560" customFormat="1" ht="14.25" customHeight="1" x14ac:dyDescent="0.2">
      <c r="B69" s="561"/>
      <c r="C69" s="910"/>
      <c r="D69" s="911"/>
      <c r="E69" s="912"/>
      <c r="F69" s="897"/>
      <c r="G69" s="897"/>
      <c r="H69" s="897"/>
      <c r="I69" s="897"/>
      <c r="J69" s="897"/>
      <c r="K69" s="897"/>
      <c r="L69" s="897"/>
      <c r="M69" s="897"/>
    </row>
    <row r="70" spans="2:15" s="560" customFormat="1" ht="14.25" customHeight="1" x14ac:dyDescent="0.2">
      <c r="B70" s="561"/>
      <c r="C70" s="910"/>
      <c r="D70" s="911"/>
      <c r="E70" s="912"/>
      <c r="F70" s="897"/>
      <c r="G70" s="897"/>
      <c r="H70" s="897"/>
      <c r="I70" s="897"/>
      <c r="J70" s="897"/>
      <c r="K70" s="897"/>
      <c r="L70" s="897"/>
      <c r="M70" s="897"/>
    </row>
    <row r="71" spans="2:15" s="560" customFormat="1" ht="14.25" customHeight="1" x14ac:dyDescent="0.2">
      <c r="B71" s="561"/>
      <c r="C71" s="910"/>
      <c r="D71" s="911"/>
      <c r="E71" s="912"/>
      <c r="F71" s="897"/>
      <c r="G71" s="897"/>
      <c r="H71" s="897"/>
      <c r="I71" s="897"/>
      <c r="J71" s="897"/>
      <c r="K71" s="897"/>
      <c r="L71" s="897"/>
      <c r="M71" s="897"/>
    </row>
    <row r="72" spans="2:15" s="560" customFormat="1" ht="14.25" customHeight="1" x14ac:dyDescent="0.2">
      <c r="B72" s="561"/>
      <c r="C72" s="910"/>
      <c r="D72" s="911"/>
      <c r="E72" s="912"/>
      <c r="F72" s="897"/>
      <c r="G72" s="897"/>
      <c r="H72" s="897"/>
      <c r="I72" s="897"/>
      <c r="J72" s="897"/>
      <c r="K72" s="897"/>
      <c r="L72" s="897"/>
      <c r="M72" s="897"/>
    </row>
    <row r="73" spans="2:15" s="560" customFormat="1" ht="14.25" customHeight="1" x14ac:dyDescent="0.2">
      <c r="B73" s="561"/>
      <c r="C73" s="910"/>
      <c r="D73" s="911"/>
      <c r="E73" s="912"/>
      <c r="F73" s="897"/>
      <c r="G73" s="897"/>
      <c r="H73" s="897"/>
      <c r="I73" s="897"/>
      <c r="J73" s="897"/>
      <c r="K73" s="897"/>
      <c r="L73" s="897"/>
      <c r="M73" s="897"/>
    </row>
    <row r="74" spans="2:15" s="560" customFormat="1" ht="14.25" customHeight="1" x14ac:dyDescent="0.2">
      <c r="B74" s="561"/>
      <c r="C74" s="910"/>
      <c r="D74" s="911"/>
      <c r="E74" s="912"/>
      <c r="F74" s="897"/>
      <c r="G74" s="897"/>
      <c r="H74" s="897"/>
      <c r="I74" s="897"/>
      <c r="J74" s="897"/>
      <c r="K74" s="897"/>
      <c r="L74" s="897"/>
      <c r="M74" s="897"/>
    </row>
    <row r="75" spans="2:15" s="560" customFormat="1" ht="14.25" customHeight="1" x14ac:dyDescent="0.2">
      <c r="B75" s="561"/>
      <c r="C75" s="910"/>
      <c r="D75" s="911"/>
      <c r="E75" s="912"/>
      <c r="F75" s="897"/>
      <c r="G75" s="897"/>
      <c r="H75" s="897"/>
      <c r="I75" s="897"/>
      <c r="J75" s="897"/>
      <c r="K75" s="897"/>
      <c r="L75" s="897"/>
      <c r="M75" s="897"/>
    </row>
    <row r="76" spans="2:15" s="560" customFormat="1" ht="14.25" customHeight="1" x14ac:dyDescent="0.2"/>
    <row r="77" spans="2:15" x14ac:dyDescent="0.2">
      <c r="B77" s="975" t="s">
        <v>512</v>
      </c>
      <c r="C77" s="975"/>
      <c r="D77" s="975"/>
      <c r="E77" s="975"/>
      <c r="F77" s="975"/>
      <c r="G77" s="975"/>
      <c r="H77" s="975"/>
      <c r="I77" s="975"/>
      <c r="J77" s="975"/>
      <c r="K77" s="975"/>
      <c r="L77" s="975"/>
      <c r="M77" s="975"/>
      <c r="N77" s="550"/>
      <c r="O77" s="550"/>
    </row>
    <row r="78" spans="2:15" x14ac:dyDescent="0.2">
      <c r="B78" s="549"/>
      <c r="C78" s="549"/>
      <c r="D78" s="549"/>
      <c r="E78" s="549"/>
      <c r="F78" s="549"/>
      <c r="G78" s="549"/>
      <c r="H78" s="549"/>
      <c r="I78" s="549"/>
      <c r="J78" s="549"/>
      <c r="K78" s="549"/>
      <c r="L78" s="549"/>
      <c r="M78" s="549"/>
    </row>
    <row r="79" spans="2:15" x14ac:dyDescent="0.2">
      <c r="B79" s="904" t="s">
        <v>940</v>
      </c>
      <c r="C79" s="904"/>
      <c r="D79" s="904"/>
      <c r="E79" s="904"/>
      <c r="F79" s="904"/>
      <c r="G79" s="904"/>
      <c r="H79" s="904"/>
      <c r="I79" s="904"/>
      <c r="J79" s="904"/>
      <c r="K79" s="904"/>
      <c r="L79" s="904"/>
      <c r="M79" s="904"/>
    </row>
    <row r="80" spans="2:15" ht="7.5" customHeight="1" x14ac:dyDescent="0.2">
      <c r="B80" s="549"/>
      <c r="C80" s="549"/>
      <c r="D80" s="549"/>
      <c r="E80" s="549"/>
      <c r="F80" s="549"/>
      <c r="G80" s="549"/>
      <c r="H80" s="549"/>
      <c r="I80" s="549"/>
      <c r="J80" s="549"/>
      <c r="K80" s="549"/>
      <c r="L80" s="549"/>
      <c r="M80" s="549"/>
    </row>
    <row r="81" spans="2:14" ht="42" customHeight="1" x14ac:dyDescent="0.2">
      <c r="B81" s="548" t="s">
        <v>97</v>
      </c>
      <c r="C81" s="927" t="s">
        <v>471</v>
      </c>
      <c r="D81" s="928"/>
      <c r="E81" s="928"/>
      <c r="F81" s="927" t="s">
        <v>472</v>
      </c>
      <c r="G81" s="928"/>
      <c r="H81" s="928"/>
      <c r="I81" s="928"/>
      <c r="J81" s="928"/>
      <c r="K81" s="909" t="s">
        <v>513</v>
      </c>
      <c r="L81" s="909"/>
      <c r="M81" s="909"/>
      <c r="N81" s="713">
        <f>15-COUNTBLANK(K82:K96)</f>
        <v>0</v>
      </c>
    </row>
    <row r="82" spans="2:14" s="560" customFormat="1" ht="14.25" customHeight="1" x14ac:dyDescent="0.2">
      <c r="B82" s="561"/>
      <c r="C82" s="898"/>
      <c r="D82" s="899"/>
      <c r="E82" s="900"/>
      <c r="F82" s="897"/>
      <c r="G82" s="897"/>
      <c r="H82" s="897"/>
      <c r="I82" s="897"/>
      <c r="J82" s="897"/>
      <c r="K82" s="897"/>
      <c r="L82" s="897"/>
      <c r="M82" s="897"/>
    </row>
    <row r="83" spans="2:14" s="560" customFormat="1" ht="14.25" customHeight="1" x14ac:dyDescent="0.2">
      <c r="B83" s="561"/>
      <c r="C83" s="898"/>
      <c r="D83" s="899"/>
      <c r="E83" s="900"/>
      <c r="F83" s="897"/>
      <c r="G83" s="897"/>
      <c r="H83" s="897"/>
      <c r="I83" s="897"/>
      <c r="J83" s="897"/>
      <c r="K83" s="897"/>
      <c r="L83" s="897"/>
      <c r="M83" s="897"/>
    </row>
    <row r="84" spans="2:14" s="560" customFormat="1" ht="14.25" customHeight="1" x14ac:dyDescent="0.2">
      <c r="B84" s="561"/>
      <c r="C84" s="898"/>
      <c r="D84" s="899"/>
      <c r="E84" s="900"/>
      <c r="F84" s="897"/>
      <c r="G84" s="897"/>
      <c r="H84" s="897"/>
      <c r="I84" s="897"/>
      <c r="J84" s="897"/>
      <c r="K84" s="897"/>
      <c r="L84" s="897"/>
      <c r="M84" s="897"/>
    </row>
    <row r="85" spans="2:14" s="560" customFormat="1" ht="14.25" customHeight="1" x14ac:dyDescent="0.2">
      <c r="B85" s="561"/>
      <c r="C85" s="898"/>
      <c r="D85" s="899"/>
      <c r="E85" s="900"/>
      <c r="F85" s="897"/>
      <c r="G85" s="897"/>
      <c r="H85" s="897"/>
      <c r="I85" s="897"/>
      <c r="J85" s="897"/>
      <c r="K85" s="897"/>
      <c r="L85" s="897"/>
      <c r="M85" s="897"/>
    </row>
    <row r="86" spans="2:14" s="560" customFormat="1" ht="14.25" customHeight="1" x14ac:dyDescent="0.2">
      <c r="B86" s="561"/>
      <c r="C86" s="898"/>
      <c r="D86" s="899"/>
      <c r="E86" s="900"/>
      <c r="F86" s="897"/>
      <c r="G86" s="897"/>
      <c r="H86" s="897"/>
      <c r="I86" s="897"/>
      <c r="J86" s="897"/>
      <c r="K86" s="897"/>
      <c r="L86" s="897"/>
      <c r="M86" s="897"/>
    </row>
    <row r="87" spans="2:14" s="560" customFormat="1" ht="14.25" customHeight="1" x14ac:dyDescent="0.2">
      <c r="B87" s="561"/>
      <c r="C87" s="898"/>
      <c r="D87" s="899"/>
      <c r="E87" s="900"/>
      <c r="F87" s="897"/>
      <c r="G87" s="897"/>
      <c r="H87" s="897"/>
      <c r="I87" s="897"/>
      <c r="J87" s="897"/>
      <c r="K87" s="897"/>
      <c r="L87" s="897"/>
      <c r="M87" s="897"/>
    </row>
    <row r="88" spans="2:14" s="560" customFormat="1" ht="14.25" customHeight="1" x14ac:dyDescent="0.2">
      <c r="B88" s="561"/>
      <c r="C88" s="898"/>
      <c r="D88" s="899"/>
      <c r="E88" s="900"/>
      <c r="F88" s="897"/>
      <c r="G88" s="897"/>
      <c r="H88" s="897"/>
      <c r="I88" s="897"/>
      <c r="J88" s="897"/>
      <c r="K88" s="897"/>
      <c r="L88" s="897"/>
      <c r="M88" s="897"/>
    </row>
    <row r="89" spans="2:14" s="560" customFormat="1" ht="14.25" customHeight="1" x14ac:dyDescent="0.2">
      <c r="B89" s="561"/>
      <c r="C89" s="898"/>
      <c r="D89" s="899"/>
      <c r="E89" s="900"/>
      <c r="F89" s="897"/>
      <c r="G89" s="897"/>
      <c r="H89" s="897"/>
      <c r="I89" s="897"/>
      <c r="J89" s="897"/>
      <c r="K89" s="897"/>
      <c r="L89" s="897"/>
      <c r="M89" s="897"/>
    </row>
    <row r="90" spans="2:14" s="560" customFormat="1" ht="14.25" customHeight="1" x14ac:dyDescent="0.2">
      <c r="B90" s="561"/>
      <c r="C90" s="898"/>
      <c r="D90" s="899"/>
      <c r="E90" s="900"/>
      <c r="F90" s="897"/>
      <c r="G90" s="897"/>
      <c r="H90" s="897"/>
      <c r="I90" s="897"/>
      <c r="J90" s="897"/>
      <c r="K90" s="897"/>
      <c r="L90" s="897"/>
      <c r="M90" s="897"/>
    </row>
    <row r="91" spans="2:14" s="560" customFormat="1" ht="14.25" customHeight="1" x14ac:dyDescent="0.2">
      <c r="B91" s="561"/>
      <c r="C91" s="898"/>
      <c r="D91" s="899"/>
      <c r="E91" s="900"/>
      <c r="F91" s="897"/>
      <c r="G91" s="897"/>
      <c r="H91" s="897"/>
      <c r="I91" s="897"/>
      <c r="J91" s="897"/>
      <c r="K91" s="897"/>
      <c r="L91" s="897"/>
      <c r="M91" s="897"/>
    </row>
    <row r="92" spans="2:14" s="560" customFormat="1" ht="14.25" customHeight="1" x14ac:dyDescent="0.2">
      <c r="B92" s="561"/>
      <c r="C92" s="898"/>
      <c r="D92" s="899"/>
      <c r="E92" s="900"/>
      <c r="F92" s="897"/>
      <c r="G92" s="897"/>
      <c r="H92" s="897"/>
      <c r="I92" s="897"/>
      <c r="J92" s="897"/>
      <c r="K92" s="897"/>
      <c r="L92" s="897"/>
      <c r="M92" s="897"/>
    </row>
    <row r="93" spans="2:14" s="560" customFormat="1" ht="14.25" customHeight="1" x14ac:dyDescent="0.2">
      <c r="B93" s="561"/>
      <c r="C93" s="898"/>
      <c r="D93" s="899"/>
      <c r="E93" s="900"/>
      <c r="F93" s="897"/>
      <c r="G93" s="897"/>
      <c r="H93" s="897"/>
      <c r="I93" s="897"/>
      <c r="J93" s="897"/>
      <c r="K93" s="897"/>
      <c r="L93" s="897"/>
      <c r="M93" s="897"/>
    </row>
    <row r="94" spans="2:14" s="560" customFormat="1" ht="14.25" customHeight="1" x14ac:dyDescent="0.2">
      <c r="B94" s="561"/>
      <c r="C94" s="898"/>
      <c r="D94" s="899"/>
      <c r="E94" s="900"/>
      <c r="F94" s="897"/>
      <c r="G94" s="897"/>
      <c r="H94" s="897"/>
      <c r="I94" s="897"/>
      <c r="J94" s="897"/>
      <c r="K94" s="897"/>
      <c r="L94" s="897"/>
      <c r="M94" s="897"/>
    </row>
    <row r="95" spans="2:14" s="560" customFormat="1" ht="14.25" customHeight="1" x14ac:dyDescent="0.2">
      <c r="B95" s="561"/>
      <c r="C95" s="898"/>
      <c r="D95" s="899"/>
      <c r="E95" s="900"/>
      <c r="F95" s="897"/>
      <c r="G95" s="897"/>
      <c r="H95" s="897"/>
      <c r="I95" s="897"/>
      <c r="J95" s="897"/>
      <c r="K95" s="897"/>
      <c r="L95" s="897"/>
      <c r="M95" s="897"/>
    </row>
    <row r="96" spans="2:14" s="560" customFormat="1" ht="14.25" customHeight="1" x14ac:dyDescent="0.2">
      <c r="B96" s="561"/>
      <c r="C96" s="898"/>
      <c r="D96" s="899"/>
      <c r="E96" s="900"/>
      <c r="F96" s="897"/>
      <c r="G96" s="897"/>
      <c r="H96" s="897"/>
      <c r="I96" s="897"/>
      <c r="J96" s="897"/>
      <c r="K96" s="897"/>
      <c r="L96" s="897"/>
      <c r="M96" s="897"/>
    </row>
    <row r="97" spans="2:14" x14ac:dyDescent="0.2">
      <c r="B97" s="662"/>
      <c r="C97" s="662"/>
      <c r="D97" s="662"/>
      <c r="E97" s="662"/>
      <c r="F97" s="662"/>
      <c r="G97" s="662"/>
      <c r="H97" s="662"/>
      <c r="I97" s="662"/>
      <c r="J97" s="662"/>
      <c r="K97" s="662"/>
      <c r="L97" s="662"/>
      <c r="M97" s="662"/>
    </row>
    <row r="98" spans="2:14" x14ac:dyDescent="0.2">
      <c r="B98" s="904" t="s">
        <v>941</v>
      </c>
      <c r="C98" s="904"/>
      <c r="D98" s="904"/>
      <c r="E98" s="904"/>
      <c r="F98" s="904"/>
      <c r="G98" s="904"/>
      <c r="H98" s="904"/>
      <c r="I98" s="904"/>
      <c r="J98" s="904"/>
      <c r="K98" s="904"/>
      <c r="L98" s="904"/>
      <c r="M98" s="904"/>
    </row>
    <row r="99" spans="2:14" ht="7.5" customHeight="1" x14ac:dyDescent="0.2">
      <c r="B99" s="662"/>
      <c r="C99" s="662"/>
      <c r="D99" s="662"/>
      <c r="E99" s="662"/>
      <c r="F99" s="662"/>
      <c r="G99" s="662"/>
      <c r="H99" s="662"/>
      <c r="I99" s="662"/>
      <c r="J99" s="662"/>
      <c r="K99" s="662"/>
      <c r="L99" s="662"/>
      <c r="M99" s="662"/>
    </row>
    <row r="100" spans="2:14" s="560" customFormat="1" ht="14.25" customHeight="1" x14ac:dyDescent="0.2">
      <c r="B100" s="561"/>
      <c r="C100" s="898"/>
      <c r="D100" s="899"/>
      <c r="E100" s="900"/>
      <c r="F100" s="897"/>
      <c r="G100" s="897"/>
      <c r="H100" s="897"/>
      <c r="I100" s="897"/>
      <c r="J100" s="897"/>
      <c r="K100" s="897"/>
      <c r="L100" s="897"/>
      <c r="M100" s="897"/>
      <c r="N100" s="713">
        <f>15-COUNTBLANK(K100:K114)</f>
        <v>0</v>
      </c>
    </row>
    <row r="101" spans="2:14" s="560" customFormat="1" ht="14.25" customHeight="1" x14ac:dyDescent="0.2">
      <c r="B101" s="561"/>
      <c r="C101" s="898"/>
      <c r="D101" s="899"/>
      <c r="E101" s="900"/>
      <c r="F101" s="897"/>
      <c r="G101" s="897"/>
      <c r="H101" s="897"/>
      <c r="I101" s="897"/>
      <c r="J101" s="897"/>
      <c r="K101" s="897"/>
      <c r="L101" s="897"/>
      <c r="M101" s="897"/>
    </row>
    <row r="102" spans="2:14" s="560" customFormat="1" ht="14.25" customHeight="1" x14ac:dyDescent="0.2">
      <c r="B102" s="561"/>
      <c r="C102" s="898"/>
      <c r="D102" s="899"/>
      <c r="E102" s="900"/>
      <c r="F102" s="897"/>
      <c r="G102" s="897"/>
      <c r="H102" s="897"/>
      <c r="I102" s="897"/>
      <c r="J102" s="897"/>
      <c r="K102" s="897"/>
      <c r="L102" s="897"/>
      <c r="M102" s="897"/>
    </row>
    <row r="103" spans="2:14" s="560" customFormat="1" ht="14.25" customHeight="1" x14ac:dyDescent="0.2">
      <c r="B103" s="561"/>
      <c r="C103" s="898"/>
      <c r="D103" s="899"/>
      <c r="E103" s="900"/>
      <c r="F103" s="897"/>
      <c r="G103" s="897"/>
      <c r="H103" s="897"/>
      <c r="I103" s="897"/>
      <c r="J103" s="897"/>
      <c r="K103" s="897"/>
      <c r="L103" s="897"/>
      <c r="M103" s="897"/>
    </row>
    <row r="104" spans="2:14" s="560" customFormat="1" ht="14.25" customHeight="1" x14ac:dyDescent="0.2">
      <c r="B104" s="561"/>
      <c r="C104" s="898"/>
      <c r="D104" s="899"/>
      <c r="E104" s="900"/>
      <c r="F104" s="897"/>
      <c r="G104" s="897"/>
      <c r="H104" s="897"/>
      <c r="I104" s="897"/>
      <c r="J104" s="897"/>
      <c r="K104" s="897"/>
      <c r="L104" s="897"/>
      <c r="M104" s="897"/>
    </row>
    <row r="105" spans="2:14" s="560" customFormat="1" ht="14.25" customHeight="1" x14ac:dyDescent="0.2">
      <c r="B105" s="561"/>
      <c r="C105" s="898"/>
      <c r="D105" s="899"/>
      <c r="E105" s="900"/>
      <c r="F105" s="897"/>
      <c r="G105" s="897"/>
      <c r="H105" s="897"/>
      <c r="I105" s="897"/>
      <c r="J105" s="897"/>
      <c r="K105" s="897"/>
      <c r="L105" s="897"/>
      <c r="M105" s="897"/>
    </row>
    <row r="106" spans="2:14" s="560" customFormat="1" ht="14.25" customHeight="1" x14ac:dyDescent="0.2">
      <c r="B106" s="561"/>
      <c r="C106" s="898"/>
      <c r="D106" s="899"/>
      <c r="E106" s="900"/>
      <c r="F106" s="897"/>
      <c r="G106" s="897"/>
      <c r="H106" s="897"/>
      <c r="I106" s="897"/>
      <c r="J106" s="897"/>
      <c r="K106" s="897"/>
      <c r="L106" s="897"/>
      <c r="M106" s="897"/>
    </row>
    <row r="107" spans="2:14" s="560" customFormat="1" ht="14.25" customHeight="1" x14ac:dyDescent="0.2">
      <c r="B107" s="561"/>
      <c r="C107" s="898"/>
      <c r="D107" s="899"/>
      <c r="E107" s="900"/>
      <c r="F107" s="897"/>
      <c r="G107" s="897"/>
      <c r="H107" s="897"/>
      <c r="I107" s="897"/>
      <c r="J107" s="897"/>
      <c r="K107" s="897"/>
      <c r="L107" s="897"/>
      <c r="M107" s="897"/>
    </row>
    <row r="108" spans="2:14" s="560" customFormat="1" ht="14.25" customHeight="1" x14ac:dyDescent="0.2">
      <c r="B108" s="561"/>
      <c r="C108" s="898"/>
      <c r="D108" s="899"/>
      <c r="E108" s="900"/>
      <c r="F108" s="897"/>
      <c r="G108" s="897"/>
      <c r="H108" s="897"/>
      <c r="I108" s="897"/>
      <c r="J108" s="897"/>
      <c r="K108" s="897"/>
      <c r="L108" s="897"/>
      <c r="M108" s="897"/>
    </row>
    <row r="109" spans="2:14" s="560" customFormat="1" ht="14.25" customHeight="1" x14ac:dyDescent="0.2">
      <c r="B109" s="561"/>
      <c r="C109" s="898"/>
      <c r="D109" s="899"/>
      <c r="E109" s="900"/>
      <c r="F109" s="897"/>
      <c r="G109" s="897"/>
      <c r="H109" s="897"/>
      <c r="I109" s="897"/>
      <c r="J109" s="897"/>
      <c r="K109" s="897"/>
      <c r="L109" s="897"/>
      <c r="M109" s="897"/>
    </row>
    <row r="110" spans="2:14" s="560" customFormat="1" ht="14.25" customHeight="1" x14ac:dyDescent="0.2">
      <c r="B110" s="561"/>
      <c r="C110" s="898"/>
      <c r="D110" s="899"/>
      <c r="E110" s="900"/>
      <c r="F110" s="897"/>
      <c r="G110" s="897"/>
      <c r="H110" s="897"/>
      <c r="I110" s="897"/>
      <c r="J110" s="897"/>
      <c r="K110" s="897"/>
      <c r="L110" s="897"/>
      <c r="M110" s="897"/>
    </row>
    <row r="111" spans="2:14" s="560" customFormat="1" ht="14.25" customHeight="1" x14ac:dyDescent="0.2">
      <c r="B111" s="561"/>
      <c r="C111" s="898"/>
      <c r="D111" s="899"/>
      <c r="E111" s="900"/>
      <c r="F111" s="897"/>
      <c r="G111" s="897"/>
      <c r="H111" s="897"/>
      <c r="I111" s="897"/>
      <c r="J111" s="897"/>
      <c r="K111" s="897"/>
      <c r="L111" s="897"/>
      <c r="M111" s="897"/>
    </row>
    <row r="112" spans="2:14" s="560" customFormat="1" ht="14.25" customHeight="1" x14ac:dyDescent="0.2">
      <c r="B112" s="561"/>
      <c r="C112" s="898"/>
      <c r="D112" s="899"/>
      <c r="E112" s="900"/>
      <c r="F112" s="897"/>
      <c r="G112" s="897"/>
      <c r="H112" s="897"/>
      <c r="I112" s="897"/>
      <c r="J112" s="897"/>
      <c r="K112" s="897"/>
      <c r="L112" s="897"/>
      <c r="M112" s="897"/>
    </row>
    <row r="113" spans="1:16" s="560" customFormat="1" ht="14.25" customHeight="1" x14ac:dyDescent="0.2">
      <c r="B113" s="561"/>
      <c r="C113" s="898"/>
      <c r="D113" s="899"/>
      <c r="E113" s="900"/>
      <c r="F113" s="897"/>
      <c r="G113" s="897"/>
      <c r="H113" s="897"/>
      <c r="I113" s="897"/>
      <c r="J113" s="897"/>
      <c r="K113" s="897"/>
      <c r="L113" s="897"/>
      <c r="M113" s="897"/>
    </row>
    <row r="114" spans="1:16" s="560" customFormat="1" ht="14.25" customHeight="1" x14ac:dyDescent="0.2">
      <c r="B114" s="561"/>
      <c r="C114" s="898"/>
      <c r="D114" s="899"/>
      <c r="E114" s="900"/>
      <c r="F114" s="897"/>
      <c r="G114" s="897"/>
      <c r="H114" s="897"/>
      <c r="I114" s="897"/>
      <c r="J114" s="897"/>
      <c r="K114" s="897"/>
      <c r="L114" s="897"/>
      <c r="M114" s="897"/>
    </row>
    <row r="115" spans="1:16" x14ac:dyDescent="0.2">
      <c r="B115" s="549"/>
      <c r="C115" s="549"/>
      <c r="D115" s="549"/>
      <c r="E115" s="549"/>
      <c r="F115" s="549"/>
      <c r="G115" s="549"/>
      <c r="H115" s="549"/>
      <c r="I115" s="549"/>
      <c r="J115" s="549"/>
      <c r="K115" s="549"/>
      <c r="L115" s="549"/>
      <c r="M115" s="549"/>
    </row>
    <row r="116" spans="1:16" x14ac:dyDescent="0.2">
      <c r="B116" s="975" t="s">
        <v>514</v>
      </c>
      <c r="C116" s="975"/>
      <c r="D116" s="975"/>
      <c r="E116" s="975"/>
      <c r="F116" s="975"/>
      <c r="G116" s="975"/>
      <c r="H116" s="975"/>
      <c r="I116" s="975"/>
      <c r="J116" s="975"/>
      <c r="K116" s="975"/>
      <c r="L116" s="975"/>
      <c r="M116" s="975"/>
    </row>
    <row r="117" spans="1:16" x14ac:dyDescent="0.2">
      <c r="A117" s="167"/>
      <c r="B117" s="167"/>
      <c r="C117" s="167"/>
      <c r="D117" s="167"/>
      <c r="E117" s="167"/>
      <c r="F117" s="167"/>
      <c r="G117" s="167"/>
      <c r="H117" s="167"/>
      <c r="I117" s="167"/>
      <c r="J117" s="167"/>
      <c r="K117" s="167"/>
      <c r="L117" s="167"/>
      <c r="M117" s="167"/>
    </row>
    <row r="119" spans="1:16" s="170" customFormat="1" ht="15" x14ac:dyDescent="0.2">
      <c r="B119" s="919" t="s">
        <v>539</v>
      </c>
      <c r="C119" s="919"/>
      <c r="D119" s="919"/>
      <c r="E119" s="919"/>
      <c r="F119" s="960"/>
      <c r="G119" s="283" t="s">
        <v>224</v>
      </c>
      <c r="H119" s="959"/>
      <c r="I119" s="959"/>
      <c r="J119" s="959"/>
      <c r="K119" s="959"/>
      <c r="L119" s="959"/>
      <c r="M119" s="959"/>
      <c r="P119" s="537"/>
    </row>
    <row r="120" spans="1:16" s="170" customFormat="1" ht="12.75" x14ac:dyDescent="0.2">
      <c r="P120" s="537"/>
    </row>
    <row r="121" spans="1:16" s="170" customFormat="1" ht="12.75" x14ac:dyDescent="0.2">
      <c r="B121" s="958" t="s">
        <v>100</v>
      </c>
      <c r="C121" s="958"/>
      <c r="D121" s="958"/>
      <c r="E121" s="958"/>
      <c r="F121" s="958"/>
      <c r="G121" s="958"/>
      <c r="H121" s="958"/>
      <c r="I121" s="958"/>
      <c r="J121" s="958"/>
      <c r="K121" s="958"/>
      <c r="L121" s="958"/>
      <c r="M121" s="958"/>
      <c r="P121" s="537"/>
    </row>
    <row r="123" spans="1:16" ht="22.5" customHeight="1" x14ac:dyDescent="0.2">
      <c r="B123" s="281" t="s">
        <v>97</v>
      </c>
      <c r="C123" s="909" t="s">
        <v>937</v>
      </c>
      <c r="D123" s="909"/>
      <c r="E123" s="909"/>
      <c r="F123" s="909"/>
      <c r="G123" s="909"/>
      <c r="H123" s="909"/>
      <c r="I123" s="909"/>
      <c r="J123" s="909"/>
      <c r="K123" s="909"/>
      <c r="L123" s="909" t="s">
        <v>98</v>
      </c>
      <c r="M123" s="909"/>
      <c r="N123" s="713">
        <f>10-COUNTBLANK(L124:L133)</f>
        <v>0</v>
      </c>
    </row>
    <row r="124" spans="1:16" x14ac:dyDescent="0.2">
      <c r="B124" s="385"/>
      <c r="C124" s="922"/>
      <c r="D124" s="922"/>
      <c r="E124" s="922"/>
      <c r="F124" s="922"/>
      <c r="G124" s="922"/>
      <c r="H124" s="922"/>
      <c r="I124" s="922"/>
      <c r="J124" s="922"/>
      <c r="K124" s="922"/>
      <c r="L124" s="908"/>
      <c r="M124" s="908"/>
    </row>
    <row r="125" spans="1:16" x14ac:dyDescent="0.2">
      <c r="B125" s="385"/>
      <c r="C125" s="922"/>
      <c r="D125" s="922"/>
      <c r="E125" s="922"/>
      <c r="F125" s="922"/>
      <c r="G125" s="922"/>
      <c r="H125" s="922"/>
      <c r="I125" s="922"/>
      <c r="J125" s="922"/>
      <c r="K125" s="922"/>
      <c r="L125" s="908"/>
      <c r="M125" s="908"/>
    </row>
    <row r="126" spans="1:16" x14ac:dyDescent="0.2">
      <c r="B126" s="385"/>
      <c r="C126" s="922"/>
      <c r="D126" s="922"/>
      <c r="E126" s="922"/>
      <c r="F126" s="922"/>
      <c r="G126" s="922"/>
      <c r="H126" s="922"/>
      <c r="I126" s="922"/>
      <c r="J126" s="922"/>
      <c r="K126" s="922"/>
      <c r="L126" s="908"/>
      <c r="M126" s="908"/>
    </row>
    <row r="127" spans="1:16" x14ac:dyDescent="0.2">
      <c r="B127" s="385"/>
      <c r="C127" s="922"/>
      <c r="D127" s="922"/>
      <c r="E127" s="922"/>
      <c r="F127" s="922"/>
      <c r="G127" s="922"/>
      <c r="H127" s="922"/>
      <c r="I127" s="922"/>
      <c r="J127" s="922"/>
      <c r="K127" s="922"/>
      <c r="L127" s="908"/>
      <c r="M127" s="908"/>
    </row>
    <row r="128" spans="1:16" x14ac:dyDescent="0.2">
      <c r="B128" s="385"/>
      <c r="C128" s="922"/>
      <c r="D128" s="922"/>
      <c r="E128" s="922"/>
      <c r="F128" s="922"/>
      <c r="G128" s="922"/>
      <c r="H128" s="922"/>
      <c r="I128" s="922"/>
      <c r="J128" s="922"/>
      <c r="K128" s="922"/>
      <c r="L128" s="908"/>
      <c r="M128" s="908"/>
    </row>
    <row r="129" spans="2:14" x14ac:dyDescent="0.2">
      <c r="B129" s="385"/>
      <c r="C129" s="922"/>
      <c r="D129" s="922"/>
      <c r="E129" s="922"/>
      <c r="F129" s="922"/>
      <c r="G129" s="922"/>
      <c r="H129" s="922"/>
      <c r="I129" s="922"/>
      <c r="J129" s="922"/>
      <c r="K129" s="922"/>
      <c r="L129" s="908"/>
      <c r="M129" s="908"/>
    </row>
    <row r="130" spans="2:14" x14ac:dyDescent="0.2">
      <c r="B130" s="385"/>
      <c r="C130" s="922"/>
      <c r="D130" s="922"/>
      <c r="E130" s="922"/>
      <c r="F130" s="922"/>
      <c r="G130" s="922"/>
      <c r="H130" s="922"/>
      <c r="I130" s="922"/>
      <c r="J130" s="922"/>
      <c r="K130" s="922"/>
      <c r="L130" s="908"/>
      <c r="M130" s="908"/>
    </row>
    <row r="131" spans="2:14" x14ac:dyDescent="0.2">
      <c r="B131" s="385"/>
      <c r="C131" s="922"/>
      <c r="D131" s="922"/>
      <c r="E131" s="922"/>
      <c r="F131" s="922"/>
      <c r="G131" s="922"/>
      <c r="H131" s="922"/>
      <c r="I131" s="922"/>
      <c r="J131" s="922"/>
      <c r="K131" s="922"/>
      <c r="L131" s="908"/>
      <c r="M131" s="908"/>
    </row>
    <row r="132" spans="2:14" x14ac:dyDescent="0.2">
      <c r="B132" s="386"/>
      <c r="C132" s="924"/>
      <c r="D132" s="924"/>
      <c r="E132" s="924"/>
      <c r="F132" s="924"/>
      <c r="G132" s="924"/>
      <c r="H132" s="924"/>
      <c r="I132" s="924"/>
      <c r="J132" s="924"/>
      <c r="K132" s="924"/>
      <c r="L132" s="925"/>
      <c r="M132" s="925"/>
    </row>
    <row r="133" spans="2:14" x14ac:dyDescent="0.2">
      <c r="B133" s="386"/>
      <c r="C133" s="924"/>
      <c r="D133" s="924"/>
      <c r="E133" s="924"/>
      <c r="F133" s="924"/>
      <c r="G133" s="924"/>
      <c r="H133" s="924"/>
      <c r="I133" s="924"/>
      <c r="J133" s="924"/>
      <c r="K133" s="924"/>
      <c r="L133" s="925"/>
      <c r="M133" s="925"/>
    </row>
    <row r="134" spans="2:14" ht="22.5" customHeight="1" x14ac:dyDescent="0.2">
      <c r="B134" s="281" t="s">
        <v>97</v>
      </c>
      <c r="C134" s="909" t="s">
        <v>99</v>
      </c>
      <c r="D134" s="909"/>
      <c r="E134" s="909"/>
      <c r="F134" s="909"/>
      <c r="G134" s="909"/>
      <c r="H134" s="909"/>
      <c r="I134" s="909"/>
      <c r="J134" s="909"/>
      <c r="K134" s="909"/>
      <c r="L134" s="909" t="s">
        <v>98</v>
      </c>
      <c r="M134" s="909"/>
      <c r="N134" s="713">
        <f>10-COUNTBLANK(L135:L144)</f>
        <v>0</v>
      </c>
    </row>
    <row r="135" spans="2:14" x14ac:dyDescent="0.2">
      <c r="B135" s="385"/>
      <c r="C135" s="922"/>
      <c r="D135" s="922"/>
      <c r="E135" s="922"/>
      <c r="F135" s="922"/>
      <c r="G135" s="922"/>
      <c r="H135" s="922"/>
      <c r="I135" s="922"/>
      <c r="J135" s="922"/>
      <c r="K135" s="922"/>
      <c r="L135" s="908"/>
      <c r="M135" s="908"/>
    </row>
    <row r="136" spans="2:14" x14ac:dyDescent="0.2">
      <c r="B136" s="385"/>
      <c r="C136" s="922"/>
      <c r="D136" s="922"/>
      <c r="E136" s="922"/>
      <c r="F136" s="922"/>
      <c r="G136" s="922"/>
      <c r="H136" s="922"/>
      <c r="I136" s="922"/>
      <c r="J136" s="922"/>
      <c r="K136" s="922"/>
      <c r="L136" s="908"/>
      <c r="M136" s="908"/>
    </row>
    <row r="137" spans="2:14" x14ac:dyDescent="0.2">
      <c r="B137" s="385"/>
      <c r="C137" s="922"/>
      <c r="D137" s="922"/>
      <c r="E137" s="922"/>
      <c r="F137" s="922"/>
      <c r="G137" s="922"/>
      <c r="H137" s="922"/>
      <c r="I137" s="922"/>
      <c r="J137" s="922"/>
      <c r="K137" s="922"/>
      <c r="L137" s="908"/>
      <c r="M137" s="908"/>
    </row>
    <row r="138" spans="2:14" x14ac:dyDescent="0.2">
      <c r="B138" s="385"/>
      <c r="C138" s="922"/>
      <c r="D138" s="922"/>
      <c r="E138" s="922"/>
      <c r="F138" s="922"/>
      <c r="G138" s="922"/>
      <c r="H138" s="922"/>
      <c r="I138" s="922"/>
      <c r="J138" s="922"/>
      <c r="K138" s="922"/>
      <c r="L138" s="908"/>
      <c r="M138" s="908"/>
    </row>
    <row r="139" spans="2:14" x14ac:dyDescent="0.2">
      <c r="B139" s="385"/>
      <c r="C139" s="922"/>
      <c r="D139" s="922"/>
      <c r="E139" s="922"/>
      <c r="F139" s="922"/>
      <c r="G139" s="922"/>
      <c r="H139" s="922"/>
      <c r="I139" s="922"/>
      <c r="J139" s="922"/>
      <c r="K139" s="922"/>
      <c r="L139" s="908"/>
      <c r="M139" s="908"/>
    </row>
    <row r="140" spans="2:14" x14ac:dyDescent="0.2">
      <c r="B140" s="385"/>
      <c r="C140" s="922"/>
      <c r="D140" s="922"/>
      <c r="E140" s="922"/>
      <c r="F140" s="922"/>
      <c r="G140" s="922"/>
      <c r="H140" s="922"/>
      <c r="I140" s="922"/>
      <c r="J140" s="922"/>
      <c r="K140" s="922"/>
      <c r="L140" s="908"/>
      <c r="M140" s="908"/>
    </row>
    <row r="141" spans="2:14" x14ac:dyDescent="0.2">
      <c r="B141" s="385"/>
      <c r="C141" s="922"/>
      <c r="D141" s="922"/>
      <c r="E141" s="922"/>
      <c r="F141" s="922"/>
      <c r="G141" s="922"/>
      <c r="H141" s="922"/>
      <c r="I141" s="922"/>
      <c r="J141" s="922"/>
      <c r="K141" s="922"/>
      <c r="L141" s="908"/>
      <c r="M141" s="908"/>
    </row>
    <row r="142" spans="2:14" x14ac:dyDescent="0.2">
      <c r="B142" s="385"/>
      <c r="C142" s="922"/>
      <c r="D142" s="922"/>
      <c r="E142" s="922"/>
      <c r="F142" s="922"/>
      <c r="G142" s="922"/>
      <c r="H142" s="922"/>
      <c r="I142" s="922"/>
      <c r="J142" s="922"/>
      <c r="K142" s="922"/>
      <c r="L142" s="908"/>
      <c r="M142" s="908"/>
    </row>
    <row r="143" spans="2:14" x14ac:dyDescent="0.2">
      <c r="B143" s="385"/>
      <c r="C143" s="922"/>
      <c r="D143" s="922"/>
      <c r="E143" s="922"/>
      <c r="F143" s="922"/>
      <c r="G143" s="922"/>
      <c r="H143" s="922"/>
      <c r="I143" s="922"/>
      <c r="J143" s="922"/>
      <c r="K143" s="922"/>
      <c r="L143" s="908"/>
      <c r="M143" s="908"/>
    </row>
    <row r="144" spans="2:14" x14ac:dyDescent="0.2">
      <c r="B144" s="385"/>
      <c r="C144" s="922"/>
      <c r="D144" s="922"/>
      <c r="E144" s="922"/>
      <c r="F144" s="922"/>
      <c r="G144" s="922"/>
      <c r="H144" s="922"/>
      <c r="I144" s="922"/>
      <c r="J144" s="922"/>
      <c r="K144" s="922"/>
      <c r="L144" s="908"/>
      <c r="M144" s="908"/>
    </row>
    <row r="145" spans="2:14" x14ac:dyDescent="0.2">
      <c r="B145" s="932" t="s">
        <v>540</v>
      </c>
      <c r="C145" s="933"/>
      <c r="D145" s="933"/>
      <c r="E145" s="933"/>
      <c r="F145" s="933"/>
      <c r="G145" s="933"/>
      <c r="H145" s="933"/>
      <c r="I145" s="933"/>
      <c r="J145" s="933"/>
      <c r="K145" s="933"/>
      <c r="L145" s="933"/>
    </row>
    <row r="147" spans="2:14" ht="15" customHeight="1" x14ac:dyDescent="0.2">
      <c r="B147" s="915" t="s">
        <v>226</v>
      </c>
      <c r="C147" s="915"/>
      <c r="D147" s="915"/>
      <c r="E147" s="915"/>
      <c r="F147" s="915"/>
      <c r="G147" s="915"/>
      <c r="H147" s="915"/>
      <c r="I147" s="915"/>
      <c r="J147" s="915"/>
      <c r="K147" s="915"/>
      <c r="L147" s="915"/>
      <c r="M147" s="915"/>
    </row>
    <row r="148" spans="2:14" ht="33" customHeight="1" x14ac:dyDescent="0.2">
      <c r="B148" s="915"/>
      <c r="C148" s="915"/>
      <c r="D148" s="915"/>
      <c r="E148" s="915"/>
      <c r="F148" s="915"/>
      <c r="G148" s="915"/>
      <c r="H148" s="915"/>
      <c r="I148" s="915"/>
      <c r="J148" s="915"/>
      <c r="K148" s="915"/>
      <c r="L148" s="915"/>
      <c r="M148" s="915"/>
    </row>
    <row r="149" spans="2:14" x14ac:dyDescent="0.2">
      <c r="B149" s="904" t="s">
        <v>943</v>
      </c>
      <c r="C149" s="904"/>
      <c r="D149" s="904"/>
      <c r="E149" s="904"/>
      <c r="F149" s="904"/>
      <c r="G149" s="904"/>
      <c r="H149" s="904"/>
      <c r="I149" s="904"/>
      <c r="J149" s="904"/>
      <c r="K149" s="904"/>
      <c r="L149" s="904"/>
      <c r="M149" s="904"/>
    </row>
    <row r="150" spans="2:14" ht="7.5" customHeight="1" x14ac:dyDescent="0.2">
      <c r="B150" s="549"/>
      <c r="C150" s="549"/>
      <c r="D150" s="549"/>
      <c r="E150" s="549"/>
      <c r="F150" s="549"/>
      <c r="G150" s="549"/>
      <c r="H150" s="549"/>
      <c r="I150" s="549"/>
      <c r="J150" s="549"/>
      <c r="K150" s="549"/>
      <c r="L150" s="549"/>
      <c r="M150" s="549"/>
    </row>
    <row r="151" spans="2:14" ht="42" customHeight="1" x14ac:dyDescent="0.2">
      <c r="B151" s="548" t="s">
        <v>97</v>
      </c>
      <c r="C151" s="927" t="s">
        <v>469</v>
      </c>
      <c r="D151" s="928"/>
      <c r="E151" s="928"/>
      <c r="F151" s="927" t="s">
        <v>470</v>
      </c>
      <c r="G151" s="928"/>
      <c r="H151" s="928"/>
      <c r="I151" s="928"/>
      <c r="J151" s="928"/>
      <c r="K151" s="909" t="s">
        <v>942</v>
      </c>
      <c r="L151" s="909"/>
      <c r="M151" s="909"/>
      <c r="N151" s="713">
        <f>15-COUNTBLANK(K152:K166)</f>
        <v>0</v>
      </c>
    </row>
    <row r="152" spans="2:14" s="560" customFormat="1" ht="14.25" customHeight="1" x14ac:dyDescent="0.2">
      <c r="B152" s="561"/>
      <c r="C152" s="898"/>
      <c r="D152" s="899"/>
      <c r="E152" s="900"/>
      <c r="F152" s="897"/>
      <c r="G152" s="897"/>
      <c r="H152" s="897"/>
      <c r="I152" s="897"/>
      <c r="J152" s="897"/>
      <c r="K152" s="897"/>
      <c r="L152" s="897"/>
      <c r="M152" s="897"/>
    </row>
    <row r="153" spans="2:14" s="560" customFormat="1" ht="14.25" customHeight="1" x14ac:dyDescent="0.2">
      <c r="B153" s="561"/>
      <c r="C153" s="898"/>
      <c r="D153" s="899"/>
      <c r="E153" s="900"/>
      <c r="F153" s="897"/>
      <c r="G153" s="897"/>
      <c r="H153" s="897"/>
      <c r="I153" s="897"/>
      <c r="J153" s="897"/>
      <c r="K153" s="897"/>
      <c r="L153" s="897"/>
      <c r="M153" s="897"/>
    </row>
    <row r="154" spans="2:14" s="560" customFormat="1" ht="14.25" customHeight="1" x14ac:dyDescent="0.2">
      <c r="B154" s="561"/>
      <c r="C154" s="898"/>
      <c r="D154" s="899"/>
      <c r="E154" s="900"/>
      <c r="F154" s="897"/>
      <c r="G154" s="897"/>
      <c r="H154" s="897"/>
      <c r="I154" s="897"/>
      <c r="J154" s="897"/>
      <c r="K154" s="897"/>
      <c r="L154" s="897"/>
      <c r="M154" s="897"/>
    </row>
    <row r="155" spans="2:14" s="560" customFormat="1" ht="14.25" customHeight="1" x14ac:dyDescent="0.2">
      <c r="B155" s="561"/>
      <c r="C155" s="898"/>
      <c r="D155" s="899"/>
      <c r="E155" s="900"/>
      <c r="F155" s="897"/>
      <c r="G155" s="897"/>
      <c r="H155" s="897"/>
      <c r="I155" s="897"/>
      <c r="J155" s="897"/>
      <c r="K155" s="897"/>
      <c r="L155" s="897"/>
      <c r="M155" s="897"/>
    </row>
    <row r="156" spans="2:14" s="560" customFormat="1" ht="14.25" customHeight="1" x14ac:dyDescent="0.2">
      <c r="B156" s="561"/>
      <c r="C156" s="898"/>
      <c r="D156" s="899"/>
      <c r="E156" s="900"/>
      <c r="F156" s="897"/>
      <c r="G156" s="897"/>
      <c r="H156" s="897"/>
      <c r="I156" s="897"/>
      <c r="J156" s="897"/>
      <c r="K156" s="897"/>
      <c r="L156" s="897"/>
      <c r="M156" s="897"/>
    </row>
    <row r="157" spans="2:14" s="560" customFormat="1" ht="14.25" customHeight="1" x14ac:dyDescent="0.2">
      <c r="B157" s="561"/>
      <c r="C157" s="898"/>
      <c r="D157" s="899"/>
      <c r="E157" s="900"/>
      <c r="F157" s="897"/>
      <c r="G157" s="897"/>
      <c r="H157" s="897"/>
      <c r="I157" s="897"/>
      <c r="J157" s="897"/>
      <c r="K157" s="897"/>
      <c r="L157" s="897"/>
      <c r="M157" s="897"/>
    </row>
    <row r="158" spans="2:14" s="560" customFormat="1" ht="14.25" customHeight="1" x14ac:dyDescent="0.2">
      <c r="B158" s="561"/>
      <c r="C158" s="898"/>
      <c r="D158" s="899"/>
      <c r="E158" s="900"/>
      <c r="F158" s="897"/>
      <c r="G158" s="897"/>
      <c r="H158" s="897"/>
      <c r="I158" s="897"/>
      <c r="J158" s="897"/>
      <c r="K158" s="897"/>
      <c r="L158" s="897"/>
      <c r="M158" s="897"/>
    </row>
    <row r="159" spans="2:14" s="560" customFormat="1" ht="14.25" customHeight="1" x14ac:dyDescent="0.2">
      <c r="B159" s="561"/>
      <c r="C159" s="898"/>
      <c r="D159" s="899"/>
      <c r="E159" s="900"/>
      <c r="F159" s="897"/>
      <c r="G159" s="897"/>
      <c r="H159" s="897"/>
      <c r="I159" s="897"/>
      <c r="J159" s="897"/>
      <c r="K159" s="897"/>
      <c r="L159" s="897"/>
      <c r="M159" s="897"/>
    </row>
    <row r="160" spans="2:14" s="560" customFormat="1" ht="14.25" customHeight="1" x14ac:dyDescent="0.2">
      <c r="B160" s="561"/>
      <c r="C160" s="898"/>
      <c r="D160" s="899"/>
      <c r="E160" s="900"/>
      <c r="F160" s="897"/>
      <c r="G160" s="897"/>
      <c r="H160" s="897"/>
      <c r="I160" s="897"/>
      <c r="J160" s="897"/>
      <c r="K160" s="897"/>
      <c r="L160" s="897"/>
      <c r="M160" s="897"/>
    </row>
    <row r="161" spans="1:15" s="560" customFormat="1" ht="14.25" customHeight="1" x14ac:dyDescent="0.2">
      <c r="B161" s="561"/>
      <c r="C161" s="898"/>
      <c r="D161" s="899"/>
      <c r="E161" s="900"/>
      <c r="F161" s="897"/>
      <c r="G161" s="897"/>
      <c r="H161" s="897"/>
      <c r="I161" s="897"/>
      <c r="J161" s="897"/>
      <c r="K161" s="897"/>
      <c r="L161" s="897"/>
      <c r="M161" s="897"/>
    </row>
    <row r="162" spans="1:15" s="560" customFormat="1" ht="14.25" customHeight="1" x14ac:dyDescent="0.2">
      <c r="B162" s="561"/>
      <c r="C162" s="898"/>
      <c r="D162" s="899"/>
      <c r="E162" s="900"/>
      <c r="F162" s="897"/>
      <c r="G162" s="897"/>
      <c r="H162" s="897"/>
      <c r="I162" s="897"/>
      <c r="J162" s="897"/>
      <c r="K162" s="897"/>
      <c r="L162" s="897"/>
      <c r="M162" s="897"/>
    </row>
    <row r="163" spans="1:15" s="560" customFormat="1" ht="14.25" customHeight="1" x14ac:dyDescent="0.2">
      <c r="B163" s="561"/>
      <c r="C163" s="898"/>
      <c r="D163" s="899"/>
      <c r="E163" s="900"/>
      <c r="F163" s="897"/>
      <c r="G163" s="897"/>
      <c r="H163" s="897"/>
      <c r="I163" s="897"/>
      <c r="J163" s="897"/>
      <c r="K163" s="897"/>
      <c r="L163" s="897"/>
      <c r="M163" s="897"/>
    </row>
    <row r="164" spans="1:15" s="560" customFormat="1" ht="14.25" customHeight="1" x14ac:dyDescent="0.2">
      <c r="B164" s="561"/>
      <c r="C164" s="898"/>
      <c r="D164" s="899"/>
      <c r="E164" s="900"/>
      <c r="F164" s="897"/>
      <c r="G164" s="897"/>
      <c r="H164" s="897"/>
      <c r="I164" s="897"/>
      <c r="J164" s="897"/>
      <c r="K164" s="897"/>
      <c r="L164" s="897"/>
      <c r="M164" s="897"/>
    </row>
    <row r="165" spans="1:15" s="560" customFormat="1" ht="14.25" customHeight="1" x14ac:dyDescent="0.2">
      <c r="B165" s="561"/>
      <c r="C165" s="898"/>
      <c r="D165" s="899"/>
      <c r="E165" s="900"/>
      <c r="F165" s="897"/>
      <c r="G165" s="897"/>
      <c r="H165" s="897"/>
      <c r="I165" s="897"/>
      <c r="J165" s="897"/>
      <c r="K165" s="897"/>
      <c r="L165" s="897"/>
      <c r="M165" s="897"/>
    </row>
    <row r="166" spans="1:15" s="560" customFormat="1" ht="14.25" customHeight="1" x14ac:dyDescent="0.2">
      <c r="B166" s="561"/>
      <c r="C166" s="898"/>
      <c r="D166" s="899"/>
      <c r="E166" s="900"/>
      <c r="F166" s="897"/>
      <c r="G166" s="897"/>
      <c r="H166" s="897"/>
      <c r="I166" s="897"/>
      <c r="J166" s="897"/>
      <c r="K166" s="897"/>
      <c r="L166" s="897"/>
      <c r="M166" s="897"/>
    </row>
    <row r="167" spans="1:15" s="560" customFormat="1" ht="14.25" customHeight="1" x14ac:dyDescent="0.2">
      <c r="A167" s="162"/>
      <c r="B167" s="706"/>
      <c r="C167" s="706"/>
      <c r="D167" s="706"/>
      <c r="E167" s="706"/>
      <c r="F167" s="706"/>
      <c r="G167" s="706"/>
      <c r="H167" s="706"/>
      <c r="I167" s="706"/>
      <c r="J167" s="706"/>
      <c r="K167" s="706"/>
      <c r="L167" s="706"/>
      <c r="M167" s="706"/>
      <c r="N167" s="162"/>
      <c r="O167" s="162"/>
    </row>
    <row r="168" spans="1:15" x14ac:dyDescent="0.2">
      <c r="B168" s="907" t="s">
        <v>944</v>
      </c>
      <c r="C168" s="907"/>
      <c r="D168" s="907"/>
      <c r="E168" s="907"/>
      <c r="F168" s="907"/>
      <c r="G168" s="907"/>
      <c r="H168" s="907"/>
      <c r="I168" s="907"/>
      <c r="J168" s="907"/>
      <c r="K168" s="907"/>
      <c r="L168" s="907"/>
      <c r="M168" s="907"/>
    </row>
    <row r="169" spans="1:15" ht="7.5" customHeight="1" x14ac:dyDescent="0.2">
      <c r="B169" s="662"/>
      <c r="C169" s="662"/>
      <c r="D169" s="662"/>
      <c r="E169" s="662"/>
      <c r="F169" s="662"/>
      <c r="G169" s="662"/>
      <c r="H169" s="662"/>
      <c r="I169" s="662"/>
      <c r="J169" s="662"/>
      <c r="K169" s="662"/>
      <c r="L169" s="662"/>
      <c r="M169" s="662"/>
    </row>
    <row r="170" spans="1:15" s="560" customFormat="1" ht="14.25" customHeight="1" x14ac:dyDescent="0.2">
      <c r="B170" s="561"/>
      <c r="C170" s="898"/>
      <c r="D170" s="899"/>
      <c r="E170" s="900"/>
      <c r="F170" s="897"/>
      <c r="G170" s="897"/>
      <c r="H170" s="897"/>
      <c r="I170" s="897"/>
      <c r="J170" s="897"/>
      <c r="K170" s="897"/>
      <c r="L170" s="897"/>
      <c r="M170" s="897"/>
      <c r="N170" s="713">
        <f>15-COUNTBLANK(K170:K184)</f>
        <v>0</v>
      </c>
    </row>
    <row r="171" spans="1:15" s="560" customFormat="1" ht="14.25" customHeight="1" x14ac:dyDescent="0.2">
      <c r="B171" s="561"/>
      <c r="C171" s="898"/>
      <c r="D171" s="899"/>
      <c r="E171" s="900"/>
      <c r="F171" s="897"/>
      <c r="G171" s="897"/>
      <c r="H171" s="897"/>
      <c r="I171" s="897"/>
      <c r="J171" s="897"/>
      <c r="K171" s="897"/>
      <c r="L171" s="897"/>
      <c r="M171" s="897"/>
    </row>
    <row r="172" spans="1:15" s="560" customFormat="1" ht="14.25" customHeight="1" x14ac:dyDescent="0.2">
      <c r="B172" s="561"/>
      <c r="C172" s="898"/>
      <c r="D172" s="899"/>
      <c r="E172" s="900"/>
      <c r="F172" s="897"/>
      <c r="G172" s="897"/>
      <c r="H172" s="897"/>
      <c r="I172" s="897"/>
      <c r="J172" s="897"/>
      <c r="K172" s="897"/>
      <c r="L172" s="897"/>
      <c r="M172" s="897"/>
    </row>
    <row r="173" spans="1:15" s="560" customFormat="1" ht="14.25" customHeight="1" x14ac:dyDescent="0.2">
      <c r="B173" s="561"/>
      <c r="C173" s="898"/>
      <c r="D173" s="899"/>
      <c r="E173" s="900"/>
      <c r="F173" s="897"/>
      <c r="G173" s="897"/>
      <c r="H173" s="897"/>
      <c r="I173" s="897"/>
      <c r="J173" s="897"/>
      <c r="K173" s="897"/>
      <c r="L173" s="897"/>
      <c r="M173" s="897"/>
    </row>
    <row r="174" spans="1:15" s="560" customFormat="1" ht="14.25" customHeight="1" x14ac:dyDescent="0.2">
      <c r="B174" s="561"/>
      <c r="C174" s="898"/>
      <c r="D174" s="899"/>
      <c r="E174" s="900"/>
      <c r="F174" s="897"/>
      <c r="G174" s="897"/>
      <c r="H174" s="897"/>
      <c r="I174" s="897"/>
      <c r="J174" s="897"/>
      <c r="K174" s="897"/>
      <c r="L174" s="897"/>
      <c r="M174" s="897"/>
    </row>
    <row r="175" spans="1:15" s="560" customFormat="1" ht="14.25" customHeight="1" x14ac:dyDescent="0.2">
      <c r="B175" s="561"/>
      <c r="C175" s="898"/>
      <c r="D175" s="899"/>
      <c r="E175" s="900"/>
      <c r="F175" s="897"/>
      <c r="G175" s="897"/>
      <c r="H175" s="897"/>
      <c r="I175" s="897"/>
      <c r="J175" s="897"/>
      <c r="K175" s="897"/>
      <c r="L175" s="897"/>
      <c r="M175" s="897"/>
    </row>
    <row r="176" spans="1:15" s="560" customFormat="1" ht="14.25" customHeight="1" x14ac:dyDescent="0.2">
      <c r="B176" s="561"/>
      <c r="C176" s="898"/>
      <c r="D176" s="899"/>
      <c r="E176" s="900"/>
      <c r="F176" s="897"/>
      <c r="G176" s="897"/>
      <c r="H176" s="897"/>
      <c r="I176" s="897"/>
      <c r="J176" s="897"/>
      <c r="K176" s="897"/>
      <c r="L176" s="897"/>
      <c r="M176" s="897"/>
    </row>
    <row r="177" spans="2:15" s="560" customFormat="1" ht="14.25" customHeight="1" x14ac:dyDescent="0.2">
      <c r="B177" s="561"/>
      <c r="C177" s="898"/>
      <c r="D177" s="899"/>
      <c r="E177" s="900"/>
      <c r="F177" s="897"/>
      <c r="G177" s="897"/>
      <c r="H177" s="897"/>
      <c r="I177" s="897"/>
      <c r="J177" s="897"/>
      <c r="K177" s="897"/>
      <c r="L177" s="897"/>
      <c r="M177" s="897"/>
    </row>
    <row r="178" spans="2:15" s="560" customFormat="1" ht="14.25" customHeight="1" x14ac:dyDescent="0.2">
      <c r="B178" s="561"/>
      <c r="C178" s="898"/>
      <c r="D178" s="899"/>
      <c r="E178" s="900"/>
      <c r="F178" s="897"/>
      <c r="G178" s="897"/>
      <c r="H178" s="897"/>
      <c r="I178" s="897"/>
      <c r="J178" s="897"/>
      <c r="K178" s="897"/>
      <c r="L178" s="897"/>
      <c r="M178" s="897"/>
    </row>
    <row r="179" spans="2:15" s="560" customFormat="1" ht="14.25" customHeight="1" x14ac:dyDescent="0.2">
      <c r="B179" s="561"/>
      <c r="C179" s="898"/>
      <c r="D179" s="899"/>
      <c r="E179" s="900"/>
      <c r="F179" s="897"/>
      <c r="G179" s="897"/>
      <c r="H179" s="897"/>
      <c r="I179" s="897"/>
      <c r="J179" s="897"/>
      <c r="K179" s="897"/>
      <c r="L179" s="897"/>
      <c r="M179" s="897"/>
    </row>
    <row r="180" spans="2:15" s="560" customFormat="1" ht="14.25" customHeight="1" x14ac:dyDescent="0.2">
      <c r="B180" s="561"/>
      <c r="C180" s="898"/>
      <c r="D180" s="899"/>
      <c r="E180" s="900"/>
      <c r="F180" s="897"/>
      <c r="G180" s="897"/>
      <c r="H180" s="897"/>
      <c r="I180" s="897"/>
      <c r="J180" s="897"/>
      <c r="K180" s="897"/>
      <c r="L180" s="897"/>
      <c r="M180" s="897"/>
    </row>
    <row r="181" spans="2:15" s="560" customFormat="1" ht="14.25" customHeight="1" x14ac:dyDescent="0.2">
      <c r="B181" s="561"/>
      <c r="C181" s="898"/>
      <c r="D181" s="899"/>
      <c r="E181" s="900"/>
      <c r="F181" s="897"/>
      <c r="G181" s="897"/>
      <c r="H181" s="897"/>
      <c r="I181" s="897"/>
      <c r="J181" s="897"/>
      <c r="K181" s="897"/>
      <c r="L181" s="897"/>
      <c r="M181" s="897"/>
    </row>
    <row r="182" spans="2:15" s="560" customFormat="1" ht="14.25" customHeight="1" x14ac:dyDescent="0.2">
      <c r="B182" s="561"/>
      <c r="C182" s="898"/>
      <c r="D182" s="899"/>
      <c r="E182" s="900"/>
      <c r="F182" s="897"/>
      <c r="G182" s="897"/>
      <c r="H182" s="897"/>
      <c r="I182" s="897"/>
      <c r="J182" s="897"/>
      <c r="K182" s="897"/>
      <c r="L182" s="897"/>
      <c r="M182" s="897"/>
    </row>
    <row r="183" spans="2:15" s="560" customFormat="1" ht="14.25" customHeight="1" x14ac:dyDescent="0.2">
      <c r="B183" s="561"/>
      <c r="C183" s="898"/>
      <c r="D183" s="899"/>
      <c r="E183" s="900"/>
      <c r="F183" s="897"/>
      <c r="G183" s="897"/>
      <c r="H183" s="897"/>
      <c r="I183" s="897"/>
      <c r="J183" s="897"/>
      <c r="K183" s="897"/>
      <c r="L183" s="897"/>
      <c r="M183" s="897"/>
    </row>
    <row r="184" spans="2:15" s="560" customFormat="1" ht="14.25" customHeight="1" x14ac:dyDescent="0.2">
      <c r="B184" s="561"/>
      <c r="C184" s="898"/>
      <c r="D184" s="899"/>
      <c r="E184" s="900"/>
      <c r="F184" s="897"/>
      <c r="G184" s="897"/>
      <c r="H184" s="897"/>
      <c r="I184" s="897"/>
      <c r="J184" s="897"/>
      <c r="K184" s="897"/>
      <c r="L184" s="897"/>
      <c r="M184" s="897"/>
    </row>
    <row r="185" spans="2:15" s="560" customFormat="1" ht="14.25" customHeight="1" x14ac:dyDescent="0.2"/>
    <row r="186" spans="2:15" x14ac:dyDescent="0.2">
      <c r="B186" s="975" t="s">
        <v>945</v>
      </c>
      <c r="C186" s="975"/>
      <c r="D186" s="975"/>
      <c r="E186" s="975"/>
      <c r="F186" s="975"/>
      <c r="G186" s="975"/>
      <c r="H186" s="975"/>
      <c r="I186" s="975"/>
      <c r="J186" s="975"/>
      <c r="K186" s="975"/>
      <c r="L186" s="975"/>
      <c r="M186" s="975"/>
      <c r="N186" s="663"/>
      <c r="O186" s="663"/>
    </row>
    <row r="187" spans="2:15" x14ac:dyDescent="0.2">
      <c r="B187" s="662"/>
      <c r="C187" s="662"/>
      <c r="D187" s="662"/>
      <c r="E187" s="662"/>
      <c r="F187" s="662"/>
      <c r="G187" s="662"/>
      <c r="H187" s="662"/>
      <c r="I187" s="662"/>
      <c r="J187" s="662"/>
      <c r="K187" s="662"/>
      <c r="L187" s="662"/>
      <c r="M187" s="662"/>
    </row>
    <row r="188" spans="2:15" x14ac:dyDescent="0.2">
      <c r="B188" s="904" t="s">
        <v>940</v>
      </c>
      <c r="C188" s="904"/>
      <c r="D188" s="904"/>
      <c r="E188" s="904"/>
      <c r="F188" s="904"/>
      <c r="G188" s="904"/>
      <c r="H188" s="904"/>
      <c r="I188" s="904"/>
      <c r="J188" s="904"/>
      <c r="K188" s="904"/>
      <c r="L188" s="904"/>
      <c r="M188" s="904"/>
    </row>
    <row r="189" spans="2:15" ht="7.5" customHeight="1" x14ac:dyDescent="0.2">
      <c r="B189" s="662"/>
      <c r="C189" s="662"/>
      <c r="D189" s="662"/>
      <c r="E189" s="662"/>
      <c r="F189" s="662"/>
      <c r="G189" s="662"/>
      <c r="H189" s="662"/>
      <c r="I189" s="662"/>
      <c r="J189" s="662"/>
      <c r="K189" s="662"/>
      <c r="L189" s="662"/>
      <c r="M189" s="662"/>
    </row>
    <row r="190" spans="2:15" ht="42" customHeight="1" x14ac:dyDescent="0.2">
      <c r="B190" s="661" t="s">
        <v>97</v>
      </c>
      <c r="C190" s="927" t="s">
        <v>471</v>
      </c>
      <c r="D190" s="928"/>
      <c r="E190" s="976"/>
      <c r="F190" s="927" t="s">
        <v>472</v>
      </c>
      <c r="G190" s="928"/>
      <c r="H190" s="928"/>
      <c r="I190" s="928"/>
      <c r="J190" s="976"/>
      <c r="K190" s="927" t="s">
        <v>541</v>
      </c>
      <c r="L190" s="928"/>
      <c r="M190" s="976"/>
      <c r="N190" s="713">
        <f>15-COUNTBLANK(K191:K205)</f>
        <v>0</v>
      </c>
    </row>
    <row r="191" spans="2:15" s="560" customFormat="1" ht="14.25" customHeight="1" x14ac:dyDescent="0.2">
      <c r="B191" s="561"/>
      <c r="C191" s="898"/>
      <c r="D191" s="899"/>
      <c r="E191" s="900"/>
      <c r="F191" s="897"/>
      <c r="G191" s="897"/>
      <c r="H191" s="897"/>
      <c r="I191" s="897"/>
      <c r="J191" s="897"/>
      <c r="K191" s="897"/>
      <c r="L191" s="897"/>
      <c r="M191" s="897"/>
    </row>
    <row r="192" spans="2:15" s="560" customFormat="1" ht="14.25" customHeight="1" x14ac:dyDescent="0.2">
      <c r="B192" s="561"/>
      <c r="C192" s="898"/>
      <c r="D192" s="899"/>
      <c r="E192" s="900"/>
      <c r="F192" s="897"/>
      <c r="G192" s="897"/>
      <c r="H192" s="897"/>
      <c r="I192" s="897"/>
      <c r="J192" s="897"/>
      <c r="K192" s="897"/>
      <c r="L192" s="897"/>
      <c r="M192" s="897"/>
    </row>
    <row r="193" spans="2:13" s="560" customFormat="1" ht="14.25" customHeight="1" x14ac:dyDescent="0.2">
      <c r="B193" s="561"/>
      <c r="C193" s="898"/>
      <c r="D193" s="899"/>
      <c r="E193" s="900"/>
      <c r="F193" s="897"/>
      <c r="G193" s="897"/>
      <c r="H193" s="897"/>
      <c r="I193" s="897"/>
      <c r="J193" s="897"/>
      <c r="K193" s="897"/>
      <c r="L193" s="897"/>
      <c r="M193" s="897"/>
    </row>
    <row r="194" spans="2:13" s="560" customFormat="1" ht="14.25" customHeight="1" x14ac:dyDescent="0.2">
      <c r="B194" s="561"/>
      <c r="C194" s="898"/>
      <c r="D194" s="899"/>
      <c r="E194" s="900"/>
      <c r="F194" s="897"/>
      <c r="G194" s="897"/>
      <c r="H194" s="897"/>
      <c r="I194" s="897"/>
      <c r="J194" s="897"/>
      <c r="K194" s="897"/>
      <c r="L194" s="897"/>
      <c r="M194" s="897"/>
    </row>
    <row r="195" spans="2:13" s="560" customFormat="1" ht="14.25" customHeight="1" x14ac:dyDescent="0.2">
      <c r="B195" s="561"/>
      <c r="C195" s="898"/>
      <c r="D195" s="899"/>
      <c r="E195" s="900"/>
      <c r="F195" s="897"/>
      <c r="G195" s="897"/>
      <c r="H195" s="897"/>
      <c r="I195" s="897"/>
      <c r="J195" s="897"/>
      <c r="K195" s="897"/>
      <c r="L195" s="897"/>
      <c r="M195" s="897"/>
    </row>
    <row r="196" spans="2:13" s="560" customFormat="1" ht="14.25" customHeight="1" x14ac:dyDescent="0.2">
      <c r="B196" s="561"/>
      <c r="C196" s="898"/>
      <c r="D196" s="899"/>
      <c r="E196" s="900"/>
      <c r="F196" s="897"/>
      <c r="G196" s="897"/>
      <c r="H196" s="897"/>
      <c r="I196" s="897"/>
      <c r="J196" s="897"/>
      <c r="K196" s="897"/>
      <c r="L196" s="897"/>
      <c r="M196" s="897"/>
    </row>
    <row r="197" spans="2:13" s="560" customFormat="1" ht="14.25" customHeight="1" x14ac:dyDescent="0.2">
      <c r="B197" s="561"/>
      <c r="C197" s="898"/>
      <c r="D197" s="899"/>
      <c r="E197" s="900"/>
      <c r="F197" s="897"/>
      <c r="G197" s="897"/>
      <c r="H197" s="897"/>
      <c r="I197" s="897"/>
      <c r="J197" s="897"/>
      <c r="K197" s="897"/>
      <c r="L197" s="897"/>
      <c r="M197" s="897"/>
    </row>
    <row r="198" spans="2:13" s="560" customFormat="1" ht="14.25" customHeight="1" x14ac:dyDescent="0.2">
      <c r="B198" s="561"/>
      <c r="C198" s="898"/>
      <c r="D198" s="899"/>
      <c r="E198" s="900"/>
      <c r="F198" s="897"/>
      <c r="G198" s="897"/>
      <c r="H198" s="897"/>
      <c r="I198" s="897"/>
      <c r="J198" s="897"/>
      <c r="K198" s="897"/>
      <c r="L198" s="897"/>
      <c r="M198" s="897"/>
    </row>
    <row r="199" spans="2:13" s="560" customFormat="1" ht="14.25" customHeight="1" x14ac:dyDescent="0.2">
      <c r="B199" s="561"/>
      <c r="C199" s="898"/>
      <c r="D199" s="899"/>
      <c r="E199" s="900"/>
      <c r="F199" s="897"/>
      <c r="G199" s="897"/>
      <c r="H199" s="897"/>
      <c r="I199" s="897"/>
      <c r="J199" s="897"/>
      <c r="K199" s="897"/>
      <c r="L199" s="897"/>
      <c r="M199" s="897"/>
    </row>
    <row r="200" spans="2:13" s="560" customFormat="1" ht="14.25" customHeight="1" x14ac:dyDescent="0.2">
      <c r="B200" s="561"/>
      <c r="C200" s="898"/>
      <c r="D200" s="899"/>
      <c r="E200" s="900"/>
      <c r="F200" s="897"/>
      <c r="G200" s="897"/>
      <c r="H200" s="897"/>
      <c r="I200" s="897"/>
      <c r="J200" s="897"/>
      <c r="K200" s="897"/>
      <c r="L200" s="897"/>
      <c r="M200" s="897"/>
    </row>
    <row r="201" spans="2:13" s="560" customFormat="1" ht="14.25" customHeight="1" x14ac:dyDescent="0.2">
      <c r="B201" s="561"/>
      <c r="C201" s="898"/>
      <c r="D201" s="899"/>
      <c r="E201" s="900"/>
      <c r="F201" s="897"/>
      <c r="G201" s="897"/>
      <c r="H201" s="897"/>
      <c r="I201" s="897"/>
      <c r="J201" s="897"/>
      <c r="K201" s="897"/>
      <c r="L201" s="897"/>
      <c r="M201" s="897"/>
    </row>
    <row r="202" spans="2:13" s="560" customFormat="1" ht="14.25" customHeight="1" x14ac:dyDescent="0.2">
      <c r="B202" s="561"/>
      <c r="C202" s="898"/>
      <c r="D202" s="899"/>
      <c r="E202" s="900"/>
      <c r="F202" s="897"/>
      <c r="G202" s="897"/>
      <c r="H202" s="897"/>
      <c r="I202" s="897"/>
      <c r="J202" s="897"/>
      <c r="K202" s="897"/>
      <c r="L202" s="897"/>
      <c r="M202" s="897"/>
    </row>
    <row r="203" spans="2:13" s="560" customFormat="1" ht="14.25" customHeight="1" x14ac:dyDescent="0.2">
      <c r="B203" s="561"/>
      <c r="C203" s="898"/>
      <c r="D203" s="899"/>
      <c r="E203" s="900"/>
      <c r="F203" s="897"/>
      <c r="G203" s="897"/>
      <c r="H203" s="897"/>
      <c r="I203" s="897"/>
      <c r="J203" s="897"/>
      <c r="K203" s="897"/>
      <c r="L203" s="897"/>
      <c r="M203" s="897"/>
    </row>
    <row r="204" spans="2:13" s="560" customFormat="1" ht="14.25" customHeight="1" x14ac:dyDescent="0.2">
      <c r="B204" s="561"/>
      <c r="C204" s="898"/>
      <c r="D204" s="899"/>
      <c r="E204" s="900"/>
      <c r="F204" s="897"/>
      <c r="G204" s="897"/>
      <c r="H204" s="897"/>
      <c r="I204" s="897"/>
      <c r="J204" s="897"/>
      <c r="K204" s="897"/>
      <c r="L204" s="897"/>
      <c r="M204" s="897"/>
    </row>
    <row r="205" spans="2:13" s="560" customFormat="1" ht="14.25" customHeight="1" x14ac:dyDescent="0.2">
      <c r="B205" s="561"/>
      <c r="C205" s="898"/>
      <c r="D205" s="899"/>
      <c r="E205" s="900"/>
      <c r="F205" s="897"/>
      <c r="G205" s="897"/>
      <c r="H205" s="897"/>
      <c r="I205" s="897"/>
      <c r="J205" s="897"/>
      <c r="K205" s="897"/>
      <c r="L205" s="897"/>
      <c r="M205" s="897"/>
    </row>
    <row r="206" spans="2:13" x14ac:dyDescent="0.2">
      <c r="B206" s="662"/>
      <c r="C206" s="662"/>
      <c r="D206" s="662"/>
      <c r="E206" s="662"/>
      <c r="F206" s="662"/>
      <c r="G206" s="662"/>
      <c r="H206" s="662"/>
      <c r="I206" s="662"/>
      <c r="J206" s="662"/>
      <c r="K206" s="662"/>
      <c r="L206" s="662"/>
      <c r="M206" s="662"/>
    </row>
    <row r="207" spans="2:13" x14ac:dyDescent="0.2">
      <c r="B207" s="904" t="s">
        <v>941</v>
      </c>
      <c r="C207" s="904"/>
      <c r="D207" s="904"/>
      <c r="E207" s="904"/>
      <c r="F207" s="904"/>
      <c r="G207" s="904"/>
      <c r="H207" s="904"/>
      <c r="I207" s="904"/>
      <c r="J207" s="904"/>
      <c r="K207" s="904"/>
      <c r="L207" s="904"/>
      <c r="M207" s="904"/>
    </row>
    <row r="208" spans="2:13" ht="7.5" customHeight="1" x14ac:dyDescent="0.2">
      <c r="B208" s="662"/>
      <c r="C208" s="662"/>
      <c r="D208" s="662"/>
      <c r="E208" s="662"/>
      <c r="F208" s="662"/>
      <c r="G208" s="662"/>
      <c r="H208" s="662"/>
      <c r="I208" s="662"/>
      <c r="J208" s="662"/>
      <c r="K208" s="662"/>
      <c r="L208" s="662"/>
      <c r="M208" s="662"/>
    </row>
    <row r="209" spans="2:14" s="560" customFormat="1" ht="14.25" customHeight="1" x14ac:dyDescent="0.2">
      <c r="B209" s="561"/>
      <c r="C209" s="898"/>
      <c r="D209" s="899"/>
      <c r="E209" s="900"/>
      <c r="F209" s="897"/>
      <c r="G209" s="897"/>
      <c r="H209" s="897"/>
      <c r="I209" s="897"/>
      <c r="J209" s="897"/>
      <c r="K209" s="897"/>
      <c r="L209" s="897"/>
      <c r="M209" s="897"/>
      <c r="N209" s="713">
        <f>15-COUNTBLANK(K209:K223)</f>
        <v>0</v>
      </c>
    </row>
    <row r="210" spans="2:14" s="560" customFormat="1" ht="14.25" customHeight="1" x14ac:dyDescent="0.2">
      <c r="B210" s="561"/>
      <c r="C210" s="898"/>
      <c r="D210" s="899"/>
      <c r="E210" s="900"/>
      <c r="F210" s="897"/>
      <c r="G210" s="897"/>
      <c r="H210" s="897"/>
      <c r="I210" s="897"/>
      <c r="J210" s="897"/>
      <c r="K210" s="897"/>
      <c r="L210" s="897"/>
      <c r="M210" s="897"/>
    </row>
    <row r="211" spans="2:14" s="560" customFormat="1" ht="14.25" customHeight="1" x14ac:dyDescent="0.2">
      <c r="B211" s="561"/>
      <c r="C211" s="898"/>
      <c r="D211" s="899"/>
      <c r="E211" s="900"/>
      <c r="F211" s="897"/>
      <c r="G211" s="897"/>
      <c r="H211" s="897"/>
      <c r="I211" s="897"/>
      <c r="J211" s="897"/>
      <c r="K211" s="897"/>
      <c r="L211" s="897"/>
      <c r="M211" s="897"/>
    </row>
    <row r="212" spans="2:14" s="560" customFormat="1" ht="14.25" customHeight="1" x14ac:dyDescent="0.2">
      <c r="B212" s="561"/>
      <c r="C212" s="898"/>
      <c r="D212" s="899"/>
      <c r="E212" s="900"/>
      <c r="F212" s="897"/>
      <c r="G212" s="897"/>
      <c r="H212" s="897"/>
      <c r="I212" s="897"/>
      <c r="J212" s="897"/>
      <c r="K212" s="897"/>
      <c r="L212" s="897"/>
      <c r="M212" s="897"/>
    </row>
    <row r="213" spans="2:14" s="560" customFormat="1" ht="14.25" customHeight="1" x14ac:dyDescent="0.2">
      <c r="B213" s="561"/>
      <c r="C213" s="898"/>
      <c r="D213" s="899"/>
      <c r="E213" s="900"/>
      <c r="F213" s="897"/>
      <c r="G213" s="897"/>
      <c r="H213" s="897"/>
      <c r="I213" s="897"/>
      <c r="J213" s="897"/>
      <c r="K213" s="897"/>
      <c r="L213" s="897"/>
      <c r="M213" s="897"/>
    </row>
    <row r="214" spans="2:14" s="560" customFormat="1" ht="14.25" customHeight="1" x14ac:dyDescent="0.2">
      <c r="B214" s="561"/>
      <c r="C214" s="898"/>
      <c r="D214" s="899"/>
      <c r="E214" s="900"/>
      <c r="F214" s="897"/>
      <c r="G214" s="897"/>
      <c r="H214" s="897"/>
      <c r="I214" s="897"/>
      <c r="J214" s="897"/>
      <c r="K214" s="897"/>
      <c r="L214" s="897"/>
      <c r="M214" s="897"/>
    </row>
    <row r="215" spans="2:14" s="560" customFormat="1" ht="14.25" customHeight="1" x14ac:dyDescent="0.2">
      <c r="B215" s="561"/>
      <c r="C215" s="898"/>
      <c r="D215" s="899"/>
      <c r="E215" s="900"/>
      <c r="F215" s="897"/>
      <c r="G215" s="897"/>
      <c r="H215" s="897"/>
      <c r="I215" s="897"/>
      <c r="J215" s="897"/>
      <c r="K215" s="897"/>
      <c r="L215" s="897"/>
      <c r="M215" s="897"/>
    </row>
    <row r="216" spans="2:14" s="560" customFormat="1" ht="14.25" customHeight="1" x14ac:dyDescent="0.2">
      <c r="B216" s="561"/>
      <c r="C216" s="898"/>
      <c r="D216" s="899"/>
      <c r="E216" s="900"/>
      <c r="F216" s="897"/>
      <c r="G216" s="897"/>
      <c r="H216" s="897"/>
      <c r="I216" s="897"/>
      <c r="J216" s="897"/>
      <c r="K216" s="897"/>
      <c r="L216" s="897"/>
      <c r="M216" s="897"/>
    </row>
    <row r="217" spans="2:14" s="560" customFormat="1" ht="14.25" customHeight="1" x14ac:dyDescent="0.2">
      <c r="B217" s="561"/>
      <c r="C217" s="898"/>
      <c r="D217" s="899"/>
      <c r="E217" s="900"/>
      <c r="F217" s="897"/>
      <c r="G217" s="897"/>
      <c r="H217" s="897"/>
      <c r="I217" s="897"/>
      <c r="J217" s="897"/>
      <c r="K217" s="897"/>
      <c r="L217" s="897"/>
      <c r="M217" s="897"/>
    </row>
    <row r="218" spans="2:14" s="560" customFormat="1" ht="14.25" customHeight="1" x14ac:dyDescent="0.2">
      <c r="B218" s="561"/>
      <c r="C218" s="898"/>
      <c r="D218" s="899"/>
      <c r="E218" s="900"/>
      <c r="F218" s="897"/>
      <c r="G218" s="897"/>
      <c r="H218" s="897"/>
      <c r="I218" s="897"/>
      <c r="J218" s="897"/>
      <c r="K218" s="897"/>
      <c r="L218" s="897"/>
      <c r="M218" s="897"/>
    </row>
    <row r="219" spans="2:14" s="560" customFormat="1" ht="14.25" customHeight="1" x14ac:dyDescent="0.2">
      <c r="B219" s="561"/>
      <c r="C219" s="898"/>
      <c r="D219" s="899"/>
      <c r="E219" s="900"/>
      <c r="F219" s="897"/>
      <c r="G219" s="897"/>
      <c r="H219" s="897"/>
      <c r="I219" s="897"/>
      <c r="J219" s="897"/>
      <c r="K219" s="897"/>
      <c r="L219" s="897"/>
      <c r="M219" s="897"/>
    </row>
    <row r="220" spans="2:14" s="560" customFormat="1" ht="14.25" customHeight="1" x14ac:dyDescent="0.2">
      <c r="B220" s="561"/>
      <c r="C220" s="898"/>
      <c r="D220" s="899"/>
      <c r="E220" s="900"/>
      <c r="F220" s="897"/>
      <c r="G220" s="897"/>
      <c r="H220" s="897"/>
      <c r="I220" s="897"/>
      <c r="J220" s="897"/>
      <c r="K220" s="897"/>
      <c r="L220" s="897"/>
      <c r="M220" s="897"/>
    </row>
    <row r="221" spans="2:14" s="560" customFormat="1" ht="14.25" customHeight="1" x14ac:dyDescent="0.2">
      <c r="B221" s="561"/>
      <c r="C221" s="898"/>
      <c r="D221" s="899"/>
      <c r="E221" s="900"/>
      <c r="F221" s="897"/>
      <c r="G221" s="897"/>
      <c r="H221" s="897"/>
      <c r="I221" s="897"/>
      <c r="J221" s="897"/>
      <c r="K221" s="897"/>
      <c r="L221" s="897"/>
      <c r="M221" s="897"/>
    </row>
    <row r="222" spans="2:14" s="560" customFormat="1" ht="14.25" customHeight="1" x14ac:dyDescent="0.2">
      <c r="B222" s="561"/>
      <c r="C222" s="898"/>
      <c r="D222" s="899"/>
      <c r="E222" s="900"/>
      <c r="F222" s="897"/>
      <c r="G222" s="897"/>
      <c r="H222" s="897"/>
      <c r="I222" s="897"/>
      <c r="J222" s="897"/>
      <c r="K222" s="897"/>
      <c r="L222" s="897"/>
      <c r="M222" s="897"/>
    </row>
    <row r="223" spans="2:14" s="560" customFormat="1" ht="14.25" customHeight="1" x14ac:dyDescent="0.2">
      <c r="B223" s="561"/>
      <c r="C223" s="898"/>
      <c r="D223" s="899"/>
      <c r="E223" s="900"/>
      <c r="F223" s="897"/>
      <c r="G223" s="897"/>
      <c r="H223" s="897"/>
      <c r="I223" s="897"/>
      <c r="J223" s="897"/>
      <c r="K223" s="897"/>
      <c r="L223" s="897"/>
      <c r="M223" s="897"/>
    </row>
    <row r="224" spans="2:14" x14ac:dyDescent="0.2">
      <c r="B224" s="549"/>
      <c r="C224" s="549"/>
      <c r="D224" s="549"/>
      <c r="E224" s="549"/>
      <c r="F224" s="549"/>
      <c r="G224" s="549"/>
      <c r="H224" s="549"/>
      <c r="I224" s="549"/>
      <c r="J224" s="549"/>
      <c r="K224" s="549"/>
      <c r="L224" s="549"/>
      <c r="M224" s="549"/>
    </row>
    <row r="225" spans="2:16" x14ac:dyDescent="0.2">
      <c r="B225" s="975" t="s">
        <v>542</v>
      </c>
      <c r="C225" s="975"/>
      <c r="D225" s="975"/>
      <c r="E225" s="975"/>
      <c r="F225" s="975"/>
      <c r="G225" s="975"/>
      <c r="H225" s="975"/>
      <c r="I225" s="975"/>
      <c r="J225" s="975"/>
      <c r="K225" s="975"/>
      <c r="L225" s="975"/>
      <c r="M225" s="975"/>
    </row>
    <row r="227" spans="2:16" ht="15.75" customHeight="1" x14ac:dyDescent="0.2">
      <c r="B227" s="920" t="s">
        <v>543</v>
      </c>
      <c r="C227" s="921"/>
      <c r="D227" s="921"/>
      <c r="E227" s="921"/>
      <c r="F227" s="921"/>
      <c r="G227" s="921"/>
      <c r="H227" s="921"/>
      <c r="I227" s="921"/>
      <c r="J227" s="921"/>
      <c r="K227" s="921"/>
      <c r="L227" s="921"/>
      <c r="M227" s="374"/>
    </row>
    <row r="228" spans="2:16" ht="7.5" customHeight="1" x14ac:dyDescent="0.2">
      <c r="B228" s="375"/>
      <c r="C228" s="375"/>
      <c r="D228" s="375"/>
      <c r="E228" s="375"/>
      <c r="F228" s="375"/>
      <c r="G228" s="375"/>
      <c r="H228" s="375"/>
      <c r="I228" s="375"/>
      <c r="J228" s="375"/>
      <c r="K228" s="375"/>
      <c r="L228" s="375"/>
      <c r="M228" s="375"/>
    </row>
    <row r="229" spans="2:16" x14ac:dyDescent="0.2">
      <c r="C229" s="376" t="str">
        <f>'Anexo I. D. D.R. Gasto Navarra'!G24</f>
        <v/>
      </c>
      <c r="D229" s="377"/>
      <c r="E229" s="377"/>
      <c r="F229" s="377"/>
      <c r="G229" s="377"/>
      <c r="H229" s="377"/>
      <c r="I229" s="377"/>
      <c r="J229" s="377"/>
      <c r="K229" s="377"/>
      <c r="L229" s="378"/>
      <c r="M229" s="378"/>
    </row>
    <row r="230" spans="2:16" x14ac:dyDescent="0.2">
      <c r="C230" s="931" t="s">
        <v>544</v>
      </c>
      <c r="D230" s="931"/>
      <c r="E230" s="931"/>
      <c r="F230" s="931"/>
      <c r="G230" s="931"/>
      <c r="H230" s="931"/>
    </row>
    <row r="231" spans="2:16" x14ac:dyDescent="0.2">
      <c r="L231" s="379"/>
      <c r="M231" s="379"/>
    </row>
    <row r="232" spans="2:16" ht="15" x14ac:dyDescent="0.2">
      <c r="B232" s="913" t="s">
        <v>668</v>
      </c>
      <c r="C232" s="913"/>
      <c r="D232" s="913"/>
      <c r="E232" s="913"/>
      <c r="F232" s="913"/>
      <c r="G232" s="914"/>
      <c r="H232" s="573"/>
      <c r="I232" s="478"/>
      <c r="J232" s="478"/>
      <c r="K232" s="478"/>
      <c r="L232" s="478"/>
      <c r="M232" s="478"/>
    </row>
    <row r="233" spans="2:16" ht="14.25" customHeight="1" x14ac:dyDescent="0.2">
      <c r="B233" s="551"/>
      <c r="C233" s="905" t="s">
        <v>669</v>
      </c>
      <c r="D233" s="905"/>
      <c r="E233" s="905"/>
      <c r="F233" s="905"/>
      <c r="G233" s="905"/>
      <c r="H233" s="551"/>
      <c r="I233" s="551"/>
      <c r="J233" s="551"/>
      <c r="K233" s="551"/>
      <c r="L233" s="551"/>
      <c r="M233" s="551"/>
    </row>
    <row r="235" spans="2:16" s="381" customFormat="1" x14ac:dyDescent="0.2">
      <c r="B235" s="915" t="s">
        <v>545</v>
      </c>
      <c r="C235" s="915"/>
      <c r="D235" s="915"/>
      <c r="E235" s="915"/>
      <c r="F235" s="915"/>
      <c r="G235" s="915"/>
      <c r="H235" s="915"/>
      <c r="I235" s="915"/>
      <c r="J235" s="915"/>
      <c r="K235" s="915"/>
      <c r="L235" s="915"/>
      <c r="M235" s="915"/>
      <c r="P235" s="699"/>
    </row>
    <row r="236" spans="2:16" s="381" customFormat="1" ht="7.5" customHeight="1" x14ac:dyDescent="0.2">
      <c r="B236" s="380"/>
      <c r="C236" s="380"/>
      <c r="D236" s="380"/>
      <c r="E236" s="380"/>
      <c r="F236" s="380"/>
      <c r="G236" s="380"/>
      <c r="H236" s="380"/>
      <c r="I236" s="380"/>
      <c r="J236" s="380"/>
      <c r="K236" s="380"/>
      <c r="L236" s="380"/>
      <c r="M236" s="380"/>
      <c r="P236" s="699"/>
    </row>
    <row r="237" spans="2:16" s="381" customFormat="1" x14ac:dyDescent="0.2">
      <c r="B237" s="280"/>
      <c r="C237" s="376" t="str">
        <f>'Anexo I.A. Solicitud'!L32</f>
        <v/>
      </c>
      <c r="D237" s="280"/>
      <c r="E237" s="280"/>
      <c r="F237" s="280"/>
      <c r="G237" s="280"/>
      <c r="H237" s="280"/>
      <c r="I237" s="280"/>
      <c r="J237" s="380"/>
      <c r="K237" s="380"/>
      <c r="L237" s="380"/>
      <c r="M237" s="380"/>
      <c r="P237" s="699"/>
    </row>
    <row r="238" spans="2:16" s="381" customFormat="1" x14ac:dyDescent="0.2">
      <c r="B238" s="162"/>
      <c r="C238" s="923" t="s">
        <v>546</v>
      </c>
      <c r="D238" s="923"/>
      <c r="E238" s="923"/>
      <c r="F238" s="923"/>
      <c r="G238" s="923"/>
      <c r="H238" s="923"/>
      <c r="I238" s="923"/>
      <c r="J238" s="923"/>
      <c r="K238" s="923"/>
      <c r="L238" s="923"/>
      <c r="M238" s="923"/>
      <c r="P238" s="699"/>
    </row>
    <row r="240" spans="2:16" x14ac:dyDescent="0.2">
      <c r="B240" s="918" t="s">
        <v>101</v>
      </c>
      <c r="C240" s="919"/>
      <c r="D240" s="919"/>
      <c r="E240" s="919"/>
      <c r="F240" s="919"/>
      <c r="G240" s="919"/>
      <c r="H240" s="919"/>
      <c r="I240" s="919"/>
      <c r="J240" s="919"/>
      <c r="K240" s="919"/>
      <c r="L240" s="919"/>
      <c r="M240" s="919"/>
      <c r="O240" s="929"/>
      <c r="P240" s="929"/>
    </row>
    <row r="242" spans="2:15" x14ac:dyDescent="0.2">
      <c r="B242" s="909" t="s">
        <v>102</v>
      </c>
      <c r="C242" s="909"/>
      <c r="D242" s="909"/>
      <c r="E242" s="909"/>
      <c r="F242" s="909"/>
      <c r="G242" s="909"/>
      <c r="H242" s="909"/>
      <c r="I242" s="909"/>
      <c r="J242" s="909"/>
      <c r="K242" s="909"/>
      <c r="L242" s="909" t="s">
        <v>103</v>
      </c>
      <c r="M242" s="909"/>
      <c r="N242" s="713">
        <f>2-COUNTBLANK(L243:L244)</f>
        <v>0</v>
      </c>
    </row>
    <row r="243" spans="2:15" x14ac:dyDescent="0.2">
      <c r="B243" s="916"/>
      <c r="C243" s="916"/>
      <c r="D243" s="916"/>
      <c r="E243" s="916"/>
      <c r="F243" s="916"/>
      <c r="G243" s="916"/>
      <c r="H243" s="916"/>
      <c r="I243" s="916"/>
      <c r="J243" s="916"/>
      <c r="K243" s="916"/>
      <c r="L243" s="917"/>
      <c r="M243" s="917"/>
      <c r="N243" s="165" t="s">
        <v>296</v>
      </c>
    </row>
    <row r="244" spans="2:15" x14ac:dyDescent="0.2">
      <c r="B244" s="916"/>
      <c r="C244" s="916"/>
      <c r="D244" s="916"/>
      <c r="E244" s="916"/>
      <c r="F244" s="916"/>
      <c r="G244" s="916"/>
      <c r="H244" s="916"/>
      <c r="I244" s="916"/>
      <c r="J244" s="916"/>
      <c r="K244" s="916"/>
      <c r="L244" s="917"/>
      <c r="M244" s="917"/>
    </row>
    <row r="245" spans="2:15" x14ac:dyDescent="0.2">
      <c r="I245" s="165" t="s">
        <v>265</v>
      </c>
    </row>
    <row r="246" spans="2:15" ht="27.75" customHeight="1" x14ac:dyDescent="0.2">
      <c r="B246" s="915" t="s">
        <v>415</v>
      </c>
      <c r="C246" s="915"/>
      <c r="D246" s="915"/>
      <c r="E246" s="915"/>
      <c r="F246" s="915"/>
      <c r="G246" s="915"/>
      <c r="H246" s="915"/>
      <c r="I246" s="915"/>
      <c r="J246" s="915"/>
      <c r="K246" s="915"/>
      <c r="L246" s="915"/>
      <c r="M246" s="915"/>
      <c r="O246" s="263"/>
    </row>
    <row r="247" spans="2:15" x14ac:dyDescent="0.2">
      <c r="B247" s="468"/>
      <c r="C247" s="468"/>
      <c r="D247" s="468"/>
      <c r="E247" s="468"/>
      <c r="F247" s="468"/>
      <c r="G247" s="468"/>
      <c r="H247" s="468"/>
      <c r="I247" s="468"/>
      <c r="J247" s="468"/>
      <c r="K247" s="468"/>
      <c r="L247" s="468"/>
      <c r="M247" s="468"/>
      <c r="O247" s="382"/>
    </row>
    <row r="248" spans="2:15" ht="34.5" customHeight="1" x14ac:dyDescent="0.2">
      <c r="B248" s="956" t="s">
        <v>8</v>
      </c>
      <c r="C248" s="956"/>
      <c r="D248" s="956" t="s">
        <v>105</v>
      </c>
      <c r="E248" s="956"/>
      <c r="F248" s="956"/>
      <c r="G248" s="956"/>
      <c r="H248" s="956"/>
      <c r="I248" s="956"/>
      <c r="J248" s="956"/>
      <c r="K248" s="956"/>
      <c r="L248" s="956"/>
      <c r="M248" s="482"/>
      <c r="O248" s="383"/>
    </row>
    <row r="249" spans="2:15" x14ac:dyDescent="0.2">
      <c r="B249" s="906"/>
      <c r="C249" s="906"/>
      <c r="D249" s="906"/>
      <c r="E249" s="906"/>
      <c r="F249" s="906"/>
      <c r="G249" s="906"/>
      <c r="H249" s="906"/>
      <c r="I249" s="906"/>
      <c r="J249" s="906"/>
      <c r="K249" s="906"/>
      <c r="L249" s="906"/>
      <c r="M249" s="483"/>
      <c r="O249" s="414"/>
    </row>
    <row r="250" spans="2:15" x14ac:dyDescent="0.2">
      <c r="B250" s="906"/>
      <c r="C250" s="906"/>
      <c r="D250" s="906"/>
      <c r="E250" s="906"/>
      <c r="F250" s="906"/>
      <c r="G250" s="906"/>
      <c r="H250" s="906"/>
      <c r="I250" s="906"/>
      <c r="J250" s="906"/>
      <c r="K250" s="906"/>
      <c r="L250" s="906"/>
      <c r="M250" s="483"/>
      <c r="O250" s="414"/>
    </row>
    <row r="251" spans="2:15" x14ac:dyDescent="0.2">
      <c r="B251" s="906"/>
      <c r="C251" s="906"/>
      <c r="D251" s="906"/>
      <c r="E251" s="906"/>
      <c r="F251" s="906"/>
      <c r="G251" s="906"/>
      <c r="H251" s="906"/>
      <c r="I251" s="906"/>
      <c r="J251" s="906"/>
      <c r="K251" s="906"/>
      <c r="L251" s="906"/>
      <c r="M251" s="483"/>
      <c r="O251" s="414"/>
    </row>
    <row r="252" spans="2:15" x14ac:dyDescent="0.2">
      <c r="B252" s="906"/>
      <c r="C252" s="906"/>
      <c r="D252" s="906"/>
      <c r="E252" s="906"/>
      <c r="F252" s="906"/>
      <c r="G252" s="906"/>
      <c r="H252" s="906"/>
      <c r="I252" s="906"/>
      <c r="J252" s="906"/>
      <c r="K252" s="906"/>
      <c r="L252" s="906"/>
      <c r="M252" s="483"/>
      <c r="O252" s="414"/>
    </row>
    <row r="253" spans="2:15" x14ac:dyDescent="0.2">
      <c r="B253" s="906"/>
      <c r="C253" s="906"/>
      <c r="D253" s="906"/>
      <c r="E253" s="906"/>
      <c r="F253" s="906"/>
      <c r="G253" s="906"/>
      <c r="H253" s="906"/>
      <c r="I253" s="906"/>
      <c r="J253" s="906"/>
      <c r="K253" s="906"/>
      <c r="L253" s="906"/>
      <c r="M253" s="483"/>
      <c r="O253" s="414"/>
    </row>
    <row r="254" spans="2:15" x14ac:dyDescent="0.2">
      <c r="B254" s="906"/>
      <c r="C254" s="906"/>
      <c r="D254" s="906"/>
      <c r="E254" s="906"/>
      <c r="F254" s="906"/>
      <c r="G254" s="906"/>
      <c r="H254" s="906"/>
      <c r="I254" s="906"/>
      <c r="J254" s="906"/>
      <c r="K254" s="906"/>
      <c r="L254" s="906"/>
      <c r="M254" s="483"/>
      <c r="O254" s="414"/>
    </row>
    <row r="255" spans="2:15" x14ac:dyDescent="0.2">
      <c r="B255" s="906"/>
      <c r="C255" s="906"/>
      <c r="D255" s="906"/>
      <c r="E255" s="906"/>
      <c r="F255" s="906"/>
      <c r="G255" s="906"/>
      <c r="H255" s="906"/>
      <c r="I255" s="906"/>
      <c r="J255" s="906"/>
      <c r="K255" s="906"/>
      <c r="L255" s="906"/>
      <c r="M255" s="483"/>
      <c r="O255" s="414"/>
    </row>
    <row r="256" spans="2:15" x14ac:dyDescent="0.2">
      <c r="B256" s="906"/>
      <c r="C256" s="906"/>
      <c r="D256" s="906"/>
      <c r="E256" s="906"/>
      <c r="F256" s="906"/>
      <c r="G256" s="906"/>
      <c r="H256" s="906"/>
      <c r="I256" s="906"/>
      <c r="J256" s="906"/>
      <c r="K256" s="906"/>
      <c r="L256" s="906"/>
      <c r="M256" s="483"/>
      <c r="O256" s="414"/>
    </row>
    <row r="257" spans="2:15" x14ac:dyDescent="0.2">
      <c r="B257" s="906"/>
      <c r="C257" s="906"/>
      <c r="D257" s="906"/>
      <c r="E257" s="906"/>
      <c r="F257" s="906"/>
      <c r="G257" s="906"/>
      <c r="H257" s="906"/>
      <c r="I257" s="906"/>
      <c r="J257" s="906"/>
      <c r="K257" s="906"/>
      <c r="L257" s="906"/>
      <c r="M257" s="483"/>
      <c r="O257" s="414"/>
    </row>
    <row r="258" spans="2:15" ht="12.75" customHeight="1" x14ac:dyDescent="0.2">
      <c r="B258" s="906"/>
      <c r="C258" s="906"/>
      <c r="D258" s="906"/>
      <c r="E258" s="906"/>
      <c r="F258" s="906"/>
      <c r="G258" s="906"/>
      <c r="H258" s="906"/>
      <c r="I258" s="906"/>
      <c r="J258" s="906"/>
      <c r="K258" s="906"/>
      <c r="L258" s="906"/>
      <c r="M258" s="483"/>
      <c r="O258" s="414"/>
    </row>
    <row r="259" spans="2:15" x14ac:dyDescent="0.2">
      <c r="B259" s="906"/>
      <c r="C259" s="906"/>
      <c r="D259" s="906"/>
      <c r="E259" s="906"/>
      <c r="F259" s="906"/>
      <c r="G259" s="906"/>
      <c r="H259" s="906"/>
      <c r="I259" s="906"/>
      <c r="J259" s="906"/>
      <c r="K259" s="906"/>
      <c r="L259" s="906"/>
      <c r="M259" s="483"/>
      <c r="O259" s="264"/>
    </row>
    <row r="260" spans="2:15" x14ac:dyDescent="0.2">
      <c r="B260" s="906"/>
      <c r="C260" s="906"/>
      <c r="D260" s="906"/>
      <c r="E260" s="906"/>
      <c r="F260" s="906"/>
      <c r="G260" s="906"/>
      <c r="H260" s="906"/>
      <c r="I260" s="906"/>
      <c r="J260" s="906"/>
      <c r="K260" s="906"/>
      <c r="L260" s="906"/>
      <c r="M260" s="483"/>
      <c r="O260" s="264"/>
    </row>
    <row r="261" spans="2:15" x14ac:dyDescent="0.2">
      <c r="B261" s="906"/>
      <c r="C261" s="906"/>
      <c r="D261" s="906"/>
      <c r="E261" s="906"/>
      <c r="F261" s="906"/>
      <c r="G261" s="906"/>
      <c r="H261" s="906"/>
      <c r="I261" s="906"/>
      <c r="J261" s="906"/>
      <c r="K261" s="906"/>
      <c r="L261" s="906"/>
      <c r="M261" s="483"/>
      <c r="O261" s="167"/>
    </row>
    <row r="262" spans="2:15" x14ac:dyDescent="0.2">
      <c r="B262" s="906"/>
      <c r="C262" s="906"/>
      <c r="D262" s="906"/>
      <c r="E262" s="906"/>
      <c r="F262" s="906"/>
      <c r="G262" s="906"/>
      <c r="H262" s="906"/>
      <c r="I262" s="906"/>
      <c r="J262" s="906"/>
      <c r="K262" s="906"/>
      <c r="L262" s="906"/>
      <c r="M262" s="483"/>
      <c r="O262" s="167"/>
    </row>
    <row r="263" spans="2:15" x14ac:dyDescent="0.2">
      <c r="B263" s="906"/>
      <c r="C263" s="906"/>
      <c r="D263" s="906"/>
      <c r="E263" s="906"/>
      <c r="F263" s="906"/>
      <c r="G263" s="906"/>
      <c r="H263" s="906"/>
      <c r="I263" s="906"/>
      <c r="J263" s="906"/>
      <c r="K263" s="906"/>
      <c r="L263" s="906"/>
      <c r="M263" s="483"/>
      <c r="O263" s="167"/>
    </row>
    <row r="264" spans="2:15" x14ac:dyDescent="0.2">
      <c r="B264" s="906"/>
      <c r="C264" s="906"/>
      <c r="D264" s="906"/>
      <c r="E264" s="906"/>
      <c r="F264" s="906"/>
      <c r="G264" s="906"/>
      <c r="H264" s="906"/>
      <c r="I264" s="906"/>
      <c r="J264" s="906"/>
      <c r="K264" s="906"/>
      <c r="L264" s="906"/>
      <c r="M264" s="483"/>
      <c r="O264" s="167"/>
    </row>
    <row r="265" spans="2:15" x14ac:dyDescent="0.2">
      <c r="B265" s="906"/>
      <c r="C265" s="906"/>
      <c r="D265" s="906"/>
      <c r="E265" s="906"/>
      <c r="F265" s="906"/>
      <c r="G265" s="906"/>
      <c r="H265" s="906"/>
      <c r="I265" s="906"/>
      <c r="J265" s="906"/>
      <c r="K265" s="906"/>
      <c r="L265" s="906"/>
      <c r="M265" s="483"/>
    </row>
    <row r="266" spans="2:15" x14ac:dyDescent="0.2">
      <c r="B266" s="906"/>
      <c r="C266" s="906"/>
      <c r="D266" s="906"/>
      <c r="E266" s="906"/>
      <c r="F266" s="906"/>
      <c r="G266" s="906"/>
      <c r="H266" s="906"/>
      <c r="I266" s="906"/>
      <c r="J266" s="906"/>
      <c r="K266" s="906"/>
      <c r="L266" s="906"/>
      <c r="M266" s="483"/>
    </row>
    <row r="267" spans="2:15" x14ac:dyDescent="0.2">
      <c r="B267" s="906"/>
      <c r="C267" s="906"/>
      <c r="D267" s="906"/>
      <c r="E267" s="906"/>
      <c r="F267" s="906"/>
      <c r="G267" s="906"/>
      <c r="H267" s="906"/>
      <c r="I267" s="906"/>
      <c r="J267" s="906"/>
      <c r="K267" s="906"/>
      <c r="L267" s="906"/>
      <c r="M267" s="483"/>
    </row>
    <row r="268" spans="2:15" x14ac:dyDescent="0.2">
      <c r="B268" s="906"/>
      <c r="C268" s="906"/>
      <c r="D268" s="906"/>
      <c r="E268" s="906"/>
      <c r="F268" s="906"/>
      <c r="G268" s="906"/>
      <c r="H268" s="906"/>
      <c r="I268" s="906"/>
      <c r="J268" s="906"/>
      <c r="K268" s="906"/>
      <c r="L268" s="906"/>
      <c r="M268" s="483"/>
    </row>
    <row r="269" spans="2:15" x14ac:dyDescent="0.2">
      <c r="B269" s="906"/>
      <c r="C269" s="906"/>
      <c r="D269" s="906"/>
      <c r="E269" s="906"/>
      <c r="F269" s="906"/>
      <c r="G269" s="906"/>
      <c r="H269" s="906"/>
      <c r="I269" s="906"/>
      <c r="J269" s="906"/>
      <c r="K269" s="906"/>
      <c r="L269" s="906"/>
      <c r="M269" s="483"/>
    </row>
    <row r="270" spans="2:15" x14ac:dyDescent="0.2">
      <c r="B270" s="906"/>
      <c r="C270" s="906"/>
      <c r="D270" s="906"/>
      <c r="E270" s="906"/>
      <c r="F270" s="906"/>
      <c r="G270" s="906"/>
      <c r="H270" s="906"/>
      <c r="I270" s="906"/>
      <c r="J270" s="906"/>
      <c r="K270" s="906"/>
      <c r="L270" s="906"/>
      <c r="M270" s="483"/>
    </row>
    <row r="271" spans="2:15" x14ac:dyDescent="0.2">
      <c r="B271" s="906"/>
      <c r="C271" s="906"/>
      <c r="D271" s="906"/>
      <c r="E271" s="906"/>
      <c r="F271" s="906"/>
      <c r="G271" s="906"/>
      <c r="H271" s="906"/>
      <c r="I271" s="906"/>
      <c r="J271" s="906"/>
      <c r="K271" s="906"/>
      <c r="L271" s="906"/>
      <c r="M271" s="483"/>
    </row>
    <row r="273" spans="2:16" s="286" customFormat="1" ht="15" x14ac:dyDescent="0.2">
      <c r="B273" s="930" t="s">
        <v>106</v>
      </c>
      <c r="C273" s="930"/>
      <c r="D273" s="930"/>
      <c r="E273" s="930"/>
      <c r="F273" s="930"/>
      <c r="G273" s="930"/>
      <c r="H273" s="930"/>
      <c r="I273" s="930"/>
      <c r="J273" s="930"/>
      <c r="K273" s="930"/>
      <c r="L273" s="930"/>
      <c r="M273" s="930"/>
      <c r="P273" s="700"/>
    </row>
    <row r="274" spans="2:16" x14ac:dyDescent="0.2">
      <c r="B274" s="954" t="s">
        <v>248</v>
      </c>
      <c r="C274" s="954"/>
      <c r="D274" s="954"/>
      <c r="E274" s="954"/>
      <c r="F274" s="954"/>
      <c r="G274" s="954"/>
      <c r="H274" s="954"/>
      <c r="I274" s="954"/>
      <c r="J274" s="954"/>
      <c r="K274" s="954"/>
      <c r="L274" s="954"/>
    </row>
    <row r="275" spans="2:16" x14ac:dyDescent="0.2">
      <c r="B275" s="955" t="s">
        <v>227</v>
      </c>
      <c r="C275" s="955"/>
      <c r="D275" s="955"/>
      <c r="E275" s="955"/>
      <c r="F275" s="955"/>
      <c r="G275" s="955"/>
      <c r="H275" s="955"/>
      <c r="I275" s="955"/>
      <c r="J275" s="955"/>
      <c r="K275" s="955"/>
      <c r="L275" s="955"/>
      <c r="M275" s="178"/>
    </row>
    <row r="276" spans="2:16" x14ac:dyDescent="0.2">
      <c r="B276" s="955" t="s">
        <v>306</v>
      </c>
      <c r="C276" s="955"/>
      <c r="D276" s="955"/>
      <c r="E276" s="955"/>
      <c r="F276" s="955"/>
      <c r="G276" s="955"/>
      <c r="H276" s="955"/>
      <c r="I276" s="955"/>
      <c r="J276" s="955"/>
      <c r="K276" s="955"/>
      <c r="L276" s="955"/>
      <c r="M276" s="178"/>
    </row>
    <row r="277" spans="2:16" ht="15.95" customHeight="1" x14ac:dyDescent="0.2">
      <c r="B277" s="953"/>
      <c r="C277" s="953"/>
      <c r="D277" s="953"/>
      <c r="E277" s="953"/>
      <c r="F277" s="953"/>
      <c r="G277" s="953"/>
      <c r="H277" s="953"/>
      <c r="I277" s="953"/>
      <c r="J277" s="953"/>
      <c r="K277" s="953"/>
      <c r="L277" s="953"/>
      <c r="M277" s="540"/>
    </row>
    <row r="278" spans="2:16" x14ac:dyDescent="0.2">
      <c r="B278" s="920" t="s">
        <v>353</v>
      </c>
      <c r="C278" s="920"/>
      <c r="D278" s="920"/>
      <c r="E278" s="920"/>
      <c r="F278" s="920"/>
      <c r="G278" s="920"/>
      <c r="H278" s="920"/>
      <c r="I278" s="920"/>
      <c r="J278" s="920"/>
      <c r="K278" s="920"/>
      <c r="L278" s="920"/>
      <c r="M278" s="920"/>
    </row>
    <row r="279" spans="2:16" x14ac:dyDescent="0.2">
      <c r="B279" s="920"/>
      <c r="C279" s="920"/>
      <c r="D279" s="920"/>
      <c r="E279" s="920"/>
      <c r="F279" s="920"/>
      <c r="G279" s="920"/>
      <c r="H279" s="920"/>
      <c r="I279" s="920"/>
      <c r="J279" s="920"/>
      <c r="K279" s="920"/>
      <c r="L279" s="920"/>
      <c r="M279" s="920"/>
    </row>
    <row r="280" spans="2:16" x14ac:dyDescent="0.2">
      <c r="C280" s="467"/>
      <c r="D280" s="466"/>
      <c r="E280" s="466"/>
      <c r="F280" s="466"/>
      <c r="G280" s="466"/>
      <c r="H280" s="466"/>
      <c r="I280" s="466"/>
      <c r="J280" s="466"/>
      <c r="K280" s="466"/>
      <c r="L280" s="466"/>
      <c r="M280" s="466"/>
    </row>
    <row r="281" spans="2:16" ht="48.75" customHeight="1" x14ac:dyDescent="0.2">
      <c r="B281" s="464" t="s">
        <v>354</v>
      </c>
      <c r="C281" s="909" t="s">
        <v>112</v>
      </c>
      <c r="D281" s="909"/>
      <c r="E281" s="909"/>
      <c r="F281" s="909"/>
      <c r="G281" s="909"/>
      <c r="H281" s="909"/>
      <c r="I281" s="909"/>
      <c r="J281" s="909"/>
      <c r="K281" s="909"/>
      <c r="L281" s="909" t="s">
        <v>355</v>
      </c>
      <c r="M281" s="909"/>
      <c r="N281" s="713">
        <f>9-COUNTBLANK(L281:L290)</f>
        <v>0</v>
      </c>
    </row>
    <row r="282" spans="2:16" x14ac:dyDescent="0.2">
      <c r="B282" s="385"/>
      <c r="C282" s="922"/>
      <c r="D282" s="922"/>
      <c r="E282" s="922"/>
      <c r="F282" s="922"/>
      <c r="G282" s="922"/>
      <c r="H282" s="922"/>
      <c r="I282" s="922"/>
      <c r="J282" s="922"/>
      <c r="K282" s="922"/>
      <c r="L282" s="908"/>
      <c r="M282" s="908"/>
    </row>
    <row r="283" spans="2:16" x14ac:dyDescent="0.2">
      <c r="B283" s="385"/>
      <c r="C283" s="922"/>
      <c r="D283" s="922"/>
      <c r="E283" s="922"/>
      <c r="F283" s="922"/>
      <c r="G283" s="922"/>
      <c r="H283" s="922"/>
      <c r="I283" s="922"/>
      <c r="J283" s="922"/>
      <c r="K283" s="922"/>
      <c r="L283" s="908"/>
      <c r="M283" s="908"/>
    </row>
    <row r="284" spans="2:16" x14ac:dyDescent="0.2">
      <c r="B284" s="385"/>
      <c r="C284" s="922"/>
      <c r="D284" s="922"/>
      <c r="E284" s="922"/>
      <c r="F284" s="922"/>
      <c r="G284" s="922"/>
      <c r="H284" s="922"/>
      <c r="I284" s="922"/>
      <c r="J284" s="922"/>
      <c r="K284" s="922"/>
      <c r="L284" s="908"/>
      <c r="M284" s="908"/>
    </row>
    <row r="285" spans="2:16" x14ac:dyDescent="0.2">
      <c r="B285" s="385"/>
      <c r="C285" s="922"/>
      <c r="D285" s="922"/>
      <c r="E285" s="922"/>
      <c r="F285" s="922"/>
      <c r="G285" s="922"/>
      <c r="H285" s="922"/>
      <c r="I285" s="922"/>
      <c r="J285" s="922"/>
      <c r="K285" s="922"/>
      <c r="L285" s="908"/>
      <c r="M285" s="908"/>
    </row>
    <row r="286" spans="2:16" x14ac:dyDescent="0.2">
      <c r="B286" s="385"/>
      <c r="C286" s="922"/>
      <c r="D286" s="922"/>
      <c r="E286" s="922"/>
      <c r="F286" s="922"/>
      <c r="G286" s="922"/>
      <c r="H286" s="922"/>
      <c r="I286" s="922"/>
      <c r="J286" s="922"/>
      <c r="K286" s="922"/>
      <c r="L286" s="908"/>
      <c r="M286" s="908"/>
    </row>
    <row r="287" spans="2:16" x14ac:dyDescent="0.2">
      <c r="B287" s="385"/>
      <c r="C287" s="922"/>
      <c r="D287" s="922"/>
      <c r="E287" s="922"/>
      <c r="F287" s="922"/>
      <c r="G287" s="922"/>
      <c r="H287" s="922"/>
      <c r="I287" s="922"/>
      <c r="J287" s="922"/>
      <c r="K287" s="922"/>
      <c r="L287" s="908"/>
      <c r="M287" s="908"/>
    </row>
    <row r="288" spans="2:16" x14ac:dyDescent="0.2">
      <c r="B288" s="385"/>
      <c r="C288" s="922"/>
      <c r="D288" s="922"/>
      <c r="E288" s="922"/>
      <c r="F288" s="922"/>
      <c r="G288" s="922"/>
      <c r="H288" s="922"/>
      <c r="I288" s="922"/>
      <c r="J288" s="922"/>
      <c r="K288" s="922"/>
      <c r="L288" s="908"/>
      <c r="M288" s="908"/>
    </row>
    <row r="289" spans="2:16" x14ac:dyDescent="0.2">
      <c r="B289" s="385"/>
      <c r="C289" s="922"/>
      <c r="D289" s="922"/>
      <c r="E289" s="922"/>
      <c r="F289" s="922"/>
      <c r="G289" s="922"/>
      <c r="H289" s="922"/>
      <c r="I289" s="922"/>
      <c r="J289" s="922"/>
      <c r="K289" s="922"/>
      <c r="L289" s="908"/>
      <c r="M289" s="908"/>
    </row>
    <row r="290" spans="2:16" x14ac:dyDescent="0.2">
      <c r="B290" s="386"/>
      <c r="C290" s="924"/>
      <c r="D290" s="924"/>
      <c r="E290" s="924"/>
      <c r="F290" s="924"/>
      <c r="G290" s="924"/>
      <c r="H290" s="924"/>
      <c r="I290" s="924"/>
      <c r="J290" s="924"/>
      <c r="K290" s="924"/>
      <c r="L290" s="925"/>
      <c r="M290" s="925"/>
    </row>
    <row r="292" spans="2:16" ht="48.75" customHeight="1" x14ac:dyDescent="0.2">
      <c r="B292" s="464" t="s">
        <v>354</v>
      </c>
      <c r="C292" s="909" t="s">
        <v>356</v>
      </c>
      <c r="D292" s="909"/>
      <c r="E292" s="909"/>
      <c r="F292" s="909"/>
      <c r="G292" s="909"/>
      <c r="H292" s="909"/>
      <c r="I292" s="909"/>
      <c r="J292" s="909"/>
      <c r="K292" s="909"/>
      <c r="L292" s="713">
        <f>9-COUNTBLANK(C292:C301)</f>
        <v>0</v>
      </c>
      <c r="M292" s="277"/>
    </row>
    <row r="293" spans="2:16" x14ac:dyDescent="0.2">
      <c r="B293" s="385"/>
      <c r="C293" s="922"/>
      <c r="D293" s="922"/>
      <c r="E293" s="922"/>
      <c r="F293" s="922"/>
      <c r="G293" s="922"/>
      <c r="H293" s="922"/>
      <c r="I293" s="922"/>
      <c r="J293" s="922"/>
      <c r="K293" s="922"/>
      <c r="L293" s="926"/>
      <c r="M293" s="926"/>
    </row>
    <row r="294" spans="2:16" x14ac:dyDescent="0.2">
      <c r="B294" s="385"/>
      <c r="C294" s="922"/>
      <c r="D294" s="922"/>
      <c r="E294" s="922"/>
      <c r="F294" s="922"/>
      <c r="G294" s="922"/>
      <c r="H294" s="922"/>
      <c r="I294" s="922"/>
      <c r="J294" s="922"/>
      <c r="K294" s="922"/>
      <c r="L294" s="926"/>
      <c r="M294" s="926"/>
    </row>
    <row r="295" spans="2:16" x14ac:dyDescent="0.2">
      <c r="B295" s="385"/>
      <c r="C295" s="922"/>
      <c r="D295" s="922"/>
      <c r="E295" s="922"/>
      <c r="F295" s="922"/>
      <c r="G295" s="922"/>
      <c r="H295" s="922"/>
      <c r="I295" s="922"/>
      <c r="J295" s="922"/>
      <c r="K295" s="922"/>
      <c r="L295" s="926"/>
      <c r="M295" s="926"/>
    </row>
    <row r="296" spans="2:16" x14ac:dyDescent="0.2">
      <c r="B296" s="385"/>
      <c r="C296" s="922"/>
      <c r="D296" s="922"/>
      <c r="E296" s="922"/>
      <c r="F296" s="922"/>
      <c r="G296" s="922"/>
      <c r="H296" s="922"/>
      <c r="I296" s="922"/>
      <c r="J296" s="922"/>
      <c r="K296" s="922"/>
      <c r="L296" s="926"/>
      <c r="M296" s="926"/>
    </row>
    <row r="297" spans="2:16" x14ac:dyDescent="0.2">
      <c r="B297" s="385"/>
      <c r="C297" s="922"/>
      <c r="D297" s="922"/>
      <c r="E297" s="922"/>
      <c r="F297" s="922"/>
      <c r="G297" s="922"/>
      <c r="H297" s="922"/>
      <c r="I297" s="922"/>
      <c r="J297" s="922"/>
      <c r="K297" s="922"/>
      <c r="L297" s="926"/>
      <c r="M297" s="926"/>
    </row>
    <row r="298" spans="2:16" x14ac:dyDescent="0.2">
      <c r="B298" s="385"/>
      <c r="C298" s="922"/>
      <c r="D298" s="922"/>
      <c r="E298" s="922"/>
      <c r="F298" s="922"/>
      <c r="G298" s="922"/>
      <c r="H298" s="922"/>
      <c r="I298" s="922"/>
      <c r="J298" s="922"/>
      <c r="K298" s="922"/>
      <c r="L298" s="926"/>
      <c r="M298" s="926"/>
    </row>
    <row r="299" spans="2:16" x14ac:dyDescent="0.2">
      <c r="B299" s="385"/>
      <c r="C299" s="922"/>
      <c r="D299" s="922"/>
      <c r="E299" s="922"/>
      <c r="F299" s="922"/>
      <c r="G299" s="922"/>
      <c r="H299" s="922"/>
      <c r="I299" s="922"/>
      <c r="J299" s="922"/>
      <c r="K299" s="922"/>
      <c r="L299" s="926"/>
      <c r="M299" s="926"/>
    </row>
    <row r="300" spans="2:16" x14ac:dyDescent="0.2">
      <c r="B300" s="385"/>
      <c r="C300" s="922"/>
      <c r="D300" s="922"/>
      <c r="E300" s="922"/>
      <c r="F300" s="922"/>
      <c r="G300" s="922"/>
      <c r="H300" s="922"/>
      <c r="I300" s="922"/>
      <c r="J300" s="922"/>
      <c r="K300" s="922"/>
      <c r="L300" s="926"/>
      <c r="M300" s="926"/>
    </row>
    <row r="301" spans="2:16" x14ac:dyDescent="0.2">
      <c r="B301" s="386"/>
      <c r="C301" s="924"/>
      <c r="D301" s="924"/>
      <c r="E301" s="924"/>
      <c r="F301" s="924"/>
      <c r="G301" s="924"/>
      <c r="H301" s="924"/>
      <c r="I301" s="924"/>
      <c r="J301" s="924"/>
      <c r="K301" s="924"/>
      <c r="M301" s="533"/>
    </row>
    <row r="302" spans="2:16" x14ac:dyDescent="0.2">
      <c r="B302" s="469"/>
      <c r="C302" s="470"/>
      <c r="D302" s="470"/>
      <c r="E302" s="470"/>
      <c r="F302" s="470"/>
      <c r="G302" s="470"/>
      <c r="H302" s="470"/>
      <c r="I302" s="470"/>
      <c r="J302" s="470"/>
      <c r="K302" s="470"/>
      <c r="L302" s="471"/>
      <c r="M302" s="471"/>
    </row>
    <row r="303" spans="2:16" s="286" customFormat="1" ht="14.25" customHeight="1" x14ac:dyDescent="0.2">
      <c r="B303" s="920" t="s">
        <v>666</v>
      </c>
      <c r="C303" s="951"/>
      <c r="D303" s="951"/>
      <c r="E303" s="951"/>
      <c r="F303" s="951"/>
      <c r="G303" s="951"/>
      <c r="H303" s="951"/>
      <c r="I303" s="951"/>
      <c r="J303" s="951"/>
      <c r="K303" s="951"/>
      <c r="L303" s="951"/>
      <c r="M303" s="951"/>
      <c r="P303" s="700"/>
    </row>
    <row r="304" spans="2:16" s="286" customFormat="1" ht="8.25" customHeight="1" x14ac:dyDescent="0.2">
      <c r="B304" s="465"/>
      <c r="C304" s="465"/>
      <c r="D304" s="465"/>
      <c r="E304" s="465"/>
      <c r="F304" s="465"/>
      <c r="G304" s="465"/>
      <c r="H304" s="465"/>
      <c r="I304" s="465"/>
      <c r="J304" s="465"/>
      <c r="K304" s="465"/>
      <c r="L304" s="465"/>
      <c r="M304" s="465"/>
      <c r="P304" s="700"/>
    </row>
    <row r="305" spans="2:13" x14ac:dyDescent="0.2">
      <c r="C305" s="387"/>
      <c r="D305" s="384"/>
    </row>
    <row r="306" spans="2:13" x14ac:dyDescent="0.2">
      <c r="C306" s="952" t="s">
        <v>667</v>
      </c>
      <c r="D306" s="952"/>
      <c r="E306" s="952"/>
      <c r="F306" s="952"/>
      <c r="G306" s="952"/>
      <c r="H306" s="952"/>
      <c r="I306" s="952"/>
      <c r="J306" s="952"/>
      <c r="K306" s="952"/>
      <c r="L306" s="952"/>
      <c r="M306" s="952"/>
    </row>
    <row r="311" spans="2:13" ht="15" thickBot="1" x14ac:dyDescent="0.25">
      <c r="B311" s="935" t="s">
        <v>107</v>
      </c>
      <c r="C311" s="935"/>
      <c r="D311" s="935"/>
      <c r="E311" s="935"/>
      <c r="F311" s="935"/>
      <c r="G311" s="935"/>
      <c r="H311" s="935"/>
      <c r="I311" s="935"/>
      <c r="J311" s="935"/>
      <c r="K311" s="935"/>
      <c r="L311" s="935"/>
      <c r="M311" s="935"/>
    </row>
    <row r="312" spans="2:13" ht="15" thickTop="1" x14ac:dyDescent="0.2"/>
    <row r="313" spans="2:13" x14ac:dyDescent="0.2">
      <c r="B313" s="936" t="s">
        <v>319</v>
      </c>
      <c r="C313" s="930"/>
      <c r="D313" s="930"/>
      <c r="E313" s="930"/>
      <c r="F313" s="930"/>
      <c r="G313" s="930"/>
      <c r="H313" s="930"/>
      <c r="I313" s="930"/>
      <c r="J313" s="930"/>
      <c r="K313" s="930"/>
      <c r="L313" s="930"/>
      <c r="M313" s="930"/>
    </row>
    <row r="314" spans="2:13" x14ac:dyDescent="0.2">
      <c r="B314" s="937" t="s">
        <v>320</v>
      </c>
      <c r="C314" s="937"/>
      <c r="D314" s="937"/>
      <c r="E314" s="937"/>
      <c r="F314" s="937"/>
      <c r="G314" s="937"/>
      <c r="H314" s="937"/>
      <c r="I314" s="937"/>
      <c r="J314" s="937"/>
      <c r="K314" s="937"/>
      <c r="L314" s="937"/>
      <c r="M314" s="937"/>
    </row>
    <row r="315" spans="2:13" x14ac:dyDescent="0.2">
      <c r="B315" s="934" t="s">
        <v>325</v>
      </c>
      <c r="C315" s="934"/>
      <c r="D315" s="934"/>
      <c r="E315" s="934"/>
      <c r="F315" s="934"/>
      <c r="G315" s="934"/>
      <c r="H315" s="934"/>
      <c r="I315" s="934"/>
      <c r="J315" s="934"/>
      <c r="K315" s="934"/>
      <c r="L315" s="934"/>
      <c r="M315" s="934"/>
    </row>
    <row r="316" spans="2:13" x14ac:dyDescent="0.2">
      <c r="B316" s="934"/>
      <c r="C316" s="934"/>
      <c r="D316" s="934"/>
      <c r="E316" s="934"/>
      <c r="F316" s="934"/>
      <c r="G316" s="934"/>
      <c r="H316" s="934"/>
      <c r="I316" s="934"/>
      <c r="J316" s="934"/>
      <c r="K316" s="934"/>
      <c r="L316" s="934"/>
      <c r="M316" s="934"/>
    </row>
    <row r="317" spans="2:13" x14ac:dyDescent="0.2">
      <c r="B317" s="936" t="s">
        <v>321</v>
      </c>
      <c r="C317" s="930"/>
      <c r="D317" s="930"/>
      <c r="E317" s="930"/>
      <c r="F317" s="930"/>
      <c r="G317" s="930"/>
      <c r="H317" s="930"/>
      <c r="I317" s="930"/>
      <c r="J317" s="930"/>
      <c r="K317" s="930"/>
      <c r="L317" s="930"/>
      <c r="M317" s="930"/>
    </row>
    <row r="318" spans="2:13" ht="22.5" customHeight="1" x14ac:dyDescent="0.2">
      <c r="B318" s="938" t="s">
        <v>322</v>
      </c>
      <c r="C318" s="938"/>
      <c r="D318" s="938"/>
      <c r="E318" s="938"/>
      <c r="F318" s="938"/>
      <c r="G318" s="938"/>
      <c r="H318" s="938"/>
      <c r="I318" s="938"/>
      <c r="J318" s="938"/>
      <c r="K318" s="938"/>
      <c r="L318" s="938"/>
      <c r="M318" s="938"/>
    </row>
    <row r="319" spans="2:13" ht="14.25" customHeight="1" x14ac:dyDescent="0.2">
      <c r="B319" s="934" t="s">
        <v>325</v>
      </c>
      <c r="C319" s="934"/>
      <c r="D319" s="934"/>
      <c r="E319" s="934"/>
      <c r="F319" s="934"/>
      <c r="G319" s="934"/>
      <c r="H319" s="934"/>
      <c r="I319" s="934"/>
      <c r="J319" s="934"/>
      <c r="K319" s="934"/>
      <c r="L319" s="934"/>
      <c r="M319" s="934"/>
    </row>
    <row r="320" spans="2:13" x14ac:dyDescent="0.2">
      <c r="B320" s="934"/>
      <c r="C320" s="934"/>
      <c r="D320" s="934"/>
      <c r="E320" s="934"/>
      <c r="F320" s="934"/>
      <c r="G320" s="934"/>
      <c r="H320" s="934"/>
      <c r="I320" s="934"/>
      <c r="J320" s="934"/>
      <c r="K320" s="934"/>
      <c r="L320" s="934"/>
      <c r="M320" s="934"/>
    </row>
    <row r="321" spans="2:16" x14ac:dyDescent="0.2">
      <c r="B321" s="913" t="s">
        <v>314</v>
      </c>
      <c r="C321" s="913"/>
      <c r="D321" s="913"/>
      <c r="E321" s="913"/>
      <c r="F321" s="913"/>
      <c r="G321" s="913"/>
      <c r="H321" s="913"/>
      <c r="I321" s="913"/>
      <c r="J321" s="913"/>
      <c r="K321" s="913"/>
      <c r="L321" s="913"/>
      <c r="M321" s="913"/>
    </row>
    <row r="322" spans="2:16" x14ac:dyDescent="0.2">
      <c r="B322" s="166"/>
      <c r="C322" s="166"/>
      <c r="D322" s="166"/>
      <c r="E322" s="166"/>
      <c r="F322" s="166"/>
      <c r="G322" s="166"/>
      <c r="H322" s="166"/>
      <c r="I322" s="166"/>
      <c r="J322" s="166"/>
      <c r="K322" s="166"/>
      <c r="L322" s="166"/>
      <c r="M322" s="166"/>
    </row>
    <row r="323" spans="2:16" s="167" customFormat="1" ht="14.25" customHeight="1" x14ac:dyDescent="0.2">
      <c r="B323" s="940" t="s">
        <v>196</v>
      </c>
      <c r="C323" s="941"/>
      <c r="D323" s="941"/>
      <c r="E323" s="941"/>
      <c r="F323" s="941"/>
      <c r="G323" s="941"/>
      <c r="H323" s="941"/>
      <c r="I323" s="941"/>
      <c r="J323" s="941"/>
      <c r="K323" s="941"/>
      <c r="L323" s="941"/>
      <c r="M323" s="942"/>
      <c r="P323" s="701"/>
    </row>
    <row r="324" spans="2:16" s="291" customFormat="1" x14ac:dyDescent="0.2">
      <c r="B324" s="945" t="s">
        <v>197</v>
      </c>
      <c r="C324" s="946"/>
      <c r="D324" s="946"/>
      <c r="E324" s="946"/>
      <c r="F324" s="946"/>
      <c r="G324" s="946"/>
      <c r="H324" s="946"/>
      <c r="I324" s="946"/>
      <c r="J324" s="946"/>
      <c r="K324" s="947"/>
      <c r="L324" s="943" t="s">
        <v>198</v>
      </c>
      <c r="M324" s="944"/>
      <c r="P324" s="702"/>
    </row>
    <row r="325" spans="2:16" s="291" customFormat="1" x14ac:dyDescent="0.2">
      <c r="B325" s="948"/>
      <c r="C325" s="949"/>
      <c r="D325" s="949"/>
      <c r="E325" s="949"/>
      <c r="F325" s="949"/>
      <c r="G325" s="949"/>
      <c r="H325" s="949"/>
      <c r="I325" s="949"/>
      <c r="J325" s="949"/>
      <c r="K325" s="950"/>
      <c r="L325" s="708" t="s">
        <v>199</v>
      </c>
      <c r="M325" s="708" t="s">
        <v>200</v>
      </c>
      <c r="P325" s="702"/>
    </row>
    <row r="326" spans="2:16" s="167" customFormat="1" x14ac:dyDescent="0.2">
      <c r="B326" s="901"/>
      <c r="C326" s="902"/>
      <c r="D326" s="902"/>
      <c r="E326" s="902"/>
      <c r="F326" s="902"/>
      <c r="G326" s="902"/>
      <c r="H326" s="902"/>
      <c r="I326" s="902"/>
      <c r="J326" s="902"/>
      <c r="K326" s="903"/>
      <c r="L326" s="709"/>
      <c r="M326" s="710"/>
      <c r="P326" s="701"/>
    </row>
    <row r="327" spans="2:16" s="167" customFormat="1" x14ac:dyDescent="0.2">
      <c r="B327" s="901"/>
      <c r="C327" s="902"/>
      <c r="D327" s="902"/>
      <c r="E327" s="902"/>
      <c r="F327" s="902"/>
      <c r="G327" s="902"/>
      <c r="H327" s="902"/>
      <c r="I327" s="902"/>
      <c r="J327" s="902"/>
      <c r="K327" s="903"/>
      <c r="L327" s="710"/>
      <c r="M327" s="710"/>
      <c r="P327" s="701"/>
    </row>
    <row r="328" spans="2:16" s="167" customFormat="1" x14ac:dyDescent="0.2">
      <c r="B328" s="901"/>
      <c r="C328" s="902"/>
      <c r="D328" s="902"/>
      <c r="E328" s="902"/>
      <c r="F328" s="902"/>
      <c r="G328" s="902"/>
      <c r="H328" s="902"/>
      <c r="I328" s="902"/>
      <c r="J328" s="902"/>
      <c r="K328" s="903"/>
      <c r="L328" s="710"/>
      <c r="M328" s="710"/>
      <c r="P328" s="701"/>
    </row>
    <row r="329" spans="2:16" s="167" customFormat="1" x14ac:dyDescent="0.2">
      <c r="B329" s="901"/>
      <c r="C329" s="902"/>
      <c r="D329" s="902"/>
      <c r="E329" s="902"/>
      <c r="F329" s="902"/>
      <c r="G329" s="902"/>
      <c r="H329" s="902"/>
      <c r="I329" s="902"/>
      <c r="J329" s="902"/>
      <c r="K329" s="903"/>
      <c r="L329" s="710"/>
      <c r="M329" s="710"/>
      <c r="P329" s="701"/>
    </row>
    <row r="330" spans="2:16" s="167" customFormat="1" x14ac:dyDescent="0.2">
      <c r="B330" s="901"/>
      <c r="C330" s="902"/>
      <c r="D330" s="902"/>
      <c r="E330" s="902"/>
      <c r="F330" s="902"/>
      <c r="G330" s="902"/>
      <c r="H330" s="902"/>
      <c r="I330" s="902"/>
      <c r="J330" s="902"/>
      <c r="K330" s="903"/>
      <c r="L330" s="710"/>
      <c r="M330" s="710"/>
      <c r="P330" s="701"/>
    </row>
    <row r="331" spans="2:16" s="167" customFormat="1" x14ac:dyDescent="0.2">
      <c r="B331" s="901"/>
      <c r="C331" s="902"/>
      <c r="D331" s="902"/>
      <c r="E331" s="902"/>
      <c r="F331" s="902"/>
      <c r="G331" s="902"/>
      <c r="H331" s="902"/>
      <c r="I331" s="902"/>
      <c r="J331" s="902"/>
      <c r="K331" s="903"/>
      <c r="L331" s="710"/>
      <c r="M331" s="710"/>
      <c r="P331" s="701"/>
    </row>
    <row r="332" spans="2:16" s="167" customFormat="1" x14ac:dyDescent="0.2">
      <c r="B332" s="901"/>
      <c r="C332" s="902"/>
      <c r="D332" s="902"/>
      <c r="E332" s="902"/>
      <c r="F332" s="902"/>
      <c r="G332" s="902"/>
      <c r="H332" s="902"/>
      <c r="I332" s="902"/>
      <c r="J332" s="902"/>
      <c r="K332" s="903"/>
      <c r="L332" s="710"/>
      <c r="M332" s="710"/>
      <c r="P332" s="701"/>
    </row>
    <row r="333" spans="2:16" s="167" customFormat="1" x14ac:dyDescent="0.2">
      <c r="B333" s="901"/>
      <c r="C333" s="902"/>
      <c r="D333" s="902"/>
      <c r="E333" s="902"/>
      <c r="F333" s="902"/>
      <c r="G333" s="902"/>
      <c r="H333" s="902"/>
      <c r="I333" s="902"/>
      <c r="J333" s="902"/>
      <c r="K333" s="903"/>
      <c r="L333" s="710"/>
      <c r="M333" s="710"/>
      <c r="P333" s="701"/>
    </row>
    <row r="334" spans="2:16" s="167" customFormat="1" x14ac:dyDescent="0.2">
      <c r="B334" s="901"/>
      <c r="C334" s="902"/>
      <c r="D334" s="902"/>
      <c r="E334" s="902"/>
      <c r="F334" s="902"/>
      <c r="G334" s="902"/>
      <c r="H334" s="902"/>
      <c r="I334" s="902"/>
      <c r="J334" s="902"/>
      <c r="K334" s="903"/>
      <c r="L334" s="710"/>
      <c r="M334" s="710"/>
      <c r="P334" s="701"/>
    </row>
    <row r="335" spans="2:16" s="167" customFormat="1" x14ac:dyDescent="0.2">
      <c r="B335" s="901"/>
      <c r="C335" s="902"/>
      <c r="D335" s="902"/>
      <c r="E335" s="902"/>
      <c r="F335" s="902"/>
      <c r="G335" s="902"/>
      <c r="H335" s="902"/>
      <c r="I335" s="902"/>
      <c r="J335" s="902"/>
      <c r="K335" s="903"/>
      <c r="L335" s="710"/>
      <c r="M335" s="710"/>
      <c r="P335" s="701"/>
    </row>
    <row r="336" spans="2:16" s="167" customFormat="1" x14ac:dyDescent="0.2">
      <c r="B336" s="901"/>
      <c r="C336" s="902"/>
      <c r="D336" s="902"/>
      <c r="E336" s="902"/>
      <c r="F336" s="902"/>
      <c r="G336" s="902"/>
      <c r="H336" s="902"/>
      <c r="I336" s="902"/>
      <c r="J336" s="902"/>
      <c r="K336" s="903"/>
      <c r="L336" s="710"/>
      <c r="M336" s="710"/>
      <c r="P336" s="701"/>
    </row>
    <row r="337" spans="2:16" s="167" customFormat="1" x14ac:dyDescent="0.2">
      <c r="B337" s="901"/>
      <c r="C337" s="902"/>
      <c r="D337" s="902"/>
      <c r="E337" s="902"/>
      <c r="F337" s="902"/>
      <c r="G337" s="902"/>
      <c r="H337" s="902"/>
      <c r="I337" s="902"/>
      <c r="J337" s="902"/>
      <c r="K337" s="903"/>
      <c r="L337" s="710"/>
      <c r="M337" s="710"/>
      <c r="P337" s="701"/>
    </row>
    <row r="338" spans="2:16" s="167" customFormat="1" x14ac:dyDescent="0.2">
      <c r="B338" s="901"/>
      <c r="C338" s="902"/>
      <c r="D338" s="902"/>
      <c r="E338" s="902"/>
      <c r="F338" s="902"/>
      <c r="G338" s="902"/>
      <c r="H338" s="902"/>
      <c r="I338" s="902"/>
      <c r="J338" s="902"/>
      <c r="K338" s="903"/>
      <c r="L338" s="710"/>
      <c r="M338" s="710"/>
      <c r="P338" s="701"/>
    </row>
    <row r="339" spans="2:16" s="167" customFormat="1" x14ac:dyDescent="0.2">
      <c r="B339" s="901"/>
      <c r="C339" s="902"/>
      <c r="D339" s="902"/>
      <c r="E339" s="902"/>
      <c r="F339" s="902"/>
      <c r="G339" s="902"/>
      <c r="H339" s="902"/>
      <c r="I339" s="902"/>
      <c r="J339" s="902"/>
      <c r="K339" s="903"/>
      <c r="L339" s="710"/>
      <c r="M339" s="710"/>
      <c r="P339" s="701"/>
    </row>
    <row r="340" spans="2:16" s="167" customFormat="1" x14ac:dyDescent="0.2">
      <c r="B340" s="901"/>
      <c r="C340" s="902"/>
      <c r="D340" s="902"/>
      <c r="E340" s="902"/>
      <c r="F340" s="902"/>
      <c r="G340" s="902"/>
      <c r="H340" s="902"/>
      <c r="I340" s="902"/>
      <c r="J340" s="902"/>
      <c r="K340" s="903"/>
      <c r="L340" s="710"/>
      <c r="M340" s="710"/>
      <c r="P340" s="701"/>
    </row>
    <row r="341" spans="2:16" x14ac:dyDescent="0.2">
      <c r="B341" s="163"/>
      <c r="C341" s="163"/>
      <c r="D341" s="163"/>
      <c r="E341" s="163"/>
      <c r="F341" s="163"/>
      <c r="G341" s="163"/>
      <c r="H341" s="163"/>
      <c r="I341" s="267" t="s">
        <v>264</v>
      </c>
      <c r="J341" s="163"/>
      <c r="K341" s="163"/>
      <c r="L341" s="164"/>
      <c r="M341" s="164"/>
      <c r="O341" s="165" t="s">
        <v>208</v>
      </c>
    </row>
    <row r="342" spans="2:16" x14ac:dyDescent="0.2">
      <c r="B342" s="570"/>
      <c r="C342" s="570"/>
      <c r="D342" s="570"/>
      <c r="E342" s="570"/>
      <c r="F342" s="570"/>
      <c r="G342" s="570"/>
      <c r="H342" s="570"/>
      <c r="I342" s="570"/>
      <c r="J342" s="570"/>
      <c r="K342" s="570"/>
      <c r="L342" s="570"/>
      <c r="M342" s="570"/>
    </row>
    <row r="343" spans="2:16" x14ac:dyDescent="0.2">
      <c r="B343" s="939" t="s">
        <v>176</v>
      </c>
      <c r="C343" s="939"/>
      <c r="D343" s="939"/>
      <c r="E343" s="939"/>
      <c r="F343" s="939"/>
      <c r="G343" s="939"/>
      <c r="H343" s="939"/>
      <c r="I343" s="939"/>
      <c r="J343" s="939"/>
      <c r="K343" s="939"/>
      <c r="L343" s="939"/>
      <c r="M343" s="939"/>
      <c r="N343" s="391"/>
    </row>
  </sheetData>
  <sheetProtection password="CD7A" sheet="1" objects="1" scenarios="1"/>
  <mergeCells count="623">
    <mergeCell ref="C222:E222"/>
    <mergeCell ref="F222:J222"/>
    <mergeCell ref="K222:M222"/>
    <mergeCell ref="C223:E223"/>
    <mergeCell ref="F223:J223"/>
    <mergeCell ref="K223:M223"/>
    <mergeCell ref="B225:M225"/>
    <mergeCell ref="C213:E213"/>
    <mergeCell ref="F213:J213"/>
    <mergeCell ref="K213:M213"/>
    <mergeCell ref="C214:E214"/>
    <mergeCell ref="F214:J214"/>
    <mergeCell ref="K214:M214"/>
    <mergeCell ref="C221:E221"/>
    <mergeCell ref="F221:J221"/>
    <mergeCell ref="K221:M221"/>
    <mergeCell ref="C217:E217"/>
    <mergeCell ref="F217:J217"/>
    <mergeCell ref="K217:M217"/>
    <mergeCell ref="C218:E218"/>
    <mergeCell ref="F218:J218"/>
    <mergeCell ref="K218:M218"/>
    <mergeCell ref="C219:E219"/>
    <mergeCell ref="F219:J219"/>
    <mergeCell ref="C203:E203"/>
    <mergeCell ref="F203:J203"/>
    <mergeCell ref="K203:M203"/>
    <mergeCell ref="C212:E212"/>
    <mergeCell ref="F212:J212"/>
    <mergeCell ref="K212:M212"/>
    <mergeCell ref="C204:E204"/>
    <mergeCell ref="F204:J204"/>
    <mergeCell ref="K204:M204"/>
    <mergeCell ref="C205:E205"/>
    <mergeCell ref="F205:J205"/>
    <mergeCell ref="K205:M205"/>
    <mergeCell ref="C209:E209"/>
    <mergeCell ref="F209:J209"/>
    <mergeCell ref="K209:M209"/>
    <mergeCell ref="C210:E210"/>
    <mergeCell ref="F210:J210"/>
    <mergeCell ref="K210:M210"/>
    <mergeCell ref="C211:E211"/>
    <mergeCell ref="F211:J211"/>
    <mergeCell ref="K211:M211"/>
    <mergeCell ref="C200:E200"/>
    <mergeCell ref="F200:J200"/>
    <mergeCell ref="K200:M200"/>
    <mergeCell ref="C201:E201"/>
    <mergeCell ref="F201:J201"/>
    <mergeCell ref="K201:M201"/>
    <mergeCell ref="C202:E202"/>
    <mergeCell ref="F202:J202"/>
    <mergeCell ref="K202:M202"/>
    <mergeCell ref="C197:E197"/>
    <mergeCell ref="F197:J197"/>
    <mergeCell ref="K197:M197"/>
    <mergeCell ref="C198:E198"/>
    <mergeCell ref="F198:J198"/>
    <mergeCell ref="K198:M198"/>
    <mergeCell ref="C199:E199"/>
    <mergeCell ref="F199:J199"/>
    <mergeCell ref="K199:M199"/>
    <mergeCell ref="C194:E194"/>
    <mergeCell ref="F194:J194"/>
    <mergeCell ref="K194:M194"/>
    <mergeCell ref="C195:E195"/>
    <mergeCell ref="F195:J195"/>
    <mergeCell ref="K195:M195"/>
    <mergeCell ref="C196:E196"/>
    <mergeCell ref="F196:J196"/>
    <mergeCell ref="K196:M196"/>
    <mergeCell ref="C191:E191"/>
    <mergeCell ref="F191:J191"/>
    <mergeCell ref="K191:M191"/>
    <mergeCell ref="C192:E192"/>
    <mergeCell ref="F192:J192"/>
    <mergeCell ref="K192:M192"/>
    <mergeCell ref="C193:E193"/>
    <mergeCell ref="F193:J193"/>
    <mergeCell ref="K193:M193"/>
    <mergeCell ref="C183:E183"/>
    <mergeCell ref="F183:J183"/>
    <mergeCell ref="K183:M183"/>
    <mergeCell ref="C184:E184"/>
    <mergeCell ref="F184:J184"/>
    <mergeCell ref="K184:M184"/>
    <mergeCell ref="B186:M186"/>
    <mergeCell ref="C190:E190"/>
    <mergeCell ref="F190:J190"/>
    <mergeCell ref="K190:M190"/>
    <mergeCell ref="B188:M188"/>
    <mergeCell ref="C175:E175"/>
    <mergeCell ref="F175:J175"/>
    <mergeCell ref="K175:M175"/>
    <mergeCell ref="C182:E182"/>
    <mergeCell ref="F182:J182"/>
    <mergeCell ref="K182:M182"/>
    <mergeCell ref="C176:E176"/>
    <mergeCell ref="F176:J176"/>
    <mergeCell ref="K176:M176"/>
    <mergeCell ref="C177:E177"/>
    <mergeCell ref="F177:J177"/>
    <mergeCell ref="K177:M177"/>
    <mergeCell ref="C178:E178"/>
    <mergeCell ref="F178:J178"/>
    <mergeCell ref="K178:M178"/>
    <mergeCell ref="C179:E179"/>
    <mergeCell ref="F179:J179"/>
    <mergeCell ref="K179:M179"/>
    <mergeCell ref="C180:E180"/>
    <mergeCell ref="F180:J180"/>
    <mergeCell ref="K180:M180"/>
    <mergeCell ref="C172:E172"/>
    <mergeCell ref="F172:J172"/>
    <mergeCell ref="K172:M172"/>
    <mergeCell ref="C173:E173"/>
    <mergeCell ref="F173:J173"/>
    <mergeCell ref="K173:M173"/>
    <mergeCell ref="C174:E174"/>
    <mergeCell ref="F174:J174"/>
    <mergeCell ref="K174:M174"/>
    <mergeCell ref="C166:E166"/>
    <mergeCell ref="F166:J166"/>
    <mergeCell ref="K166:M166"/>
    <mergeCell ref="C170:E170"/>
    <mergeCell ref="F170:J170"/>
    <mergeCell ref="K170:M170"/>
    <mergeCell ref="C171:E171"/>
    <mergeCell ref="F171:J171"/>
    <mergeCell ref="K171:M171"/>
    <mergeCell ref="K163:M163"/>
    <mergeCell ref="C164:E164"/>
    <mergeCell ref="F164:J164"/>
    <mergeCell ref="K164:M164"/>
    <mergeCell ref="C161:E161"/>
    <mergeCell ref="F161:J161"/>
    <mergeCell ref="C165:E165"/>
    <mergeCell ref="F165:J165"/>
    <mergeCell ref="K165:M165"/>
    <mergeCell ref="B116:M116"/>
    <mergeCell ref="C44:E44"/>
    <mergeCell ref="C45:E45"/>
    <mergeCell ref="C46:E46"/>
    <mergeCell ref="C47:E47"/>
    <mergeCell ref="C48:E48"/>
    <mergeCell ref="C49:E49"/>
    <mergeCell ref="C50:E50"/>
    <mergeCell ref="C51:E51"/>
    <mergeCell ref="C52:E52"/>
    <mergeCell ref="C53:E53"/>
    <mergeCell ref="C106:E106"/>
    <mergeCell ref="F106:J106"/>
    <mergeCell ref="K106:M106"/>
    <mergeCell ref="C107:E107"/>
    <mergeCell ref="F107:J107"/>
    <mergeCell ref="K107:M107"/>
    <mergeCell ref="C108:E108"/>
    <mergeCell ref="F108:J108"/>
    <mergeCell ref="K108:M108"/>
    <mergeCell ref="C103:E103"/>
    <mergeCell ref="F103:J103"/>
    <mergeCell ref="K103:M103"/>
    <mergeCell ref="C104:E104"/>
    <mergeCell ref="F104:J104"/>
    <mergeCell ref="K104:M104"/>
    <mergeCell ref="C105:E105"/>
    <mergeCell ref="F105:J105"/>
    <mergeCell ref="K105:M105"/>
    <mergeCell ref="C100:E100"/>
    <mergeCell ref="F100:J100"/>
    <mergeCell ref="K100:M100"/>
    <mergeCell ref="C101:E101"/>
    <mergeCell ref="F101:J101"/>
    <mergeCell ref="K101:M101"/>
    <mergeCell ref="C102:E102"/>
    <mergeCell ref="F102:J102"/>
    <mergeCell ref="K102:M102"/>
    <mergeCell ref="C94:E94"/>
    <mergeCell ref="F94:J94"/>
    <mergeCell ref="K94:M94"/>
    <mergeCell ref="C95:E95"/>
    <mergeCell ref="F95:J95"/>
    <mergeCell ref="K95:M95"/>
    <mergeCell ref="C96:E96"/>
    <mergeCell ref="F96:J96"/>
    <mergeCell ref="K96:M96"/>
    <mergeCell ref="F89:J89"/>
    <mergeCell ref="K89:M89"/>
    <mergeCell ref="F90:J90"/>
    <mergeCell ref="K90:M90"/>
    <mergeCell ref="F91:J91"/>
    <mergeCell ref="K91:M91"/>
    <mergeCell ref="F92:J92"/>
    <mergeCell ref="K92:M92"/>
    <mergeCell ref="C93:E93"/>
    <mergeCell ref="F93:J93"/>
    <mergeCell ref="K93:M93"/>
    <mergeCell ref="C69:E69"/>
    <mergeCell ref="F69:J69"/>
    <mergeCell ref="K69:M69"/>
    <mergeCell ref="B77:M77"/>
    <mergeCell ref="C81:E81"/>
    <mergeCell ref="F81:J81"/>
    <mergeCell ref="K81:M81"/>
    <mergeCell ref="B79:M79"/>
    <mergeCell ref="C82:E82"/>
    <mergeCell ref="F82:J82"/>
    <mergeCell ref="K82:M82"/>
    <mergeCell ref="C70:E70"/>
    <mergeCell ref="F70:J70"/>
    <mergeCell ref="K70:M70"/>
    <mergeCell ref="C71:E71"/>
    <mergeCell ref="F71:J71"/>
    <mergeCell ref="K71:M71"/>
    <mergeCell ref="C72:E72"/>
    <mergeCell ref="F72:J72"/>
    <mergeCell ref="K72:M72"/>
    <mergeCell ref="C73:E73"/>
    <mergeCell ref="F73:J73"/>
    <mergeCell ref="K73:M73"/>
    <mergeCell ref="C74:E74"/>
    <mergeCell ref="C66:E66"/>
    <mergeCell ref="F66:J66"/>
    <mergeCell ref="K66:M66"/>
    <mergeCell ref="C67:E67"/>
    <mergeCell ref="F67:J67"/>
    <mergeCell ref="K67:M67"/>
    <mergeCell ref="C68:E68"/>
    <mergeCell ref="F68:J68"/>
    <mergeCell ref="K68:M68"/>
    <mergeCell ref="C63:E63"/>
    <mergeCell ref="F63:J63"/>
    <mergeCell ref="K63:M63"/>
    <mergeCell ref="C64:E64"/>
    <mergeCell ref="F64:J64"/>
    <mergeCell ref="K64:M64"/>
    <mergeCell ref="C65:E65"/>
    <mergeCell ref="F65:J65"/>
    <mergeCell ref="K65:M65"/>
    <mergeCell ref="C57:E57"/>
    <mergeCell ref="F57:J57"/>
    <mergeCell ref="K57:M57"/>
    <mergeCell ref="C61:E61"/>
    <mergeCell ref="F61:J61"/>
    <mergeCell ref="K61:M61"/>
    <mergeCell ref="C62:E62"/>
    <mergeCell ref="F62:J62"/>
    <mergeCell ref="K62:M62"/>
    <mergeCell ref="B59:M59"/>
    <mergeCell ref="F53:J53"/>
    <mergeCell ref="K53:M53"/>
    <mergeCell ref="C54:E54"/>
    <mergeCell ref="F54:J54"/>
    <mergeCell ref="K54:M54"/>
    <mergeCell ref="C55:E55"/>
    <mergeCell ref="F55:J55"/>
    <mergeCell ref="K55:M55"/>
    <mergeCell ref="C56:E56"/>
    <mergeCell ref="F56:J56"/>
    <mergeCell ref="K56:M56"/>
    <mergeCell ref="F47:J47"/>
    <mergeCell ref="K47:M47"/>
    <mergeCell ref="F49:J49"/>
    <mergeCell ref="K49:M49"/>
    <mergeCell ref="F50:J50"/>
    <mergeCell ref="K50:M50"/>
    <mergeCell ref="F51:J51"/>
    <mergeCell ref="K51:M51"/>
    <mergeCell ref="F52:J52"/>
    <mergeCell ref="K52:M52"/>
    <mergeCell ref="C26:K26"/>
    <mergeCell ref="L26:M26"/>
    <mergeCell ref="L20:M20"/>
    <mergeCell ref="C19:K19"/>
    <mergeCell ref="B6:C6"/>
    <mergeCell ref="C20:K20"/>
    <mergeCell ref="D6:M6"/>
    <mergeCell ref="L24:M24"/>
    <mergeCell ref="C25:K25"/>
    <mergeCell ref="L25:M25"/>
    <mergeCell ref="C24:K24"/>
    <mergeCell ref="B2:M2"/>
    <mergeCell ref="B4:M4"/>
    <mergeCell ref="B8:M8"/>
    <mergeCell ref="C21:K21"/>
    <mergeCell ref="L21:M21"/>
    <mergeCell ref="C22:K22"/>
    <mergeCell ref="L18:M18"/>
    <mergeCell ref="C23:K23"/>
    <mergeCell ref="L23:M23"/>
    <mergeCell ref="L22:M22"/>
    <mergeCell ref="C18:K18"/>
    <mergeCell ref="B12:L12"/>
    <mergeCell ref="C14:K14"/>
    <mergeCell ref="L14:M14"/>
    <mergeCell ref="B10:H10"/>
    <mergeCell ref="I10:J10"/>
    <mergeCell ref="C17:K17"/>
    <mergeCell ref="L17:M17"/>
    <mergeCell ref="L15:M15"/>
    <mergeCell ref="C16:K16"/>
    <mergeCell ref="L16:M16"/>
    <mergeCell ref="C15:K15"/>
    <mergeCell ref="L19:M19"/>
    <mergeCell ref="C27:K27"/>
    <mergeCell ref="L27:M27"/>
    <mergeCell ref="L32:M32"/>
    <mergeCell ref="C34:K34"/>
    <mergeCell ref="L34:M34"/>
    <mergeCell ref="C35:K35"/>
    <mergeCell ref="L35:M35"/>
    <mergeCell ref="B36:M36"/>
    <mergeCell ref="B38:M39"/>
    <mergeCell ref="C123:K123"/>
    <mergeCell ref="L123:M123"/>
    <mergeCell ref="H119:M119"/>
    <mergeCell ref="B119:F119"/>
    <mergeCell ref="C28:K28"/>
    <mergeCell ref="C30:K30"/>
    <mergeCell ref="L30:M30"/>
    <mergeCell ref="C33:K33"/>
    <mergeCell ref="L33:M33"/>
    <mergeCell ref="C31:K31"/>
    <mergeCell ref="L31:M31"/>
    <mergeCell ref="L28:M28"/>
    <mergeCell ref="C29:K29"/>
    <mergeCell ref="L29:M29"/>
    <mergeCell ref="C43:E43"/>
    <mergeCell ref="F43:J43"/>
    <mergeCell ref="K43:M43"/>
    <mergeCell ref="F44:J44"/>
    <mergeCell ref="K44:M44"/>
    <mergeCell ref="F45:J45"/>
    <mergeCell ref="K46:M46"/>
    <mergeCell ref="B40:M40"/>
    <mergeCell ref="F48:J48"/>
    <mergeCell ref="K48:M48"/>
    <mergeCell ref="K45:M45"/>
    <mergeCell ref="F46:J46"/>
    <mergeCell ref="C32:K32"/>
    <mergeCell ref="L126:M126"/>
    <mergeCell ref="L127:M127"/>
    <mergeCell ref="C131:K131"/>
    <mergeCell ref="L131:M131"/>
    <mergeCell ref="C132:K132"/>
    <mergeCell ref="L132:M132"/>
    <mergeCell ref="C126:K126"/>
    <mergeCell ref="C124:K124"/>
    <mergeCell ref="L124:M124"/>
    <mergeCell ref="L125:M125"/>
    <mergeCell ref="C129:K129"/>
    <mergeCell ref="L129:M129"/>
    <mergeCell ref="C130:K130"/>
    <mergeCell ref="L130:M130"/>
    <mergeCell ref="C128:K128"/>
    <mergeCell ref="L128:M128"/>
    <mergeCell ref="C127:K127"/>
    <mergeCell ref="C42:E42"/>
    <mergeCell ref="F42:J42"/>
    <mergeCell ref="K42:M42"/>
    <mergeCell ref="B121:M121"/>
    <mergeCell ref="C140:K140"/>
    <mergeCell ref="L140:M140"/>
    <mergeCell ref="C136:K136"/>
    <mergeCell ref="L136:M136"/>
    <mergeCell ref="C137:K137"/>
    <mergeCell ref="L137:M137"/>
    <mergeCell ref="C139:K139"/>
    <mergeCell ref="F156:J156"/>
    <mergeCell ref="K156:M156"/>
    <mergeCell ref="C153:E153"/>
    <mergeCell ref="F153:J153"/>
    <mergeCell ref="K153:M153"/>
    <mergeCell ref="C154:E154"/>
    <mergeCell ref="F154:J154"/>
    <mergeCell ref="K154:M154"/>
    <mergeCell ref="C155:E155"/>
    <mergeCell ref="F155:J155"/>
    <mergeCell ref="K155:M155"/>
    <mergeCell ref="C143:K143"/>
    <mergeCell ref="L143:M143"/>
    <mergeCell ref="B149:M149"/>
    <mergeCell ref="C144:K144"/>
    <mergeCell ref="L144:M144"/>
    <mergeCell ref="C151:E151"/>
    <mergeCell ref="K157:M157"/>
    <mergeCell ref="D263:L263"/>
    <mergeCell ref="B258:C258"/>
    <mergeCell ref="D258:L258"/>
    <mergeCell ref="B259:C259"/>
    <mergeCell ref="D259:L259"/>
    <mergeCell ref="B260:C260"/>
    <mergeCell ref="D260:L260"/>
    <mergeCell ref="B248:C248"/>
    <mergeCell ref="D248:L248"/>
    <mergeCell ref="B249:C249"/>
    <mergeCell ref="D249:L249"/>
    <mergeCell ref="B257:C257"/>
    <mergeCell ref="D257:L257"/>
    <mergeCell ref="B261:C261"/>
    <mergeCell ref="D261:L261"/>
    <mergeCell ref="D262:L262"/>
    <mergeCell ref="D256:L256"/>
    <mergeCell ref="K161:M161"/>
    <mergeCell ref="C162:E162"/>
    <mergeCell ref="F162:J162"/>
    <mergeCell ref="K162:M162"/>
    <mergeCell ref="C163:E163"/>
    <mergeCell ref="F163:J163"/>
    <mergeCell ref="B303:M303"/>
    <mergeCell ref="C306:M306"/>
    <mergeCell ref="C285:K285"/>
    <mergeCell ref="L285:M285"/>
    <mergeCell ref="D264:L264"/>
    <mergeCell ref="B265:C265"/>
    <mergeCell ref="D265:L265"/>
    <mergeCell ref="B266:C266"/>
    <mergeCell ref="D266:L266"/>
    <mergeCell ref="B267:C267"/>
    <mergeCell ref="D267:L267"/>
    <mergeCell ref="B278:M279"/>
    <mergeCell ref="C284:K284"/>
    <mergeCell ref="L284:M284"/>
    <mergeCell ref="B277:L277"/>
    <mergeCell ref="B274:L274"/>
    <mergeCell ref="B271:C271"/>
    <mergeCell ref="D271:L271"/>
    <mergeCell ref="B276:L276"/>
    <mergeCell ref="B275:L275"/>
    <mergeCell ref="L297:M297"/>
    <mergeCell ref="B311:M311"/>
    <mergeCell ref="B313:M313"/>
    <mergeCell ref="B314:M314"/>
    <mergeCell ref="B317:M317"/>
    <mergeCell ref="B318:M318"/>
    <mergeCell ref="B334:K334"/>
    <mergeCell ref="B343:M343"/>
    <mergeCell ref="B326:K326"/>
    <mergeCell ref="B323:M323"/>
    <mergeCell ref="B335:K335"/>
    <mergeCell ref="B338:K338"/>
    <mergeCell ref="B339:K339"/>
    <mergeCell ref="B333:K333"/>
    <mergeCell ref="B328:K328"/>
    <mergeCell ref="B321:M321"/>
    <mergeCell ref="B340:K340"/>
    <mergeCell ref="B332:K332"/>
    <mergeCell ref="L324:M324"/>
    <mergeCell ref="B327:K327"/>
    <mergeCell ref="B324:K325"/>
    <mergeCell ref="B329:K329"/>
    <mergeCell ref="B330:K330"/>
    <mergeCell ref="B331:K331"/>
    <mergeCell ref="B319:M320"/>
    <mergeCell ref="B315:M316"/>
    <mergeCell ref="C281:K281"/>
    <mergeCell ref="L281:M281"/>
    <mergeCell ref="C282:K282"/>
    <mergeCell ref="L282:M282"/>
    <mergeCell ref="C283:K283"/>
    <mergeCell ref="L283:M283"/>
    <mergeCell ref="C292:K292"/>
    <mergeCell ref="C289:K289"/>
    <mergeCell ref="L289:M289"/>
    <mergeCell ref="C290:K290"/>
    <mergeCell ref="L290:M290"/>
    <mergeCell ref="C300:K300"/>
    <mergeCell ref="L300:M300"/>
    <mergeCell ref="C301:K301"/>
    <mergeCell ref="C293:K293"/>
    <mergeCell ref="L293:M293"/>
    <mergeCell ref="C294:K294"/>
    <mergeCell ref="L294:M294"/>
    <mergeCell ref="C295:K295"/>
    <mergeCell ref="L295:M295"/>
    <mergeCell ref="C296:K296"/>
    <mergeCell ref="L296:M296"/>
    <mergeCell ref="C297:K297"/>
    <mergeCell ref="O240:P240"/>
    <mergeCell ref="C135:K135"/>
    <mergeCell ref="C138:K138"/>
    <mergeCell ref="C125:K125"/>
    <mergeCell ref="B273:M273"/>
    <mergeCell ref="C230:H230"/>
    <mergeCell ref="B270:C270"/>
    <mergeCell ref="D270:L270"/>
    <mergeCell ref="C134:K134"/>
    <mergeCell ref="L134:M134"/>
    <mergeCell ref="B145:L145"/>
    <mergeCell ref="B147:M148"/>
    <mergeCell ref="L139:M139"/>
    <mergeCell ref="C141:K141"/>
    <mergeCell ref="L141:M141"/>
    <mergeCell ref="L138:M138"/>
    <mergeCell ref="B262:C262"/>
    <mergeCell ref="B263:C263"/>
    <mergeCell ref="B268:C268"/>
    <mergeCell ref="D268:L268"/>
    <mergeCell ref="B269:C269"/>
    <mergeCell ref="D269:L269"/>
    <mergeCell ref="B264:C264"/>
    <mergeCell ref="B256:C256"/>
    <mergeCell ref="C238:M238"/>
    <mergeCell ref="C133:K133"/>
    <mergeCell ref="L133:M133"/>
    <mergeCell ref="L135:M135"/>
    <mergeCell ref="C288:K288"/>
    <mergeCell ref="L288:M288"/>
    <mergeCell ref="C298:K298"/>
    <mergeCell ref="L298:M298"/>
    <mergeCell ref="C299:K299"/>
    <mergeCell ref="L299:M299"/>
    <mergeCell ref="C286:K286"/>
    <mergeCell ref="L286:M286"/>
    <mergeCell ref="C287:K287"/>
    <mergeCell ref="L287:M287"/>
    <mergeCell ref="C158:E158"/>
    <mergeCell ref="F158:J158"/>
    <mergeCell ref="K158:M158"/>
    <mergeCell ref="C159:E159"/>
    <mergeCell ref="F159:J159"/>
    <mergeCell ref="K159:M159"/>
    <mergeCell ref="C160:E160"/>
    <mergeCell ref="F160:J160"/>
    <mergeCell ref="K160:M160"/>
    <mergeCell ref="F151:J151"/>
    <mergeCell ref="B254:C254"/>
    <mergeCell ref="B255:C255"/>
    <mergeCell ref="B250:C250"/>
    <mergeCell ref="D250:L250"/>
    <mergeCell ref="D251:L251"/>
    <mergeCell ref="B232:G232"/>
    <mergeCell ref="C86:E86"/>
    <mergeCell ref="C87:E87"/>
    <mergeCell ref="C88:E88"/>
    <mergeCell ref="C89:E89"/>
    <mergeCell ref="C90:E90"/>
    <mergeCell ref="C91:E91"/>
    <mergeCell ref="C92:E92"/>
    <mergeCell ref="B246:M246"/>
    <mergeCell ref="B242:K242"/>
    <mergeCell ref="L242:M242"/>
    <mergeCell ref="B243:K243"/>
    <mergeCell ref="L243:M243"/>
    <mergeCell ref="B244:K244"/>
    <mergeCell ref="L244:M244"/>
    <mergeCell ref="B240:M240"/>
    <mergeCell ref="B227:L227"/>
    <mergeCell ref="B235:M235"/>
    <mergeCell ref="C142:K142"/>
    <mergeCell ref="F74:J74"/>
    <mergeCell ref="K74:M74"/>
    <mergeCell ref="C75:E75"/>
    <mergeCell ref="F75:J75"/>
    <mergeCell ref="K75:M75"/>
    <mergeCell ref="B98:M98"/>
    <mergeCell ref="C109:E109"/>
    <mergeCell ref="F109:J109"/>
    <mergeCell ref="K109:M109"/>
    <mergeCell ref="F83:J83"/>
    <mergeCell ref="K83:M83"/>
    <mergeCell ref="C83:E83"/>
    <mergeCell ref="F84:J84"/>
    <mergeCell ref="K84:M84"/>
    <mergeCell ref="F85:J85"/>
    <mergeCell ref="K85:M85"/>
    <mergeCell ref="C84:E84"/>
    <mergeCell ref="C85:E85"/>
    <mergeCell ref="F86:J86"/>
    <mergeCell ref="K86:M86"/>
    <mergeCell ref="F87:J87"/>
    <mergeCell ref="K87:M87"/>
    <mergeCell ref="F88:J88"/>
    <mergeCell ref="K88:M88"/>
    <mergeCell ref="C113:E113"/>
    <mergeCell ref="F113:J113"/>
    <mergeCell ref="K113:M113"/>
    <mergeCell ref="C114:E114"/>
    <mergeCell ref="F114:J114"/>
    <mergeCell ref="K114:M114"/>
    <mergeCell ref="B168:M168"/>
    <mergeCell ref="C110:E110"/>
    <mergeCell ref="F110:J110"/>
    <mergeCell ref="K110:M110"/>
    <mergeCell ref="C111:E111"/>
    <mergeCell ref="F111:J111"/>
    <mergeCell ref="K111:M111"/>
    <mergeCell ref="C112:E112"/>
    <mergeCell ref="F112:J112"/>
    <mergeCell ref="K112:M112"/>
    <mergeCell ref="L142:M142"/>
    <mergeCell ref="K151:M151"/>
    <mergeCell ref="C152:E152"/>
    <mergeCell ref="F152:J152"/>
    <mergeCell ref="K152:M152"/>
    <mergeCell ref="C156:E156"/>
    <mergeCell ref="C157:E157"/>
    <mergeCell ref="F157:J157"/>
    <mergeCell ref="K219:M219"/>
    <mergeCell ref="C220:E220"/>
    <mergeCell ref="F220:J220"/>
    <mergeCell ref="K220:M220"/>
    <mergeCell ref="B336:K336"/>
    <mergeCell ref="B337:K337"/>
    <mergeCell ref="C181:E181"/>
    <mergeCell ref="F181:J181"/>
    <mergeCell ref="K181:M181"/>
    <mergeCell ref="B207:M207"/>
    <mergeCell ref="C215:E215"/>
    <mergeCell ref="F215:J215"/>
    <mergeCell ref="K215:M215"/>
    <mergeCell ref="C216:E216"/>
    <mergeCell ref="F216:J216"/>
    <mergeCell ref="K216:M216"/>
    <mergeCell ref="C233:G233"/>
    <mergeCell ref="D252:L252"/>
    <mergeCell ref="D253:L253"/>
    <mergeCell ref="D254:L254"/>
    <mergeCell ref="D255:L255"/>
    <mergeCell ref="B251:C251"/>
    <mergeCell ref="B252:C252"/>
    <mergeCell ref="B253:C253"/>
  </mergeCells>
  <dataValidations count="4">
    <dataValidation type="list" allowBlank="1" showInputMessage="1" showErrorMessage="1" sqref="H232">
      <formula1>"SI,NO"</formula1>
    </dataValidation>
    <dataValidation type="list" allowBlank="1" showInputMessage="1" showErrorMessage="1" sqref="O77 O186">
      <formula1>#REF!</formula1>
    </dataValidation>
    <dataValidation type="list" allowBlank="1" showInputMessage="1" showErrorMessage="1" sqref="K167:M167">
      <formula1>$G$3:$G$11</formula1>
    </dataValidation>
    <dataValidation type="list" allowBlank="1" showInputMessage="1" showErrorMessage="1" sqref="L243:M244">
      <formula1>$N$242:$N$243</formula1>
    </dataValidation>
  </dataValidations>
  <pageMargins left="0.31496062992125984" right="0.19685039370078741" top="0.59055118110236227" bottom="0.59055118110236227" header="0.31496062992125984" footer="0.31496062992125984"/>
  <pageSetup paperSize="9" scale="60" orientation="portrait"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14:formula1>
            <xm:f>Tablas!$M$3:$M$19</xm:f>
          </x14:formula1>
          <xm:sqref>D249:L271</xm:sqref>
        </x14:dataValidation>
        <x14:dataValidation type="list" allowBlank="1" showInputMessage="1" showErrorMessage="1">
          <x14:formula1>
            <xm:f>Tablas!$A$2:$A$91</xm:f>
          </x14:formula1>
          <xm:sqref>F167:J167</xm:sqref>
        </x14:dataValidation>
        <x14:dataValidation type="list" allowBlank="1" showInputMessage="1" showErrorMessage="1">
          <x14:formula1>
            <xm:f>Tablas!$A$2:$A$147</xm:f>
          </x14:formula1>
          <xm:sqref>F43:J58 F152:J166</xm:sqref>
        </x14:dataValidation>
        <x14:dataValidation type="list" allowBlank="1" showInputMessage="1" showErrorMessage="1">
          <x14:formula1>
            <xm:f>Tablas!$K$3:$K$10</xm:f>
          </x14:formula1>
          <xm:sqref>K43:M58 K61:M75</xm:sqref>
        </x14:dataValidation>
        <x14:dataValidation type="list" allowBlank="1" showInputMessage="1" showErrorMessage="1">
          <x14:formula1>
            <xm:f>Tablas!$F$3:$F$118</xm:f>
          </x14:formula1>
          <xm:sqref>F61:J75</xm:sqref>
        </x14:dataValidation>
        <x14:dataValidation type="list" allowBlank="1" showInputMessage="1" showErrorMessage="1">
          <x14:formula1>
            <xm:f>Tablas!$A$149:$A$158</xm:f>
          </x14:formula1>
          <xm:sqref>F82:J96 F191:J205</xm:sqref>
        </x14:dataValidation>
        <x14:dataValidation type="list" allowBlank="1" showInputMessage="1" showErrorMessage="1">
          <x14:formula1>
            <xm:f>Tablas!$F$2:$F$118</xm:f>
          </x14:formula1>
          <xm:sqref>F170:J184</xm:sqref>
        </x14:dataValidation>
        <x14:dataValidation type="list" allowBlank="1" showInputMessage="1" showErrorMessage="1">
          <x14:formula1>
            <xm:f>Tablas!$K$12:$K$19</xm:f>
          </x14:formula1>
          <xm:sqref>K82:M96 K100:M114 K152:M166 K170:M184 K191:M205 K209:M223</xm:sqref>
        </x14:dataValidation>
        <x14:dataValidation type="list" allowBlank="1" showInputMessage="1" showErrorMessage="1">
          <x14:formula1>
            <xm:f>Tablas!$F$120:$F$128</xm:f>
          </x14:formula1>
          <xm:sqref>F100:J114 F209:J223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11</vt:i4>
      </vt:variant>
    </vt:vector>
  </HeadingPairs>
  <TitlesOfParts>
    <vt:vector size="26" baseType="lpstr">
      <vt:lpstr>Instrucciones</vt:lpstr>
      <vt:lpstr>PRESUPUESTO TOTAL</vt:lpstr>
      <vt:lpstr>PTO. PERIODO SUBVENCIONABLE</vt:lpstr>
      <vt:lpstr>GASTOS SALARIALES Y DE SS</vt:lpstr>
      <vt:lpstr>NOTAS</vt:lpstr>
      <vt:lpstr>PTO ACEPTADO FIC. O DOC.</vt:lpstr>
      <vt:lpstr>PTO ACEPTADO ANIMACIÓN</vt:lpstr>
      <vt:lpstr>Anexo I.A. Solicitud</vt:lpstr>
      <vt:lpstr>Anexo I. B.__Inf. Técnica</vt:lpstr>
      <vt:lpstr>Anexo I.C. F.Téc-Art Fic y Doc</vt:lpstr>
      <vt:lpstr>Anexo I.C. F.Téc-Art Animación</vt:lpstr>
      <vt:lpstr>Anexo I. D. D.R. Gasto Navarra</vt:lpstr>
      <vt:lpstr> RESUMEN D.E.</vt:lpstr>
      <vt:lpstr>RESUMEN D.M.</vt:lpstr>
      <vt:lpstr>Tablas</vt:lpstr>
      <vt:lpstr>' RESUMEN D.E.'!Área_de_impresión</vt:lpstr>
      <vt:lpstr>'Anexo I. B.__Inf. Técnica'!Área_de_impresión</vt:lpstr>
      <vt:lpstr>'Anexo I.C. F.Téc-Art Animación'!Área_de_impresión</vt:lpstr>
      <vt:lpstr>'Anexo I.C. F.Téc-Art Fic y Doc'!Área_de_impresión</vt:lpstr>
      <vt:lpstr>'GASTOS SALARIALES Y DE SS'!Área_de_impresión</vt:lpstr>
      <vt:lpstr>Instrucciones!Área_de_impresión</vt:lpstr>
      <vt:lpstr>NOTAS!Área_de_impresión</vt:lpstr>
      <vt:lpstr>'PRESUPUESTO TOTAL'!Área_de_impresión</vt:lpstr>
      <vt:lpstr>'PTO ACEPTADO ANIMACIÓN'!Área_de_impresión</vt:lpstr>
      <vt:lpstr>'PTO ACEPTADO FIC. O DOC.'!Área_de_impresión</vt:lpstr>
      <vt:lpstr>'RESUMEN D.M.'!Área_de_impresión</vt:lpstr>
    </vt:vector>
  </TitlesOfParts>
  <Company>MiCasa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dc:creator>
  <cp:lastModifiedBy>x002133</cp:lastModifiedBy>
  <cp:lastPrinted>2025-03-04T09:49:10Z</cp:lastPrinted>
  <dcterms:created xsi:type="dcterms:W3CDTF">2012-02-19T23:02:04Z</dcterms:created>
  <dcterms:modified xsi:type="dcterms:W3CDTF">2025-03-06T10:18:41Z</dcterms:modified>
</cp:coreProperties>
</file>