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SDR\OTROS PROGRAMAS\2024\PueblosActivosYvivos\03_Convenio\02_Aprobación\01_Plantillas\"/>
    </mc:Choice>
  </mc:AlternateContent>
  <bookViews>
    <workbookView xWindow="-28920" yWindow="-120" windowWidth="29040" windowHeight="15840"/>
  </bookViews>
  <sheets>
    <sheet name="ListaActividades" sheetId="1" r:id="rId1"/>
    <sheet name="Presupuesto ListaActividades" sheetId="2" r:id="rId2"/>
    <sheet name="Presup_DetalleAT" sheetId="4" r:id="rId3"/>
    <sheet name="Cronograma" sheetId="5" r:id="rId4"/>
  </sheets>
  <definedNames>
    <definedName name="_xlnm._FilterDatabase" localSheetId="2" hidden="1">Presup_DetalleAT!$A$5:$U$24</definedName>
    <definedName name="_xlnm._FilterDatabase" localSheetId="1" hidden="1">'Presupuesto ListaActividades'!$A$3:$S$19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4" l="1"/>
  <c r="R7" i="4"/>
  <c r="S7" i="4"/>
  <c r="T7" i="4"/>
  <c r="U7" i="4"/>
  <c r="Q8" i="4"/>
  <c r="R8" i="4"/>
  <c r="S8" i="4"/>
  <c r="T8" i="4"/>
  <c r="U8" i="4"/>
  <c r="Q9" i="4"/>
  <c r="R9" i="4"/>
  <c r="S9" i="4"/>
  <c r="T9" i="4"/>
  <c r="T24" i="4" s="1"/>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S6" i="4"/>
  <c r="T6" i="4"/>
  <c r="U6" i="4"/>
  <c r="R6" i="4"/>
  <c r="Q6" i="4"/>
  <c r="O13" i="2"/>
  <c r="P5" i="2"/>
  <c r="Q5" i="2"/>
  <c r="R5" i="2"/>
  <c r="S5" i="2"/>
  <c r="P6" i="2"/>
  <c r="Q6" i="2"/>
  <c r="R6" i="2"/>
  <c r="S6" i="2"/>
  <c r="P7" i="2"/>
  <c r="Q7" i="2"/>
  <c r="R7" i="2"/>
  <c r="S7" i="2"/>
  <c r="P8" i="2"/>
  <c r="Q8" i="2"/>
  <c r="R8" i="2"/>
  <c r="S8" i="2"/>
  <c r="P9" i="2"/>
  <c r="Q9" i="2"/>
  <c r="R9" i="2"/>
  <c r="S9" i="2"/>
  <c r="P10" i="2"/>
  <c r="Q10" i="2"/>
  <c r="R10" i="2"/>
  <c r="S10" i="2"/>
  <c r="P11" i="2"/>
  <c r="Q11" i="2"/>
  <c r="R11" i="2"/>
  <c r="S11" i="2"/>
  <c r="P12" i="2"/>
  <c r="Q12" i="2"/>
  <c r="R12" i="2"/>
  <c r="S12" i="2"/>
  <c r="P13" i="2"/>
  <c r="Q13" i="2"/>
  <c r="R13" i="2"/>
  <c r="S13" i="2"/>
  <c r="P14" i="2"/>
  <c r="Q14" i="2"/>
  <c r="R14" i="2"/>
  <c r="S14" i="2"/>
  <c r="P15" i="2"/>
  <c r="Q15" i="2"/>
  <c r="R15" i="2"/>
  <c r="S15" i="2"/>
  <c r="P16" i="2"/>
  <c r="Q16" i="2"/>
  <c r="R16" i="2"/>
  <c r="S16" i="2"/>
  <c r="P17" i="2"/>
  <c r="Q17" i="2"/>
  <c r="R17" i="2"/>
  <c r="S17" i="2"/>
  <c r="Q4" i="2"/>
  <c r="R4" i="2"/>
  <c r="S4" i="2"/>
  <c r="P4" i="2"/>
  <c r="M18" i="2"/>
  <c r="R18" i="2" s="1"/>
  <c r="J7" i="2"/>
  <c r="O7" i="2" s="1"/>
  <c r="J9" i="2"/>
  <c r="O9" i="2" s="1"/>
  <c r="J11" i="2"/>
  <c r="O11" i="2" s="1"/>
  <c r="J13" i="2"/>
  <c r="J16" i="2"/>
  <c r="O16" i="2" s="1"/>
  <c r="F5" i="2"/>
  <c r="G5" i="2"/>
  <c r="H5" i="2"/>
  <c r="I5" i="2"/>
  <c r="F6" i="2"/>
  <c r="G6" i="2"/>
  <c r="H6" i="2"/>
  <c r="I6" i="2"/>
  <c r="F8" i="2"/>
  <c r="G8" i="2"/>
  <c r="H8" i="2"/>
  <c r="I8" i="2"/>
  <c r="F10" i="2"/>
  <c r="G10" i="2"/>
  <c r="H10" i="2"/>
  <c r="I10" i="2"/>
  <c r="F12" i="2"/>
  <c r="G12" i="2"/>
  <c r="H12" i="2"/>
  <c r="I12" i="2"/>
  <c r="F14" i="2"/>
  <c r="G14" i="2"/>
  <c r="H14" i="2"/>
  <c r="I14" i="2"/>
  <c r="F15" i="2"/>
  <c r="G15" i="2"/>
  <c r="H15" i="2"/>
  <c r="I15" i="2"/>
  <c r="F17" i="2"/>
  <c r="G17" i="2"/>
  <c r="H17" i="2"/>
  <c r="I17" i="2"/>
  <c r="L6" i="4"/>
  <c r="L8" i="4"/>
  <c r="L9" i="4"/>
  <c r="L10" i="4"/>
  <c r="L11" i="4"/>
  <c r="L13" i="4"/>
  <c r="L14" i="4"/>
  <c r="L15" i="4"/>
  <c r="L16" i="4"/>
  <c r="L18" i="4"/>
  <c r="L19" i="4"/>
  <c r="L24" i="4" s="1"/>
  <c r="L20" i="4"/>
  <c r="L22" i="4"/>
  <c r="M23" i="4"/>
  <c r="N23" i="4"/>
  <c r="O23" i="4"/>
  <c r="P23" i="4"/>
  <c r="M24" i="4"/>
  <c r="N24" i="4"/>
  <c r="O24" i="4"/>
  <c r="P24" i="4"/>
  <c r="Q24" i="4" l="1"/>
  <c r="S24" i="4"/>
  <c r="U24" i="4"/>
  <c r="J15" i="2"/>
  <c r="O15" i="2" s="1"/>
  <c r="J8" i="2"/>
  <c r="O8" i="2" s="1"/>
  <c r="J6" i="2"/>
  <c r="O6" i="2" s="1"/>
  <c r="J10" i="2"/>
  <c r="O10" i="2" s="1"/>
  <c r="J14" i="2"/>
  <c r="O14" i="2" s="1"/>
  <c r="L18" i="2"/>
  <c r="Q18" i="2" s="1"/>
  <c r="J17" i="2"/>
  <c r="O17" i="2" s="1"/>
  <c r="J12" i="2"/>
  <c r="O12" i="2" s="1"/>
  <c r="K18" i="2"/>
  <c r="P18" i="2" s="1"/>
  <c r="N18" i="2"/>
  <c r="S18" i="2" s="1"/>
  <c r="J5" i="2"/>
  <c r="O5" i="2" s="1"/>
  <c r="J4" i="2"/>
  <c r="O4" i="2" s="1"/>
  <c r="R24" i="4"/>
  <c r="L23" i="4"/>
  <c r="J6" i="1"/>
  <c r="J18" i="2" l="1"/>
  <c r="O18" i="2" s="1"/>
  <c r="J27" i="1"/>
  <c r="J28" i="1"/>
  <c r="J5" i="1"/>
  <c r="J26" i="1" l="1"/>
  <c r="J25" i="1"/>
  <c r="J24" i="1"/>
  <c r="J23" i="1"/>
  <c r="J22" i="1"/>
  <c r="J21" i="1"/>
  <c r="J20" i="1"/>
  <c r="J19" i="1"/>
  <c r="J18" i="1"/>
  <c r="J17" i="1"/>
  <c r="J16" i="1"/>
  <c r="J15" i="1"/>
  <c r="J14" i="1"/>
  <c r="J13" i="1"/>
  <c r="J12" i="1"/>
  <c r="J11" i="1"/>
  <c r="J10" i="1"/>
  <c r="E15" i="2"/>
  <c r="E11" i="2"/>
  <c r="E12" i="2"/>
  <c r="E13" i="2"/>
  <c r="E16" i="2"/>
  <c r="E6" i="2"/>
  <c r="G18" i="4"/>
  <c r="E14" i="2" l="1"/>
  <c r="E10" i="2"/>
  <c r="K24" i="4"/>
  <c r="J24" i="4"/>
  <c r="I24" i="4"/>
  <c r="H24" i="4"/>
  <c r="K23" i="4"/>
  <c r="J23" i="4"/>
  <c r="I23" i="4"/>
  <c r="H23" i="4"/>
  <c r="G22" i="4"/>
  <c r="G21" i="4"/>
  <c r="G17" i="4"/>
  <c r="G12" i="4"/>
  <c r="G20" i="4"/>
  <c r="G16" i="4"/>
  <c r="G11" i="4"/>
  <c r="G10" i="4"/>
  <c r="G19" i="4"/>
  <c r="G15" i="4"/>
  <c r="G9" i="4"/>
  <c r="G6" i="4"/>
  <c r="G14" i="4"/>
  <c r="G13" i="4"/>
  <c r="G8" i="4"/>
  <c r="G7" i="4"/>
  <c r="E17" i="2"/>
  <c r="E9" i="2"/>
  <c r="E8" i="2"/>
  <c r="E7" i="2"/>
  <c r="I18" i="2"/>
  <c r="E4" i="2"/>
  <c r="F18" i="2" l="1"/>
  <c r="H18" i="2"/>
  <c r="G18" i="2"/>
  <c r="G23" i="4"/>
  <c r="G24" i="4"/>
  <c r="E5" i="2"/>
  <c r="E18" i="2" l="1"/>
</calcChain>
</file>

<file path=xl/sharedStrings.xml><?xml version="1.0" encoding="utf-8"?>
<sst xmlns="http://schemas.openxmlformats.org/spreadsheetml/2006/main" count="350" uniqueCount="176">
  <si>
    <t>Plan de acción</t>
  </si>
  <si>
    <t>Descripción</t>
  </si>
  <si>
    <t>Actividades</t>
  </si>
  <si>
    <t>INDICADORES</t>
  </si>
  <si>
    <t>Entregables 2024</t>
  </si>
  <si>
    <t>DESCRIPCIÓN</t>
  </si>
  <si>
    <t>CED</t>
  </si>
  <si>
    <t>EDE</t>
  </si>
  <si>
    <t>TED</t>
  </si>
  <si>
    <t>ZON</t>
  </si>
  <si>
    <t>COMUNES</t>
  </si>
  <si>
    <t>TOTAL (incluir la suma de todos, incluidos los comunes)</t>
  </si>
  <si>
    <t>Línea de acción 1. Campaña de sensibilización y formación  del personal técnico y representativo de los grupos de acción local</t>
  </si>
  <si>
    <t>Nº de informe diagnóstico de necesidades formativas</t>
  </si>
  <si>
    <t>Nº de mujeres/hombres asistentes a actividades de sensibilización por grupo de acción local:</t>
  </si>
  <si>
    <t>Línea de acción 2.- Incorporación de nuevas voces al relato del medio rural navarro.</t>
  </si>
  <si>
    <t xml:space="preserve">
Consiste en trabajar la narrativa de las zonas rurales de Navarra desde el prisma de las generaciones más jóvenes para refrescar la visión de las zonas rurales de dentro hacia afuera a través de las vivencias, propuestas e iniciativas de la juventud rural.
Se realizará una reflexión o análisis inicial por parte de los cuatro GALs, centrada en refrescar el relato alrededor del medio rural a través de la visibilización de proyectos económicos, culturales, de ocio y otras iniciativas realizadas por personas jóvenes que viven y trabajan en zonas rurales. 
Este contexto, recogido por las entidades, supondrá el punto de partida para el desarrollo de una campaña de comunicación sujeta a asistencia técnica externa y que para su desarrollo metodológico contará con un focus group juvenil. De esta forma se conseguirá una campaña de comunicación con enfoque de juventud que incluirá el diseño, ejecución y seguimiento del plan de comunicación, divulgación y difusión.
</t>
  </si>
  <si>
    <t>2.1.- Reflexión,  análisis inicial y seguimiento de la contratación</t>
  </si>
  <si>
    <t xml:space="preserve">Diseño de perfil de participantes en Focus Group: </t>
  </si>
  <si>
    <t xml:space="preserve">Nº proceso selección personas Focus Group por grupo: </t>
  </si>
  <si>
    <t>2.2.- Diseño de una campaña de comunicación con participación de población joven rural</t>
  </si>
  <si>
    <t xml:space="preserve">Formación Focus Group: </t>
  </si>
  <si>
    <t>Reuniones focus group:</t>
  </si>
  <si>
    <t>Desarrollo de concepto, narrativa e identidad visual de la campaña:</t>
  </si>
  <si>
    <t xml:space="preserve">Nº de briefing con la empresa: </t>
  </si>
  <si>
    <t>Diseño y elaboración de materiales gráficos y audiovisuales</t>
  </si>
  <si>
    <t xml:space="preserve">Plan y cronograma de acciones: </t>
  </si>
  <si>
    <t xml:space="preserve">2.3. Ejecución de la campaña de comunicación diseñada con la participación de población joven rural </t>
  </si>
  <si>
    <t xml:space="preserve">Nº de Ruedas de Prensa conjuntas: </t>
  </si>
  <si>
    <t xml:space="preserve">Nº Notas de Prensa conjunta distribuidas: </t>
  </si>
  <si>
    <t xml:space="preserve">Nº informes seguimiento y evaluación del plan de comunicación: </t>
  </si>
  <si>
    <t>Línea de acción 3.- Visibilización de los avances realizados en desarrollo rural en los territorios</t>
  </si>
  <si>
    <t xml:space="preserve">Se trata de poner en valor la labor de los territorios y sus grupos de acción local en el impulso del desarrollo local en lo económico, social, cultural e igualitario, así como el papel que juegan en la adaptación de sus zonas a las nuevas realidades del medio rural en las últimas décadas. 
Es decir, la visibilización del papel de los GAL como elementos e instrumentos de cohesión, espacios de encuentro participativos que trabajan por un medio rural vivo y sostenible. Se trata de que agentes y población local aborden los logros conseguidos en el desarrollo local de la zona y se planteen nuevos retos, como el necesario cambio del discurso asociado a las zonas rurales.
Prevalecerá el empleo ejemplificante de aquellas iniciativas novedosas surgidas en el rural navarro, con el ánimo de impulsar el cambio de relato sobre el mismo.
</t>
  </si>
  <si>
    <t>3.1.- Espacios de encuentro territorial</t>
  </si>
  <si>
    <t>Nº de entidades territoriales asistentes:</t>
  </si>
  <si>
    <t xml:space="preserve">Nº de jornadas o espacios de encuentro: </t>
  </si>
  <si>
    <t>3.2.- Diseño y desarrollo eventos Pop up</t>
  </si>
  <si>
    <t>3.3.- Dinamización infanto-juvenil con desarrollo intergeneracional</t>
  </si>
  <si>
    <t xml:space="preserve">Nº de dinamizaciones en cada territorio: </t>
  </si>
  <si>
    <t xml:space="preserve">Nº de entidades territoriales implicadas: </t>
  </si>
  <si>
    <t>AÑO 2024</t>
  </si>
  <si>
    <t>Descripción conceptos</t>
  </si>
  <si>
    <t>TOTAL</t>
  </si>
  <si>
    <t>Personal</t>
  </si>
  <si>
    <t>GGIndirectos</t>
  </si>
  <si>
    <t>Asistencia Técnica Externa Conjunta (*)</t>
  </si>
  <si>
    <t>Consiste en trabajar la narrativa de las zonas rurales de Navarra desde el prisma de las generaciones más jóvenes para refrescar la visión de las zonas rurales de dentro hacia afuera a través de las vivencias, propuestas e iniciativas de la juventud rural.
Se realizará una reflexión o análisis inicial por parte de los cuatro GALs, centrada en refrescar el relato alrededor del medio rural a través de la visibilización de proyectos económicos, culturales, de ocio y otras iniciativas realizadas por personas jóvenes que viven y trabajan en zonas rurales. 
Este contexto, recogido por las entidades, supondrá el punto de partida para el desarrollo de una campaña de comunicación sujeta a asistencia técnica externa y que para su desarrollo metodológico contará con un focus group juvenil. De esta forma se conseguirá una campaña de comunicación con enfoque de juventud que incluirá el diseño, ejecución y seguimiento del plan de comunicación, divulgación y difusión.</t>
  </si>
  <si>
    <t xml:space="preserve">Se trata de poner en valor la labor de los territorios y sus grupos de acción local en el impulso del desarrollo local en lo económico, social, cultural e igualitario, así como el papel que juegan en la adaptación de sus zonas a las nuevas realidades del medio rural en las últimas décadas. 
Es decir, la visibilización del papel de los GAL como elementos e instrumentos de cohesión, espacios de encuentro participativos que trabajan por un medio rural vivo y sostenible. Se trata de que agentes y población local aborden los logros conseguidos en el desarrollo local de la zona y se planteen nuevos retos, como el necesario cambio del discurso asociado a las zonas rurales.
Prevalecerá el empleo ejemplificante de aquellas iniciativas novedosas surgidas en el rural navarro, con el ánimo de impulsar el cambio de relato sobre el mismo.
</t>
  </si>
  <si>
    <t>Año 1: elegible desde el momento de la solicitud hasta el 31/10/2024. La justificación antes del 11/11/ 2024</t>
  </si>
  <si>
    <t>Año 2: elegible desde el 1/11/2024 hasta el 31/08/2025. La justificación antes del 30/09/2025</t>
  </si>
  <si>
    <t xml:space="preserve">La asignación presupuestaria 43.750 euros por grupo y año </t>
  </si>
  <si>
    <t xml:space="preserve">Hay que acordar el presupuesto de asistencia técnica conjunta, que será el mismo para cada grupo y anualidad (puede ser mayor, pero no menor). </t>
  </si>
  <si>
    <t>AÑO 1</t>
  </si>
  <si>
    <t>AÑO 2</t>
  </si>
  <si>
    <t>Asistencia técnica conjunta</t>
  </si>
  <si>
    <t>Asistencia técnica (nombre)</t>
  </si>
  <si>
    <t>Actividades a las que afecta</t>
  </si>
  <si>
    <t>Asistencia técnica 1</t>
  </si>
  <si>
    <t>ATCED1</t>
  </si>
  <si>
    <t xml:space="preserve">Talleres de comunicación: redes sociales e IA plicada a contenidos. </t>
  </si>
  <si>
    <t xml:space="preserve">Diseño e impartición de talleres para aprender a utilizar y optimizar el uso de redes sociales desde el punto de la actividad corporativa de las entidades locales, así como el uso de recursos de Inteligencia Artificial para enriquecer los contenidos. </t>
  </si>
  <si>
    <t>Asistencia técnica 2</t>
  </si>
  <si>
    <t>ATCED2</t>
  </si>
  <si>
    <t>Talleres de herrmientas comunicativas: CANVA y newsletter</t>
  </si>
  <si>
    <t>Asistencia técnica 3</t>
  </si>
  <si>
    <t>ATCED3</t>
  </si>
  <si>
    <t xml:space="preserve">Espacio de jornada territorial. </t>
  </si>
  <si>
    <t xml:space="preserve">Identificación de la actividad, diseño, metodología,contacto con entidades colaboradoras, subcontratación de posibles colaboradores para realizar la actividad, preparación de la actividad y del espacio, dinamización, realización de materiales comunicativos (fotografías, carteles, vídeos...), informe de ejecución. </t>
  </si>
  <si>
    <t>Asistencia técnica 4</t>
  </si>
  <si>
    <t>ATCED4</t>
  </si>
  <si>
    <t xml:space="preserve">Jornada territorial: </t>
  </si>
  <si>
    <t>Asistencia técnica 5</t>
  </si>
  <si>
    <t>ATCED5</t>
  </si>
  <si>
    <t xml:space="preserve">Dinamización de seis acciones (una en 2024, 5 en 2025) que estimulen la participación de la población menor de 16 años así como la comunicación intergeneracional. </t>
  </si>
  <si>
    <t xml:space="preserve">Identificación de la actividad, diseño, metodología, subcontratación de posibles colaboradores para realizar la actividad, preparación de la actividad, dinamización, realización de materiales comunicativos (fotografías, carteles, vídeos...), informe de ejecución. </t>
  </si>
  <si>
    <t>Asistencia técnica 6</t>
  </si>
  <si>
    <t xml:space="preserve">ATED1 </t>
  </si>
  <si>
    <t>Asistencia técnica 7</t>
  </si>
  <si>
    <t xml:space="preserve">ATED2 </t>
  </si>
  <si>
    <t xml:space="preserve">Talleres relacionados con las necesidades detectadas </t>
  </si>
  <si>
    <t>Asistencia técnica 8</t>
  </si>
  <si>
    <t>ATED3</t>
  </si>
  <si>
    <t xml:space="preserve">Jornada Territorial </t>
  </si>
  <si>
    <t>Asistencia técnica 9</t>
  </si>
  <si>
    <t>ATED 4</t>
  </si>
  <si>
    <t xml:space="preserve">Proyecto intergeneracional agilidad mental y nuevas tecnolgias. </t>
  </si>
  <si>
    <t xml:space="preserve">Desarrollo proyecto para fomentar la agilidad mental de forma intergeneracional utilizando las nuevas tecnologias </t>
  </si>
  <si>
    <t>Asistencia técnica 10</t>
  </si>
  <si>
    <t>ATTED1</t>
  </si>
  <si>
    <t xml:space="preserve">Talleres de herramientas de comunicación relacionados con las necesidades detectadas. </t>
  </si>
  <si>
    <t>Asistencia técnica 11</t>
  </si>
  <si>
    <t>ATTED2</t>
  </si>
  <si>
    <t>Asistencia técnica 12</t>
  </si>
  <si>
    <t>ATTED3</t>
  </si>
  <si>
    <t>Jornada territorial:</t>
  </si>
  <si>
    <t>Asistencia técnica 13</t>
  </si>
  <si>
    <t>ATTED4</t>
  </si>
  <si>
    <t xml:space="preserve">Dinamización y desatrollo de una actividad a realizar en 2025 que estimulen la participación de la población menor de 16 años así como la comunicación intergeneracional. Se ha previsto la participación de tres entidades en su desarrollo </t>
  </si>
  <si>
    <t>Asistencia técnica 14</t>
  </si>
  <si>
    <t>ATZM1</t>
  </si>
  <si>
    <t xml:space="preserve">Talleres de herramientas de comunicación: redes sociales e IA plicada a contenidos. </t>
  </si>
  <si>
    <t>Asistencia técnica 15</t>
  </si>
  <si>
    <t>ATZM2</t>
  </si>
  <si>
    <t>Asistencia técnica 16</t>
  </si>
  <si>
    <t>ATZM3</t>
  </si>
  <si>
    <t>ATCON1</t>
  </si>
  <si>
    <t>Acciones de comunicación del proyecto</t>
  </si>
  <si>
    <t>Fila de totales</t>
  </si>
  <si>
    <t>Fila de totales contrataciones específicas</t>
  </si>
  <si>
    <t>Entidad</t>
  </si>
  <si>
    <t>ABR</t>
  </si>
  <si>
    <t>MAY</t>
  </si>
  <si>
    <t>JUN</t>
  </si>
  <si>
    <t>JUL</t>
  </si>
  <si>
    <t>AGO</t>
  </si>
  <si>
    <t>SEPT</t>
  </si>
  <si>
    <t>OCT</t>
  </si>
  <si>
    <t>NOV</t>
  </si>
  <si>
    <t>DIC</t>
  </si>
  <si>
    <t>ENE</t>
  </si>
  <si>
    <t>FEB</t>
  </si>
  <si>
    <t>MAR</t>
  </si>
  <si>
    <t>Asistencia técnica (Cód)</t>
  </si>
  <si>
    <t>Grupo contratante</t>
  </si>
  <si>
    <t>CONJUNTA</t>
  </si>
  <si>
    <t>Punto 4. Contrataciones externas</t>
  </si>
  <si>
    <t>Asistencias Técnicas Propias</t>
  </si>
  <si>
    <t xml:space="preserve">2.3. Ejecución de la campaña de comunicación diseñada con la participación de población joven rural
</t>
  </si>
  <si>
    <t xml:space="preserve">                                                                                                        
- Memoria de ejecución: 
         - Perfil participantes y funciones del Focus Group
         - Resumen análisis inicial
- Partes de trabajo GAL
- Certificado adjudicación contrato</t>
  </si>
  <si>
    <t>- Memoria de ejecución: 
         - Descripción propuesta diseño, dinamización y estructura de los eventos
         - Diseño y generación de materiales de promoción asociados
         - Cobertura y edición del material audiovisual para el desarrollo eventos
- Partes de trabajo GAL
- Facturas y justificantes de pago
- Certificado adjudicación contrato (también para los contratos menores)</t>
  </si>
  <si>
    <t>1.2. Asistencia jornadas de capacitación y sensibilización</t>
  </si>
  <si>
    <t xml:space="preserve">Proceso de análisis de las necesidades de capacitación en el entorno por áreas de trabajo </t>
  </si>
  <si>
    <t xml:space="preserve">Diseño e impartición de talleres para capacitarse en el empleo de CANVA en la elaboración de recursos comunicativos de alto impacto así como la elaboración de boletines digitales. </t>
  </si>
  <si>
    <t xml:space="preserve">Impartición de talleres para dar respuesta a las necesidades de capacitación detectadas en el análisis </t>
  </si>
  <si>
    <t xml:space="preserve">Diseño e impartición de talleres para capacitarse en la utilización y optimizar el uso de redes sociales desde el punto de la actividad corporativa de las entidades locales, así como el uso de recursos de Inteligencia Artificial para enriquecer los contenidos. </t>
  </si>
  <si>
    <t>Su objetivo es el de garantizar que tanto el personal técnico de los grupos, como los diferentes agentes socioeconómicos del territorio sean capaces de conocer y trasladar la labor desempeñada desde la entidad a través del relato y las herramientas comunicativas adecuadas. 
Se dará respuesta mediante la capacitación al personal técnico de los grupos de acción local en la siguiente temática:
a) Acercamiento a la comunicación como herramienta de dinamización territorial.
b) Apoyo en la interiorización del argumentario desarrollado en el plan de comunicación que renueva el relato de lo rural
c) Capacitación personal y grupal en técnicas y manejo de herramientas comunicativas
Esta actuación se completará con el diseño y desarrollo de actuaciones de sensibilización que capaciten a los diferentes agentes territoriales en la interiorización del argumentario comunicativo sobre el relato.</t>
  </si>
  <si>
    <t>Nº de diseño de evento tipo pop-up</t>
  </si>
  <si>
    <t xml:space="preserve">Nº de eventos: </t>
  </si>
  <si>
    <t>Nº de diseño de dinamización tipo:</t>
  </si>
  <si>
    <t xml:space="preserve">Nº de campañas de publicidad con impacto en revistas locales, RRSS, radios, TV, Mupis,etc: </t>
  </si>
  <si>
    <t xml:space="preserve">Identificación necesidades de capacitación </t>
  </si>
  <si>
    <t>1.2. Asistencia jornadas de capacitación y sensibilización                       
2.2. Diseño de una campaña de comunicación   
2.3. Ejecución campaña de comunicación                                        
3.2. Diseño y desarrollo eventos Pop up</t>
  </si>
  <si>
    <t>Dinamización y desatrollo de una actividad a realizar en 2025 que estimulen la participación de la población menor de 16 años así como la comunicación intergeneracional. Se ha previsto la participación de tres entidades en su desarrollo.</t>
  </si>
  <si>
    <t>- Memoria de ejecución: Contenido y programa de las  actividades de capacitación y sensibilización
- Control de Asistencia (contenido mínimo plantilla adjunta al expediente)
- Partes de trabajo GAL
- Facturas y justificantes de pago
- Certificado adjudicación contrato (también para los contratos menores)</t>
  </si>
  <si>
    <t>- Memoria de ejecución: 
         - Plan de comunicación y cronograma
         - Documento diseño, planificación y contratación campaña de publicidad
         - Documento coordinación de ruedas de prensa, notas de Prensa
         - Documento coordinación de otras publicaciones en redes sociales y otros medios
         - Informe seguimiento y evaluación del plan de comunicación
- Partes de trabajo GAL
- Facturas y justificantes de pago
- Certificado adjudicación contrato</t>
  </si>
  <si>
    <t>Nº acciones de capacitación:</t>
  </si>
  <si>
    <t>Nº acciones de sensibilización:</t>
  </si>
  <si>
    <t>Nº de mujeres/hombres capacitadas por grupo de acción local:</t>
  </si>
  <si>
    <t>20 (Nº hombres :10 Nº mujeres:10)</t>
  </si>
  <si>
    <t>10(Nº hombres: 1 mujeres:9</t>
  </si>
  <si>
    <t>10 (Nº hombres:4 Nº mujeres:6)</t>
  </si>
  <si>
    <t>27 (Nº hombres:9 Nº mujeres: 18)</t>
  </si>
  <si>
    <t>6 (Nº hombres:2 Nº mujeres:4)</t>
  </si>
  <si>
    <t>6 (Nº hombres: 2 Nº mujeres: 4)</t>
  </si>
  <si>
    <t>1.1. Identificación  de las necesidades de sensibilización y capacitación en el territorio</t>
  </si>
  <si>
    <t>Línea de acción 1. Campaña de sensibilización y capacitación  del personal técnico y representativo de los grupos de acción local</t>
  </si>
  <si>
    <t>Su objetivo es el de garantizar que tanto el personal técnico de los grupos, como los diferentes agentes socioeconómicos del territorio sean capaces de conocer y trasladar la labor desempeñada desde la entidad a través del relato y las herramientas comunicativas adecuadas. 
Se dará respuesta mediante la capacitación del personal técnico de los grupos de acción local en la siguiente temática:
a) Acercamiento a la comunicación como herramienta de dinamización territorial.
b) Apoyo en la interiorización del argumentario desarrollado en el plan de comunicación que renueva el relato de lo rural
c) Capacitación personal y grupal en técnicas y manejo de herramientas comunicativas
Esta actuación se completará con el diseño y desarrollo de actuaciones de sensibilización que capaciten a los diferentes agentes territoriales en la interiorización del argumentario comunicativo sobre el relato.</t>
  </si>
  <si>
    <t>Diseño de una campaña de comunicación con la participación específica de población joven rural
Ejecución de la campaña de comunicación diseñada
Diseño y desarrollo de eventos Pop up
Jornadas de capacitación y sensibilización en relación a esta temática</t>
  </si>
  <si>
    <t>2.1.- Reflexión, análisis inicial y seguimiento de la contratación</t>
  </si>
  <si>
    <t xml:space="preserve">
'- Memoria de ejecución: 
         - Descripción espacios de encuentro ejecutados
         - Justificación de la participación de las entidades en los encuentros: asistencia, fotos, etc.
- Partes de trabajo GAL
- Facturas y justificantes de pago
- Certificado adjudicación contrato (también para los contratos menores)</t>
  </si>
  <si>
    <t>- Memoria de ejecución: 
         - Informe Briefing Inicial
         - Materiales gráficos y audiovisuales en alta calidad y los formatos on-line y off-line correspondientes
         - Elaboración de un breve Manual de Identidad Corporativa (MIC)
         - Plan de comunicación y cronograma
         - Ficha resumen trabajos realizados por el Focus Group: participantes, lugar, asuntos tratados y duración
- Partes de trabajo GAL
- Facturas y justificantes de pago
- Certificado adjudicación contrato</t>
  </si>
  <si>
    <t>67 (Nº hombres 24 Nº mujeres: 43)</t>
  </si>
  <si>
    <t>Pueblos Vivos y Activos-Landa herriak bizirik'</t>
  </si>
  <si>
    <t xml:space="preserve">INDICADORES PREVISIÓN 2024 </t>
  </si>
  <si>
    <t xml:space="preserve">INDICADORES EJECUCIÓN 2024 </t>
  </si>
  <si>
    <t>GASTO EJECUTADO AÑO 2024 
Gasto (euros)</t>
  </si>
  <si>
    <t>GASTO PREVISTO AÑO 2024 
Gasto (euros)</t>
  </si>
  <si>
    <r>
      <t xml:space="preserve">(*) en el presupuesto recogido para la asistencia técnica conjunta de las </t>
    </r>
    <r>
      <rPr>
        <sz val="8"/>
        <color rgb="FFFF0000"/>
        <rFont val="Arial"/>
        <family val="2"/>
      </rPr>
      <t>acciones 2.2 y 2.3</t>
    </r>
    <r>
      <rPr>
        <sz val="8"/>
        <color rgb="FF000000"/>
        <rFont val="Arial"/>
        <family val="2"/>
      </rPr>
      <t xml:space="preserve"> , se ha incluido el desarrollo de parte de las actuaciones para la </t>
    </r>
    <r>
      <rPr>
        <sz val="8"/>
        <color rgb="FFFF0000"/>
        <rFont val="Arial"/>
        <family val="2"/>
      </rPr>
      <t>acción 1.2 y la 3.2</t>
    </r>
  </si>
  <si>
    <t>DIFERENCIA
Gasto 2024 (euros)</t>
  </si>
  <si>
    <t>Gasto previsto (euros)</t>
  </si>
  <si>
    <t>Gasto ejecutado (euros)</t>
  </si>
  <si>
    <t>Diferencia Gasto (euros)</t>
  </si>
  <si>
    <t>CRONOGRAMA EJECUTADO</t>
  </si>
  <si>
    <t>AÑO 1 (Ejecución)</t>
  </si>
  <si>
    <t xml:space="preserve">CRONOGRAMA </t>
  </si>
  <si>
    <t>AÑO 2 (Previsión)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</si>
</sst>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0"/>
      <color rgb="FF000000"/>
      <name val="Arial"/>
      <scheme val="minor"/>
    </font>
    <font>
      <b/>
      <sz val="12"/>
      <color theme="1"/>
      <name val="Arial"/>
      <family val="2"/>
    </font>
    <font>
      <sz val="10"/>
      <color theme="1"/>
      <name val="Arial"/>
      <family val="2"/>
    </font>
    <font>
      <sz val="8"/>
      <color theme="1"/>
      <name val="Arial"/>
      <family val="2"/>
    </font>
    <font>
      <b/>
      <sz val="8"/>
      <color theme="1"/>
      <name val="Arial"/>
      <family val="2"/>
    </font>
    <font>
      <sz val="10"/>
      <name val="Arial"/>
      <family val="2"/>
    </font>
    <font>
      <sz val="8"/>
      <color rgb="FF000000"/>
      <name val="Arial"/>
      <family val="2"/>
    </font>
    <font>
      <sz val="10"/>
      <color theme="1"/>
      <name val="Arial"/>
      <family val="2"/>
      <scheme val="minor"/>
    </font>
    <font>
      <sz val="8"/>
      <color rgb="FF434343"/>
      <name val="Arial"/>
      <family val="2"/>
    </font>
    <font>
      <sz val="10"/>
      <color rgb="FF000000"/>
      <name val="Arial"/>
      <family val="2"/>
    </font>
    <font>
      <sz val="8"/>
      <color rgb="FF0000FF"/>
      <name val="Arial"/>
      <family val="2"/>
    </font>
    <font>
      <b/>
      <sz val="10"/>
      <color theme="1"/>
      <name val="Arial"/>
      <family val="2"/>
      <scheme val="minor"/>
    </font>
    <font>
      <sz val="10"/>
      <color rgb="FF000000"/>
      <name val="Arial"/>
      <family val="2"/>
      <scheme val="minor"/>
    </font>
    <font>
      <b/>
      <sz val="9"/>
      <color theme="1"/>
      <name val="Arial"/>
      <family val="2"/>
    </font>
    <font>
      <b/>
      <sz val="9"/>
      <color rgb="FF000000"/>
      <name val="Arial"/>
      <family val="2"/>
    </font>
    <font>
      <b/>
      <sz val="10"/>
      <color rgb="FF000000"/>
      <name val="Arial"/>
      <family val="2"/>
    </font>
    <font>
      <sz val="11"/>
      <color rgb="FF000000"/>
      <name val="Arial"/>
      <family val="2"/>
    </font>
    <font>
      <sz val="10"/>
      <color theme="1"/>
      <name val="Arial"/>
      <family val="2"/>
    </font>
    <font>
      <sz val="10"/>
      <color rgb="FFE69138"/>
      <name val="Arial"/>
      <family val="2"/>
    </font>
    <font>
      <sz val="10"/>
      <color theme="5"/>
      <name val="Arial"/>
      <family val="2"/>
    </font>
    <font>
      <sz val="7"/>
      <color theme="1"/>
      <name val="Arial"/>
      <family val="2"/>
    </font>
    <font>
      <sz val="7"/>
      <color rgb="FF000000"/>
      <name val="Arial"/>
      <family val="2"/>
    </font>
    <font>
      <sz val="7"/>
      <color rgb="FF000000"/>
      <name val="Arial"/>
      <family val="2"/>
      <scheme val="minor"/>
    </font>
    <font>
      <sz val="7"/>
      <color theme="1"/>
      <name val="Arial"/>
      <family val="2"/>
      <scheme val="minor"/>
    </font>
    <font>
      <b/>
      <sz val="7"/>
      <color theme="1"/>
      <name val="Arial"/>
      <family val="2"/>
      <scheme val="minor"/>
    </font>
    <font>
      <b/>
      <sz val="9"/>
      <color theme="1"/>
      <name val="Arial"/>
      <family val="2"/>
    </font>
    <font>
      <b/>
      <sz val="7"/>
      <color theme="1"/>
      <name val="Arial"/>
      <family val="2"/>
    </font>
    <font>
      <sz val="7"/>
      <name val="Arial"/>
      <family val="2"/>
    </font>
    <font>
      <b/>
      <sz val="7"/>
      <color rgb="FF000000"/>
      <name val="Arial"/>
      <family val="2"/>
    </font>
    <font>
      <b/>
      <sz val="7"/>
      <color theme="1"/>
      <name val="Calibri"/>
      <family val="2"/>
    </font>
    <font>
      <b/>
      <sz val="7"/>
      <color rgb="FF000000"/>
      <name val="Calibri"/>
      <family val="2"/>
    </font>
    <font>
      <sz val="8"/>
      <name val="Arial"/>
      <family val="2"/>
    </font>
    <font>
      <sz val="8"/>
      <color rgb="FF000000"/>
      <name val="Arial"/>
      <family val="2"/>
      <scheme val="minor"/>
    </font>
    <font>
      <b/>
      <sz val="8"/>
      <name val="Arial"/>
      <family val="2"/>
    </font>
    <font>
      <sz val="8"/>
      <name val="Arial"/>
      <family val="2"/>
      <scheme val="minor"/>
    </font>
    <font>
      <sz val="8"/>
      <color rgb="FFFF0000"/>
      <name val="Arial"/>
      <family val="2"/>
    </font>
    <font>
      <b/>
      <sz val="8"/>
      <color rgb="FF000000"/>
      <name val="Arial"/>
      <family val="2"/>
      <scheme val="minor"/>
    </font>
  </fonts>
  <fills count="26">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rgb="FFD9D9D9"/>
        <bgColor rgb="FFD9D9D9"/>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rgb="FFE69138"/>
        <bgColor rgb="FFE69138"/>
      </patternFill>
    </fill>
    <fill>
      <patternFill patternType="solid">
        <fgColor theme="9"/>
        <bgColor theme="9"/>
      </patternFill>
    </fill>
    <fill>
      <patternFill patternType="solid">
        <fgColor theme="5"/>
        <bgColor theme="5"/>
      </patternFill>
    </fill>
    <fill>
      <patternFill patternType="solid">
        <fgColor rgb="FF00FF00"/>
        <bgColor rgb="FF00FF00"/>
      </patternFill>
    </fill>
    <fill>
      <patternFill patternType="solid">
        <fgColor rgb="FF9FC5E8"/>
        <bgColor rgb="FF9FC5E8"/>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0" tint="-0.14999847407452621"/>
        <bgColor theme="0"/>
      </patternFill>
    </fill>
    <fill>
      <patternFill patternType="solid">
        <fgColor theme="0" tint="-0.14999847407452621"/>
        <bgColor rgb="FFBFBFBF"/>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theme="0"/>
        <bgColor rgb="FFE69138"/>
      </patternFill>
    </fill>
    <fill>
      <patternFill patternType="solid">
        <fgColor theme="0"/>
        <bgColor theme="9"/>
      </patternFill>
    </fill>
    <fill>
      <patternFill patternType="solid">
        <fgColor theme="0"/>
        <bgColor theme="5"/>
      </patternFill>
    </fill>
    <fill>
      <patternFill patternType="solid">
        <fgColor theme="0"/>
        <bgColor rgb="FF00FF00"/>
      </patternFill>
    </fill>
    <fill>
      <patternFill patternType="solid">
        <fgColor theme="0"/>
        <bgColor rgb="FFFFFFFF"/>
      </patternFill>
    </fill>
    <fill>
      <patternFill patternType="solid">
        <fgColor theme="0"/>
        <bgColor rgb="FF9FC5E8"/>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rgb="FF000000"/>
      </top>
      <bottom style="thin">
        <color rgb="FF000000"/>
      </bottom>
      <diagonal/>
    </border>
    <border>
      <left/>
      <right/>
      <top/>
      <bottom style="medium">
        <color rgb="FF000000"/>
      </bottom>
      <diagonal/>
    </border>
  </borders>
  <cellStyleXfs count="1">
    <xf numFmtId="0" fontId="0" fillId="0" borderId="0"/>
  </cellStyleXfs>
  <cellXfs count="336">
    <xf numFmtId="0" fontId="0" fillId="0" borderId="0" xfId="0"/>
    <xf numFmtId="0" fontId="2" fillId="0" borderId="0" xfId="0" applyFont="1"/>
    <xf numFmtId="0" fontId="2" fillId="0" borderId="0" xfId="0" applyFont="1" applyAlignment="1">
      <alignment horizontal="center"/>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horizontal="center"/>
    </xf>
    <xf numFmtId="0" fontId="9" fillId="0" borderId="8" xfId="0" applyFont="1" applyBorder="1" applyAlignment="1">
      <alignment horizontal="center"/>
    </xf>
    <xf numFmtId="0" fontId="2" fillId="0" borderId="8" xfId="0" applyFont="1" applyBorder="1"/>
    <xf numFmtId="0" fontId="6" fillId="0" borderId="0" xfId="0" applyFont="1" applyAlignment="1">
      <alignment horizontal="left" vertical="center" wrapText="1"/>
    </xf>
    <xf numFmtId="0" fontId="10" fillId="0" borderId="0" xfId="0" applyFont="1" applyAlignment="1">
      <alignment horizontal="left" vertical="center" wrapText="1"/>
    </xf>
    <xf numFmtId="4" fontId="10" fillId="0" borderId="0" xfId="0" applyNumberFormat="1" applyFont="1" applyAlignment="1">
      <alignment horizontal="left" vertical="center" wrapText="1"/>
    </xf>
    <xf numFmtId="0" fontId="11" fillId="0" borderId="0" xfId="0" applyFont="1"/>
    <xf numFmtId="0" fontId="13"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center" vertical="top"/>
    </xf>
    <xf numFmtId="0" fontId="7" fillId="0" borderId="0" xfId="0" applyFont="1" applyAlignment="1">
      <alignment vertical="top"/>
    </xf>
    <xf numFmtId="0" fontId="15" fillId="0" borderId="32" xfId="0" applyFont="1" applyBorder="1" applyAlignment="1">
      <alignment horizontal="right"/>
    </xf>
    <xf numFmtId="0" fontId="15" fillId="0" borderId="40" xfId="0" applyFont="1" applyBorder="1" applyAlignment="1">
      <alignment horizontal="right"/>
    </xf>
    <xf numFmtId="0" fontId="16" fillId="6" borderId="0" xfId="0" applyFont="1" applyFill="1"/>
    <xf numFmtId="0" fontId="12" fillId="0" borderId="0" xfId="0" applyFont="1" applyAlignment="1">
      <alignment vertical="top"/>
    </xf>
    <xf numFmtId="0" fontId="17" fillId="0" borderId="0" xfId="0" applyFont="1"/>
    <xf numFmtId="0" fontId="4" fillId="7" borderId="30" xfId="0" applyFont="1" applyFill="1" applyBorder="1" applyAlignment="1">
      <alignment horizontal="center" wrapText="1"/>
    </xf>
    <xf numFmtId="0" fontId="4" fillId="7" borderId="28" xfId="0" applyFont="1" applyFill="1" applyBorder="1" applyAlignment="1">
      <alignment horizontal="center" wrapText="1"/>
    </xf>
    <xf numFmtId="0" fontId="4" fillId="7" borderId="31" xfId="0" applyFont="1" applyFill="1" applyBorder="1" applyAlignment="1">
      <alignment horizontal="center" wrapText="1"/>
    </xf>
    <xf numFmtId="0" fontId="6" fillId="0" borderId="27" xfId="0" applyFont="1" applyBorder="1" applyAlignment="1">
      <alignment horizontal="left" vertical="center" wrapText="1"/>
    </xf>
    <xf numFmtId="0" fontId="4" fillId="8" borderId="17" xfId="0" applyFont="1" applyFill="1" applyBorder="1" applyAlignment="1">
      <alignment horizontal="center" wrapText="1"/>
    </xf>
    <xf numFmtId="0" fontId="4" fillId="8" borderId="18" xfId="0" applyFont="1" applyFill="1" applyBorder="1" applyAlignment="1">
      <alignment horizontal="center" wrapText="1"/>
    </xf>
    <xf numFmtId="0" fontId="4" fillId="8" borderId="19" xfId="0" applyFont="1" applyFill="1" applyBorder="1" applyAlignment="1">
      <alignment horizontal="center" wrapText="1"/>
    </xf>
    <xf numFmtId="4" fontId="17" fillId="0" borderId="23" xfId="0" applyNumberFormat="1" applyFont="1" applyBorder="1"/>
    <xf numFmtId="4" fontId="17" fillId="0" borderId="7" xfId="0" applyNumberFormat="1" applyFont="1" applyBorder="1"/>
    <xf numFmtId="0" fontId="4" fillId="0" borderId="18" xfId="0" applyFont="1" applyBorder="1" applyAlignment="1">
      <alignment horizontal="center" wrapText="1"/>
    </xf>
    <xf numFmtId="0" fontId="4" fillId="0" borderId="19" xfId="0" applyFont="1" applyBorder="1" applyAlignment="1">
      <alignment horizontal="center" wrapText="1"/>
    </xf>
    <xf numFmtId="0" fontId="6" fillId="0" borderId="2" xfId="0" applyFont="1" applyBorder="1" applyAlignment="1">
      <alignment horizontal="left" vertical="center" wrapText="1"/>
    </xf>
    <xf numFmtId="0" fontId="17" fillId="0" borderId="23" xfId="0" applyFont="1" applyBorder="1"/>
    <xf numFmtId="0" fontId="17" fillId="8" borderId="7" xfId="0" applyFont="1" applyFill="1" applyBorder="1"/>
    <xf numFmtId="0" fontId="17" fillId="0" borderId="7" xfId="0" applyFont="1" applyBorder="1"/>
    <xf numFmtId="4" fontId="17" fillId="8" borderId="7" xfId="0" applyNumberFormat="1" applyFont="1" applyFill="1" applyBorder="1"/>
    <xf numFmtId="4" fontId="17" fillId="8" borderId="24" xfId="0" applyNumberFormat="1" applyFont="1" applyFill="1" applyBorder="1"/>
    <xf numFmtId="4" fontId="17" fillId="9" borderId="23" xfId="0" applyNumberFormat="1" applyFont="1" applyFill="1" applyBorder="1"/>
    <xf numFmtId="4" fontId="17" fillId="9" borderId="7" xfId="0" applyNumberFormat="1" applyFont="1" applyFill="1" applyBorder="1"/>
    <xf numFmtId="4" fontId="17" fillId="0" borderId="24" xfId="0" applyNumberFormat="1" applyFont="1" applyBorder="1"/>
    <xf numFmtId="0" fontId="17" fillId="10" borderId="7" xfId="0" applyFont="1" applyFill="1" applyBorder="1"/>
    <xf numFmtId="4" fontId="17" fillId="5" borderId="7" xfId="0" applyNumberFormat="1" applyFont="1" applyFill="1" applyBorder="1"/>
    <xf numFmtId="4" fontId="17" fillId="10" borderId="7" xfId="0" applyNumberFormat="1" applyFont="1" applyFill="1" applyBorder="1"/>
    <xf numFmtId="4" fontId="17" fillId="10" borderId="24" xfId="0" applyNumberFormat="1" applyFont="1" applyFill="1" applyBorder="1"/>
    <xf numFmtId="4" fontId="17" fillId="10" borderId="23" xfId="0" applyNumberFormat="1" applyFont="1" applyFill="1" applyBorder="1"/>
    <xf numFmtId="0" fontId="17" fillId="11" borderId="7" xfId="0" applyFont="1" applyFill="1" applyBorder="1"/>
    <xf numFmtId="4" fontId="17" fillId="11" borderId="7" xfId="0" applyNumberFormat="1" applyFont="1" applyFill="1" applyBorder="1"/>
    <xf numFmtId="4" fontId="17" fillId="11" borderId="24" xfId="0" applyNumberFormat="1" applyFont="1" applyFill="1" applyBorder="1"/>
    <xf numFmtId="4" fontId="17" fillId="6" borderId="23" xfId="0" applyNumberFormat="1" applyFont="1" applyFill="1" applyBorder="1"/>
    <xf numFmtId="4" fontId="17" fillId="6" borderId="7" xfId="0" applyNumberFormat="1" applyFont="1" applyFill="1" applyBorder="1"/>
    <xf numFmtId="4" fontId="17" fillId="11" borderId="23" xfId="0" applyNumberFormat="1" applyFont="1" applyFill="1" applyBorder="1"/>
    <xf numFmtId="0" fontId="17" fillId="12" borderId="7" xfId="0" applyFont="1" applyFill="1" applyBorder="1"/>
    <xf numFmtId="4" fontId="17" fillId="12" borderId="7" xfId="0" applyNumberFormat="1" applyFont="1" applyFill="1" applyBorder="1"/>
    <xf numFmtId="4" fontId="17" fillId="12" borderId="24" xfId="0" applyNumberFormat="1" applyFont="1" applyFill="1" applyBorder="1"/>
    <xf numFmtId="0" fontId="6" fillId="0" borderId="29" xfId="0" applyFont="1" applyBorder="1" applyAlignment="1">
      <alignment horizontal="left" vertical="center" wrapText="1"/>
    </xf>
    <xf numFmtId="0" fontId="17" fillId="0" borderId="30" xfId="0" applyFont="1" applyBorder="1"/>
    <xf numFmtId="0" fontId="17" fillId="0" borderId="28" xfId="0" applyFont="1" applyBorder="1"/>
    <xf numFmtId="4" fontId="17" fillId="12" borderId="28" xfId="0" applyNumberFormat="1" applyFont="1" applyFill="1" applyBorder="1"/>
    <xf numFmtId="4" fontId="17" fillId="12" borderId="31" xfId="0" applyNumberFormat="1" applyFont="1" applyFill="1" applyBorder="1"/>
    <xf numFmtId="4" fontId="17" fillId="12" borderId="30" xfId="0" applyNumberFormat="1" applyFont="1" applyFill="1" applyBorder="1"/>
    <xf numFmtId="4" fontId="17" fillId="0" borderId="28" xfId="0" applyNumberFormat="1" applyFont="1" applyBorder="1"/>
    <xf numFmtId="4" fontId="17" fillId="0" borderId="31" xfId="0" applyNumberFormat="1" applyFont="1" applyBorder="1"/>
    <xf numFmtId="0" fontId="6" fillId="0" borderId="38" xfId="0" applyFont="1" applyBorder="1" applyAlignment="1">
      <alignment vertical="center" wrapText="1"/>
    </xf>
    <xf numFmtId="4" fontId="18" fillId="8" borderId="15" xfId="0" applyNumberFormat="1" applyFont="1" applyFill="1" applyBorder="1"/>
    <xf numFmtId="4" fontId="18" fillId="8" borderId="6" xfId="0" applyNumberFormat="1" applyFont="1" applyFill="1" applyBorder="1"/>
    <xf numFmtId="4" fontId="18" fillId="8" borderId="42" xfId="0" applyNumberFormat="1" applyFont="1" applyFill="1" applyBorder="1"/>
    <xf numFmtId="4" fontId="17" fillId="0" borderId="15" xfId="0" applyNumberFormat="1" applyFont="1" applyBorder="1"/>
    <xf numFmtId="4" fontId="17" fillId="0" borderId="6" xfId="0" applyNumberFormat="1" applyFont="1" applyBorder="1"/>
    <xf numFmtId="4" fontId="17" fillId="0" borderId="42" xfId="0" applyNumberFormat="1" applyFont="1" applyBorder="1"/>
    <xf numFmtId="0" fontId="6" fillId="0" borderId="2" xfId="0" applyFont="1" applyBorder="1" applyAlignment="1">
      <alignment vertical="center" wrapText="1"/>
    </xf>
    <xf numFmtId="4" fontId="18" fillId="8" borderId="7" xfId="0" applyNumberFormat="1" applyFont="1" applyFill="1" applyBorder="1"/>
    <xf numFmtId="4" fontId="18" fillId="8" borderId="24" xfId="0" applyNumberFormat="1" applyFont="1" applyFill="1" applyBorder="1"/>
    <xf numFmtId="4" fontId="17" fillId="8" borderId="23" xfId="0" applyNumberFormat="1" applyFont="1" applyFill="1" applyBorder="1"/>
    <xf numFmtId="0" fontId="17" fillId="10" borderId="23" xfId="0" applyFont="1" applyFill="1" applyBorder="1"/>
    <xf numFmtId="0" fontId="17" fillId="5" borderId="23" xfId="0" applyFont="1" applyFill="1" applyBorder="1"/>
    <xf numFmtId="0" fontId="17" fillId="5" borderId="7" xfId="0" applyFont="1" applyFill="1" applyBorder="1"/>
    <xf numFmtId="0" fontId="17" fillId="11" borderId="23" xfId="0" applyFont="1" applyFill="1" applyBorder="1"/>
    <xf numFmtId="0" fontId="17" fillId="11" borderId="24" xfId="0" applyFont="1" applyFill="1" applyBorder="1"/>
    <xf numFmtId="0" fontId="17" fillId="0" borderId="24" xfId="0" applyFont="1" applyBorder="1"/>
    <xf numFmtId="0" fontId="17" fillId="12" borderId="23" xfId="0" applyFont="1" applyFill="1" applyBorder="1"/>
    <xf numFmtId="0" fontId="17" fillId="12" borderId="24" xfId="0" applyFont="1" applyFill="1" applyBorder="1"/>
    <xf numFmtId="0" fontId="6" fillId="0" borderId="21" xfId="0" applyFont="1" applyBorder="1" applyAlignment="1">
      <alignment vertical="center" wrapText="1"/>
    </xf>
    <xf numFmtId="0" fontId="17" fillId="0" borderId="16" xfId="0" applyFont="1" applyBorder="1"/>
    <xf numFmtId="0" fontId="17" fillId="0" borderId="1" xfId="0" applyFont="1" applyBorder="1"/>
    <xf numFmtId="0" fontId="17" fillId="12" borderId="1" xfId="0" applyFont="1" applyFill="1" applyBorder="1"/>
    <xf numFmtId="0" fontId="17" fillId="12" borderId="22" xfId="0" applyFont="1" applyFill="1" applyBorder="1"/>
    <xf numFmtId="0" fontId="17" fillId="12" borderId="16" xfId="0" applyFont="1" applyFill="1" applyBorder="1"/>
    <xf numFmtId="0" fontId="17" fillId="0" borderId="22" xfId="0" applyFont="1" applyBorder="1"/>
    <xf numFmtId="0" fontId="6" fillId="0" borderId="27" xfId="0" applyFont="1" applyBorder="1" applyAlignment="1">
      <alignment vertical="center" wrapText="1"/>
    </xf>
    <xf numFmtId="4" fontId="17" fillId="0" borderId="17" xfId="0" applyNumberFormat="1" applyFont="1" applyBorder="1"/>
    <xf numFmtId="4" fontId="17" fillId="0" borderId="18" xfId="0" applyNumberFormat="1" applyFont="1" applyBorder="1"/>
    <xf numFmtId="4" fontId="17" fillId="8" borderId="18" xfId="0" applyNumberFormat="1" applyFont="1" applyFill="1" applyBorder="1"/>
    <xf numFmtId="4" fontId="17" fillId="8" borderId="17" xfId="0" applyNumberFormat="1" applyFont="1" applyFill="1" applyBorder="1"/>
    <xf numFmtId="4" fontId="17" fillId="5" borderId="18" xfId="0" applyNumberFormat="1" applyFont="1" applyFill="1" applyBorder="1"/>
    <xf numFmtId="4" fontId="17" fillId="5" borderId="19" xfId="0" applyNumberFormat="1" applyFont="1" applyFill="1" applyBorder="1"/>
    <xf numFmtId="0" fontId="17" fillId="10" borderId="24" xfId="0" applyFont="1" applyFill="1" applyBorder="1"/>
    <xf numFmtId="0" fontId="17" fillId="5" borderId="24" xfId="0" applyFont="1" applyFill="1" applyBorder="1"/>
    <xf numFmtId="4" fontId="19" fillId="10" borderId="23" xfId="0" applyNumberFormat="1" applyFont="1" applyFill="1" applyBorder="1"/>
    <xf numFmtId="4" fontId="19" fillId="10" borderId="7" xfId="0" applyNumberFormat="1" applyFont="1" applyFill="1" applyBorder="1"/>
    <xf numFmtId="4" fontId="19" fillId="5" borderId="7" xfId="0" applyNumberFormat="1" applyFont="1" applyFill="1" applyBorder="1"/>
    <xf numFmtId="0" fontId="17" fillId="6" borderId="7" xfId="0" applyFont="1" applyFill="1" applyBorder="1"/>
    <xf numFmtId="0" fontId="17" fillId="6" borderId="23" xfId="0" applyFont="1" applyFill="1" applyBorder="1"/>
    <xf numFmtId="0" fontId="17" fillId="6" borderId="24" xfId="0" applyFont="1" applyFill="1" applyBorder="1"/>
    <xf numFmtId="0" fontId="6" fillId="0" borderId="29" xfId="0" applyFont="1" applyBorder="1" applyAlignment="1">
      <alignment vertical="center" wrapText="1"/>
    </xf>
    <xf numFmtId="0" fontId="17" fillId="0" borderId="31" xfId="0" applyFont="1" applyBorder="1"/>
    <xf numFmtId="0" fontId="17" fillId="12" borderId="30" xfId="0" applyFont="1" applyFill="1" applyBorder="1"/>
    <xf numFmtId="0" fontId="17" fillId="12" borderId="28" xfId="0" applyFont="1" applyFill="1" applyBorder="1"/>
    <xf numFmtId="0" fontId="20" fillId="0" borderId="7" xfId="0" applyFont="1" applyBorder="1" applyAlignment="1">
      <alignment horizontal="left" vertical="center" wrapText="1"/>
    </xf>
    <xf numFmtId="0" fontId="20" fillId="0" borderId="2" xfId="0" applyFont="1" applyBorder="1" applyAlignment="1">
      <alignment horizontal="left" vertical="center" wrapText="1"/>
    </xf>
    <xf numFmtId="0" fontId="22" fillId="0" borderId="7" xfId="0" applyFont="1" applyBorder="1" applyAlignment="1">
      <alignment horizontal="left" vertical="center"/>
    </xf>
    <xf numFmtId="0" fontId="21" fillId="0" borderId="7" xfId="0" applyFont="1" applyBorder="1" applyAlignment="1">
      <alignment horizontal="left" vertical="center" wrapText="1"/>
    </xf>
    <xf numFmtId="0" fontId="21" fillId="0" borderId="2" xfId="0" applyFont="1" applyBorder="1" applyAlignment="1">
      <alignment horizontal="left" vertical="center" wrapText="1"/>
    </xf>
    <xf numFmtId="0" fontId="21" fillId="5" borderId="7" xfId="0" applyFont="1" applyFill="1" applyBorder="1" applyAlignment="1">
      <alignment horizontal="left" vertical="center"/>
    </xf>
    <xf numFmtId="0" fontId="20" fillId="5" borderId="6" xfId="0" applyFont="1" applyFill="1" applyBorder="1" applyAlignment="1">
      <alignment horizontal="left" vertical="center"/>
    </xf>
    <xf numFmtId="0" fontId="23" fillId="0" borderId="7" xfId="0" applyFont="1" applyBorder="1" applyAlignment="1">
      <alignment horizontal="left" vertical="center" wrapText="1"/>
    </xf>
    <xf numFmtId="0" fontId="23" fillId="0" borderId="7" xfId="0" applyFont="1" applyBorder="1" applyAlignment="1">
      <alignment horizontal="left" vertical="center"/>
    </xf>
    <xf numFmtId="0" fontId="21" fillId="0" borderId="21" xfId="0" applyFont="1" applyBorder="1" applyAlignment="1">
      <alignment horizontal="left" vertical="center" wrapText="1"/>
    </xf>
    <xf numFmtId="4" fontId="20" fillId="14" borderId="23" xfId="0" applyNumberFormat="1" applyFont="1" applyFill="1" applyBorder="1" applyAlignment="1">
      <alignment horizontal="center" vertical="center" wrapText="1"/>
    </xf>
    <xf numFmtId="4" fontId="20" fillId="0" borderId="7" xfId="0" applyNumberFormat="1" applyFont="1" applyBorder="1" applyAlignment="1">
      <alignment horizontal="center" vertical="center" wrapText="1"/>
    </xf>
    <xf numFmtId="4" fontId="20" fillId="0" borderId="24" xfId="0" applyNumberFormat="1" applyFont="1" applyBorder="1" applyAlignment="1">
      <alignment horizontal="center" vertical="center" wrapText="1"/>
    </xf>
    <xf numFmtId="4" fontId="21" fillId="0" borderId="7" xfId="0" applyNumberFormat="1" applyFont="1" applyBorder="1" applyAlignment="1">
      <alignment horizontal="center" vertical="center" wrapText="1"/>
    </xf>
    <xf numFmtId="4" fontId="21" fillId="14" borderId="7" xfId="0" applyNumberFormat="1" applyFont="1" applyFill="1" applyBorder="1" applyAlignment="1">
      <alignment horizontal="center" vertical="center" wrapText="1"/>
    </xf>
    <xf numFmtId="4" fontId="21" fillId="14" borderId="23" xfId="0" applyNumberFormat="1" applyFont="1" applyFill="1" applyBorder="1" applyAlignment="1">
      <alignment horizontal="center" vertical="center" wrapText="1"/>
    </xf>
    <xf numFmtId="4" fontId="22" fillId="0" borderId="7" xfId="0" applyNumberFormat="1" applyFont="1" applyBorder="1" applyAlignment="1">
      <alignment horizontal="center" vertical="center"/>
    </xf>
    <xf numFmtId="4" fontId="22" fillId="0" borderId="24" xfId="0" applyNumberFormat="1" applyFont="1" applyBorder="1" applyAlignment="1">
      <alignment horizontal="center" vertical="center"/>
    </xf>
    <xf numFmtId="4" fontId="23" fillId="0" borderId="7" xfId="0" applyNumberFormat="1" applyFont="1" applyBorder="1" applyAlignment="1">
      <alignment horizontal="center" vertical="center"/>
    </xf>
    <xf numFmtId="4" fontId="23" fillId="0" borderId="24" xfId="0" applyNumberFormat="1" applyFont="1" applyBorder="1" applyAlignment="1">
      <alignment horizontal="center" vertical="center"/>
    </xf>
    <xf numFmtId="4" fontId="23" fillId="14" borderId="23" xfId="0" applyNumberFormat="1" applyFont="1" applyFill="1" applyBorder="1" applyAlignment="1">
      <alignment horizontal="center" vertical="center"/>
    </xf>
    <xf numFmtId="4" fontId="20" fillId="14" borderId="16" xfId="0" applyNumberFormat="1" applyFont="1" applyFill="1" applyBorder="1" applyAlignment="1">
      <alignment horizontal="center" vertical="center" wrapText="1"/>
    </xf>
    <xf numFmtId="4" fontId="23" fillId="0" borderId="1" xfId="0" applyNumberFormat="1" applyFont="1" applyBorder="1" applyAlignment="1">
      <alignment horizontal="center" vertical="center"/>
    </xf>
    <xf numFmtId="4" fontId="23" fillId="0" borderId="22" xfId="0" applyNumberFormat="1" applyFont="1" applyBorder="1" applyAlignment="1">
      <alignment horizontal="center" vertical="center"/>
    </xf>
    <xf numFmtId="4" fontId="22" fillId="0" borderId="1" xfId="0" applyNumberFormat="1" applyFont="1" applyBorder="1" applyAlignment="1">
      <alignment horizontal="center" vertical="center"/>
    </xf>
    <xf numFmtId="164" fontId="23" fillId="14" borderId="33" xfId="0" applyNumberFormat="1" applyFont="1" applyFill="1" applyBorder="1" applyAlignment="1">
      <alignment horizontal="center" vertical="center"/>
    </xf>
    <xf numFmtId="164" fontId="23" fillId="0" borderId="34" xfId="0" applyNumberFormat="1" applyFont="1" applyBorder="1" applyAlignment="1">
      <alignment horizontal="center" vertical="center"/>
    </xf>
    <xf numFmtId="164" fontId="23" fillId="0" borderId="35" xfId="0" applyNumberFormat="1" applyFont="1" applyBorder="1" applyAlignment="1">
      <alignment horizontal="center" vertical="center"/>
    </xf>
    <xf numFmtId="164" fontId="22" fillId="0" borderId="34" xfId="0" applyNumberFormat="1" applyFont="1" applyBorder="1" applyAlignment="1">
      <alignment horizontal="center" vertical="center"/>
    </xf>
    <xf numFmtId="164" fontId="23" fillId="14" borderId="34" xfId="0" applyNumberFormat="1" applyFont="1" applyFill="1" applyBorder="1" applyAlignment="1">
      <alignment horizontal="center" vertical="center"/>
    </xf>
    <xf numFmtId="164" fontId="22" fillId="14" borderId="34" xfId="0" applyNumberFormat="1" applyFont="1" applyFill="1" applyBorder="1" applyAlignment="1">
      <alignment horizontal="center" vertical="center"/>
    </xf>
    <xf numFmtId="164" fontId="23" fillId="14" borderId="35" xfId="0" applyNumberFormat="1" applyFont="1" applyFill="1" applyBorder="1" applyAlignment="1">
      <alignment horizontal="center" vertical="center"/>
    </xf>
    <xf numFmtId="164" fontId="24" fillId="14" borderId="33" xfId="0" applyNumberFormat="1" applyFont="1" applyFill="1" applyBorder="1" applyAlignment="1">
      <alignment horizontal="center" vertical="center"/>
    </xf>
    <xf numFmtId="0" fontId="26" fillId="13" borderId="23"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24" xfId="0" applyFont="1" applyFill="1" applyBorder="1" applyAlignment="1">
      <alignment horizontal="center" vertical="center"/>
    </xf>
    <xf numFmtId="0" fontId="28" fillId="4" borderId="7" xfId="0" applyFont="1" applyFill="1" applyBorder="1" applyAlignment="1">
      <alignment horizontal="center" vertical="center"/>
    </xf>
    <xf numFmtId="0" fontId="26" fillId="13" borderId="7" xfId="0" applyFont="1" applyFill="1" applyBorder="1" applyAlignment="1">
      <alignment horizontal="center" vertical="center"/>
    </xf>
    <xf numFmtId="0" fontId="28" fillId="13" borderId="7" xfId="0" applyFont="1" applyFill="1" applyBorder="1" applyAlignment="1">
      <alignment horizontal="center" vertical="center"/>
    </xf>
    <xf numFmtId="0" fontId="26" fillId="13" borderId="24" xfId="0" applyFont="1" applyFill="1" applyBorder="1" applyAlignment="1">
      <alignment horizontal="center" vertical="center"/>
    </xf>
    <xf numFmtId="0" fontId="26" fillId="13" borderId="4" xfId="0" applyFont="1" applyFill="1" applyBorder="1" applyAlignment="1">
      <alignment horizontal="center" vertical="center"/>
    </xf>
    <xf numFmtId="0" fontId="20" fillId="0" borderId="6" xfId="0" applyFont="1" applyBorder="1" applyAlignment="1">
      <alignment horizontal="left" vertical="center" wrapText="1"/>
    </xf>
    <xf numFmtId="0" fontId="21" fillId="0" borderId="6" xfId="0" applyFont="1" applyBorder="1" applyAlignment="1">
      <alignment horizontal="left" vertical="center" wrapText="1"/>
    </xf>
    <xf numFmtId="0" fontId="22" fillId="0" borderId="6" xfId="0" applyFont="1" applyBorder="1" applyAlignment="1">
      <alignment horizontal="left" vertical="center"/>
    </xf>
    <xf numFmtId="0" fontId="20" fillId="5" borderId="7" xfId="0" applyFont="1" applyFill="1" applyBorder="1" applyAlignment="1">
      <alignment horizontal="left" vertical="center"/>
    </xf>
    <xf numFmtId="0" fontId="21" fillId="0" borderId="39" xfId="0" applyFont="1" applyBorder="1" applyAlignment="1">
      <alignment horizontal="left" vertical="center" wrapText="1"/>
    </xf>
    <xf numFmtId="0" fontId="21" fillId="0" borderId="38" xfId="0" applyFont="1" applyBorder="1" applyAlignment="1">
      <alignment horizontal="left" vertical="center" wrapText="1"/>
    </xf>
    <xf numFmtId="4" fontId="23" fillId="0" borderId="6" xfId="0" applyNumberFormat="1" applyFont="1" applyBorder="1" applyAlignment="1">
      <alignment horizontal="center" vertical="center"/>
    </xf>
    <xf numFmtId="0" fontId="25" fillId="0" borderId="0" xfId="0" applyFont="1" applyAlignment="1">
      <alignment vertical="top"/>
    </xf>
    <xf numFmtId="0" fontId="28" fillId="3" borderId="43" xfId="0" applyFont="1" applyFill="1" applyBorder="1" applyAlignment="1">
      <alignment horizontal="center" vertical="center" wrapText="1"/>
    </xf>
    <xf numFmtId="0" fontId="29" fillId="3" borderId="43" xfId="0" applyFont="1" applyFill="1" applyBorder="1" applyAlignment="1">
      <alignment horizontal="center" vertical="center"/>
    </xf>
    <xf numFmtId="0" fontId="26" fillId="3" borderId="43" xfId="0" applyFont="1" applyFill="1" applyBorder="1" applyAlignment="1">
      <alignment horizontal="center" vertical="center" wrapText="1"/>
    </xf>
    <xf numFmtId="0" fontId="30" fillId="3" borderId="43" xfId="0" applyFont="1" applyFill="1" applyBorder="1" applyAlignment="1">
      <alignment horizontal="center" vertical="center"/>
    </xf>
    <xf numFmtId="0" fontId="3" fillId="0" borderId="1" xfId="0" applyFont="1" applyBorder="1" applyAlignment="1">
      <alignment vertical="center" wrapText="1"/>
    </xf>
    <xf numFmtId="0" fontId="6" fillId="0" borderId="43" xfId="0" applyFont="1" applyBorder="1" applyAlignment="1">
      <alignment horizontal="center" vertical="center" wrapText="1"/>
    </xf>
    <xf numFmtId="0" fontId="31" fillId="0" borderId="7" xfId="0" applyFont="1" applyBorder="1" applyAlignment="1">
      <alignment horizontal="left" vertical="center" wrapText="1"/>
    </xf>
    <xf numFmtId="0" fontId="31"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27" fillId="0" borderId="7" xfId="0" applyFont="1" applyBorder="1" applyAlignment="1">
      <alignment horizontal="left" vertical="center" wrapText="1"/>
    </xf>
    <xf numFmtId="0" fontId="20" fillId="0" borderId="4" xfId="0" applyFont="1" applyBorder="1" applyAlignment="1">
      <alignment horizontal="left" vertical="center" wrapText="1"/>
    </xf>
    <xf numFmtId="0" fontId="21" fillId="0" borderId="1" xfId="0" applyFont="1" applyBorder="1" applyAlignment="1">
      <alignment horizontal="left" vertical="center" wrapText="1"/>
    </xf>
    <xf numFmtId="0" fontId="20" fillId="0" borderId="5" xfId="0" applyFont="1" applyBorder="1" applyAlignment="1">
      <alignment horizontal="left" vertical="center" wrapText="1"/>
    </xf>
    <xf numFmtId="0" fontId="20" fillId="0" borderId="43" xfId="0" applyFont="1" applyBorder="1" applyAlignment="1">
      <alignment horizontal="lef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32" fillId="0" borderId="43" xfId="0" applyFont="1" applyBorder="1" applyAlignment="1">
      <alignment vertical="center" wrapText="1"/>
    </xf>
    <xf numFmtId="0" fontId="32" fillId="17" borderId="43" xfId="0" applyFont="1" applyFill="1" applyBorder="1" applyAlignment="1">
      <alignment horizontal="center" vertical="center" wrapText="1"/>
    </xf>
    <xf numFmtId="0" fontId="32" fillId="0" borderId="43" xfId="0" applyFont="1" applyBorder="1" applyAlignment="1">
      <alignment horizontal="center" vertical="center" wrapText="1"/>
    </xf>
    <xf numFmtId="0" fontId="31" fillId="0" borderId="43" xfId="0" applyFont="1" applyBorder="1" applyAlignment="1">
      <alignment vertical="center" wrapText="1"/>
    </xf>
    <xf numFmtId="0" fontId="31" fillId="6" borderId="43" xfId="0" applyFont="1" applyFill="1" applyBorder="1" applyAlignment="1">
      <alignment horizontal="left" vertical="center" wrapText="1"/>
    </xf>
    <xf numFmtId="4" fontId="31" fillId="14" borderId="43" xfId="0" applyNumberFormat="1" applyFont="1" applyFill="1" applyBorder="1" applyAlignment="1">
      <alignment horizontal="right" vertical="center" wrapText="1"/>
    </xf>
    <xf numFmtId="4" fontId="31" fillId="0" borderId="43" xfId="0" applyNumberFormat="1" applyFont="1" applyBorder="1" applyAlignment="1">
      <alignment horizontal="right" vertical="center" wrapText="1"/>
    </xf>
    <xf numFmtId="0" fontId="31" fillId="5" borderId="43" xfId="0" applyFont="1" applyFill="1" applyBorder="1" applyAlignment="1">
      <alignment horizontal="left" vertical="center" wrapText="1"/>
    </xf>
    <xf numFmtId="4" fontId="31" fillId="15" borderId="43" xfId="0" applyNumberFormat="1" applyFont="1" applyFill="1" applyBorder="1" applyAlignment="1">
      <alignment horizontal="right" vertical="center" wrapText="1"/>
    </xf>
    <xf numFmtId="4" fontId="31" fillId="5" borderId="43" xfId="0" applyNumberFormat="1" applyFont="1" applyFill="1" applyBorder="1" applyAlignment="1">
      <alignment horizontal="right" vertical="center" wrapText="1"/>
    </xf>
    <xf numFmtId="0" fontId="31" fillId="0" borderId="43" xfId="0" applyFont="1" applyBorder="1" applyAlignment="1">
      <alignment horizontal="left" vertical="top" wrapText="1"/>
    </xf>
    <xf numFmtId="4" fontId="34" fillId="14" borderId="43" xfId="0" applyNumberFormat="1" applyFont="1" applyFill="1" applyBorder="1"/>
    <xf numFmtId="0" fontId="32" fillId="18" borderId="43"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0" xfId="0" quotePrefix="1" applyFont="1" applyAlignment="1">
      <alignment vertical="center"/>
    </xf>
    <xf numFmtId="0" fontId="4" fillId="3"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0" borderId="17" xfId="0" applyFont="1" applyFill="1" applyBorder="1" applyAlignment="1">
      <alignment horizontal="center" wrapText="1"/>
    </xf>
    <xf numFmtId="0" fontId="4" fillId="20" borderId="18" xfId="0" applyFont="1" applyFill="1" applyBorder="1" applyAlignment="1">
      <alignment horizontal="center" wrapText="1"/>
    </xf>
    <xf numFmtId="0" fontId="4" fillId="20" borderId="19" xfId="0" applyFont="1" applyFill="1" applyBorder="1" applyAlignment="1">
      <alignment horizontal="center" wrapText="1"/>
    </xf>
    <xf numFmtId="4" fontId="17" fillId="18" borderId="23" xfId="0" applyNumberFormat="1" applyFont="1" applyFill="1" applyBorder="1"/>
    <xf numFmtId="4" fontId="17" fillId="18" borderId="7" xfId="0" applyNumberFormat="1" applyFont="1" applyFill="1" applyBorder="1"/>
    <xf numFmtId="0" fontId="4" fillId="18" borderId="18" xfId="0" applyFont="1" applyFill="1" applyBorder="1" applyAlignment="1">
      <alignment horizontal="center" wrapText="1"/>
    </xf>
    <xf numFmtId="0" fontId="4" fillId="18" borderId="19" xfId="0" applyFont="1" applyFill="1" applyBorder="1" applyAlignment="1">
      <alignment horizontal="center" wrapText="1"/>
    </xf>
    <xf numFmtId="0" fontId="17" fillId="18" borderId="23" xfId="0" applyFont="1" applyFill="1" applyBorder="1"/>
    <xf numFmtId="0" fontId="17" fillId="20" borderId="7" xfId="0" applyFont="1" applyFill="1" applyBorder="1"/>
    <xf numFmtId="0" fontId="17" fillId="18" borderId="7" xfId="0" applyFont="1" applyFill="1" applyBorder="1"/>
    <xf numFmtId="4" fontId="17" fillId="20" borderId="7" xfId="0" applyNumberFormat="1" applyFont="1" applyFill="1" applyBorder="1"/>
    <xf numFmtId="4" fontId="17" fillId="20" borderId="24" xfId="0" applyNumberFormat="1" applyFont="1" applyFill="1" applyBorder="1"/>
    <xf numFmtId="4" fontId="17" fillId="21" borderId="23" xfId="0" applyNumberFormat="1" applyFont="1" applyFill="1" applyBorder="1"/>
    <xf numFmtId="4" fontId="17" fillId="21" borderId="7" xfId="0" applyNumberFormat="1" applyFont="1" applyFill="1" applyBorder="1"/>
    <xf numFmtId="4" fontId="17" fillId="18" borderId="24" xfId="0" applyNumberFormat="1" applyFont="1" applyFill="1" applyBorder="1"/>
    <xf numFmtId="0" fontId="17" fillId="22" borderId="7" xfId="0" applyFont="1" applyFill="1" applyBorder="1"/>
    <xf numFmtId="4" fontId="17" fillId="22" borderId="7" xfId="0" applyNumberFormat="1" applyFont="1" applyFill="1" applyBorder="1"/>
    <xf numFmtId="4" fontId="17" fillId="22" borderId="24" xfId="0" applyNumberFormat="1" applyFont="1" applyFill="1" applyBorder="1"/>
    <xf numFmtId="4" fontId="17" fillId="22" borderId="23" xfId="0" applyNumberFormat="1" applyFont="1" applyFill="1" applyBorder="1"/>
    <xf numFmtId="0" fontId="17" fillId="23" borderId="7" xfId="0" applyFont="1" applyFill="1" applyBorder="1"/>
    <xf numFmtId="4" fontId="17" fillId="23" borderId="7" xfId="0" applyNumberFormat="1" applyFont="1" applyFill="1" applyBorder="1"/>
    <xf numFmtId="4" fontId="17" fillId="23" borderId="24" xfId="0" applyNumberFormat="1" applyFont="1" applyFill="1" applyBorder="1"/>
    <xf numFmtId="4" fontId="17" fillId="24" borderId="23" xfId="0" applyNumberFormat="1" applyFont="1" applyFill="1" applyBorder="1"/>
    <xf numFmtId="4" fontId="17" fillId="24" borderId="7" xfId="0" applyNumberFormat="1" applyFont="1" applyFill="1" applyBorder="1"/>
    <xf numFmtId="4" fontId="17" fillId="23" borderId="23" xfId="0" applyNumberFormat="1" applyFont="1" applyFill="1" applyBorder="1"/>
    <xf numFmtId="0" fontId="17" fillId="25" borderId="7" xfId="0" applyFont="1" applyFill="1" applyBorder="1"/>
    <xf numFmtId="4" fontId="17" fillId="25" borderId="7" xfId="0" applyNumberFormat="1" applyFont="1" applyFill="1" applyBorder="1"/>
    <xf numFmtId="4" fontId="17" fillId="25" borderId="24" xfId="0" applyNumberFormat="1" applyFont="1" applyFill="1" applyBorder="1"/>
    <xf numFmtId="0" fontId="17" fillId="18" borderId="30" xfId="0" applyFont="1" applyFill="1" applyBorder="1"/>
    <xf numFmtId="0" fontId="17" fillId="18" borderId="28" xfId="0" applyFont="1" applyFill="1" applyBorder="1"/>
    <xf numFmtId="4" fontId="17" fillId="25" borderId="28" xfId="0" applyNumberFormat="1" applyFont="1" applyFill="1" applyBorder="1"/>
    <xf numFmtId="4" fontId="17" fillId="25" borderId="31" xfId="0" applyNumberFormat="1" applyFont="1" applyFill="1" applyBorder="1"/>
    <xf numFmtId="4" fontId="17" fillId="25" borderId="30" xfId="0" applyNumberFormat="1" applyFont="1" applyFill="1" applyBorder="1"/>
    <xf numFmtId="4" fontId="17" fillId="18" borderId="28" xfId="0" applyNumberFormat="1" applyFont="1" applyFill="1" applyBorder="1"/>
    <xf numFmtId="4" fontId="17" fillId="18" borderId="31" xfId="0" applyNumberFormat="1" applyFont="1" applyFill="1" applyBorder="1"/>
    <xf numFmtId="4" fontId="18" fillId="20" borderId="15" xfId="0" applyNumberFormat="1" applyFont="1" applyFill="1" applyBorder="1"/>
    <xf numFmtId="4" fontId="18" fillId="20" borderId="6" xfId="0" applyNumberFormat="1" applyFont="1" applyFill="1" applyBorder="1"/>
    <xf numFmtId="4" fontId="18" fillId="20" borderId="42" xfId="0" applyNumberFormat="1" applyFont="1" applyFill="1" applyBorder="1"/>
    <xf numFmtId="4" fontId="17" fillId="18" borderId="15" xfId="0" applyNumberFormat="1" applyFont="1" applyFill="1" applyBorder="1"/>
    <xf numFmtId="4" fontId="17" fillId="18" borderId="6" xfId="0" applyNumberFormat="1" applyFont="1" applyFill="1" applyBorder="1"/>
    <xf numFmtId="4" fontId="17" fillId="18" borderId="42" xfId="0" applyNumberFormat="1" applyFont="1" applyFill="1" applyBorder="1"/>
    <xf numFmtId="4" fontId="18" fillId="20" borderId="7" xfId="0" applyNumberFormat="1" applyFont="1" applyFill="1" applyBorder="1"/>
    <xf numFmtId="4" fontId="18" fillId="20" borderId="24" xfId="0" applyNumberFormat="1" applyFont="1" applyFill="1" applyBorder="1"/>
    <xf numFmtId="4" fontId="17" fillId="20" borderId="23" xfId="0" applyNumberFormat="1" applyFont="1" applyFill="1" applyBorder="1"/>
    <xf numFmtId="0" fontId="17" fillId="22" borderId="23" xfId="0" applyFont="1" applyFill="1" applyBorder="1"/>
    <xf numFmtId="0" fontId="17" fillId="23" borderId="23" xfId="0" applyFont="1" applyFill="1" applyBorder="1"/>
    <xf numFmtId="0" fontId="17" fillId="23" borderId="24" xfId="0" applyFont="1" applyFill="1" applyBorder="1"/>
    <xf numFmtId="0" fontId="17" fillId="18" borderId="24" xfId="0" applyFont="1" applyFill="1" applyBorder="1"/>
    <xf numFmtId="0" fontId="17" fillId="25" borderId="23" xfId="0" applyFont="1" applyFill="1" applyBorder="1"/>
    <xf numFmtId="0" fontId="17" fillId="25" borderId="24" xfId="0" applyFont="1" applyFill="1" applyBorder="1"/>
    <xf numFmtId="0" fontId="17" fillId="18" borderId="16" xfId="0" applyFont="1" applyFill="1" applyBorder="1"/>
    <xf numFmtId="0" fontId="17" fillId="18" borderId="1" xfId="0" applyFont="1" applyFill="1" applyBorder="1"/>
    <xf numFmtId="0" fontId="17" fillId="25" borderId="1" xfId="0" applyFont="1" applyFill="1" applyBorder="1"/>
    <xf numFmtId="0" fontId="17" fillId="25" borderId="22" xfId="0" applyFont="1" applyFill="1" applyBorder="1"/>
    <xf numFmtId="0" fontId="17" fillId="25" borderId="16" xfId="0" applyFont="1" applyFill="1" applyBorder="1"/>
    <xf numFmtId="0" fontId="17" fillId="18" borderId="22" xfId="0" applyFont="1" applyFill="1" applyBorder="1"/>
    <xf numFmtId="4" fontId="17" fillId="18" borderId="17" xfId="0" applyNumberFormat="1" applyFont="1" applyFill="1" applyBorder="1"/>
    <xf numFmtId="4" fontId="17" fillId="18" borderId="18" xfId="0" applyNumberFormat="1" applyFont="1" applyFill="1" applyBorder="1"/>
    <xf numFmtId="4" fontId="17" fillId="20" borderId="18" xfId="0" applyNumberFormat="1" applyFont="1" applyFill="1" applyBorder="1"/>
    <xf numFmtId="4" fontId="17" fillId="20" borderId="17" xfId="0" applyNumberFormat="1" applyFont="1" applyFill="1" applyBorder="1"/>
    <xf numFmtId="0" fontId="17" fillId="22" borderId="24" xfId="0" applyFont="1" applyFill="1" applyBorder="1"/>
    <xf numFmtId="4" fontId="19" fillId="22" borderId="23" xfId="0" applyNumberFormat="1" applyFont="1" applyFill="1" applyBorder="1"/>
    <xf numFmtId="4" fontId="19" fillId="22" borderId="7" xfId="0" applyNumberFormat="1" applyFont="1" applyFill="1" applyBorder="1"/>
    <xf numFmtId="0" fontId="17" fillId="24" borderId="7" xfId="0" applyFont="1" applyFill="1" applyBorder="1"/>
    <xf numFmtId="0" fontId="17" fillId="24" borderId="23" xfId="0" applyFont="1" applyFill="1" applyBorder="1"/>
    <xf numFmtId="0" fontId="17" fillId="24" borderId="24" xfId="0" applyFont="1" applyFill="1" applyBorder="1"/>
    <xf numFmtId="0" fontId="17" fillId="18" borderId="31" xfId="0" applyFont="1" applyFill="1" applyBorder="1"/>
    <xf numFmtId="0" fontId="17" fillId="25" borderId="30" xfId="0" applyFont="1" applyFill="1" applyBorder="1"/>
    <xf numFmtId="0" fontId="17" fillId="25" borderId="28" xfId="0" applyFont="1" applyFill="1" applyBorder="1"/>
    <xf numFmtId="0" fontId="17" fillId="18" borderId="0" xfId="0" applyFont="1" applyFill="1"/>
    <xf numFmtId="0" fontId="4" fillId="19" borderId="7" xfId="0" applyFont="1" applyFill="1" applyBorder="1" applyAlignment="1">
      <alignment horizontal="center"/>
    </xf>
    <xf numFmtId="0" fontId="4" fillId="3"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3" fillId="19" borderId="7"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1" fillId="0" borderId="1" xfId="0" quotePrefix="1" applyFont="1" applyBorder="1" applyAlignment="1">
      <alignment horizontal="left" vertical="center" wrapText="1"/>
    </xf>
    <xf numFmtId="0" fontId="5" fillId="0" borderId="5" xfId="0" applyFont="1" applyBorder="1"/>
    <xf numFmtId="0" fontId="5" fillId="0" borderId="39" xfId="0" applyFont="1" applyBorder="1"/>
    <xf numFmtId="0" fontId="31" fillId="0" borderId="1" xfId="0" quotePrefix="1" applyFont="1" applyBorder="1" applyAlignment="1">
      <alignment vertical="center" wrapText="1"/>
    </xf>
    <xf numFmtId="0" fontId="5" fillId="0" borderId="6" xfId="0" applyFont="1" applyBorder="1"/>
    <xf numFmtId="0" fontId="31" fillId="0" borderId="48" xfId="0" quotePrefix="1" applyFont="1" applyBorder="1" applyAlignment="1">
      <alignment horizontal="left" vertical="center" wrapText="1"/>
    </xf>
    <xf numFmtId="0" fontId="31" fillId="0" borderId="39" xfId="0" quotePrefix="1" applyFont="1" applyBorder="1" applyAlignment="1">
      <alignment horizontal="left" vertical="center" wrapText="1"/>
    </xf>
    <xf numFmtId="0" fontId="31" fillId="0" borderId="1" xfId="0" applyFont="1" applyBorder="1" applyAlignment="1">
      <alignment horizontal="left" vertical="center" wrapText="1"/>
    </xf>
    <xf numFmtId="0" fontId="31" fillId="0" borderId="6" xfId="0" applyFont="1" applyBorder="1" applyAlignment="1">
      <alignment horizontal="left" vertical="center" wrapText="1"/>
    </xf>
    <xf numFmtId="0" fontId="31" fillId="0" borderId="6" xfId="0" quotePrefix="1"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3" fillId="0" borderId="21" xfId="0" applyFont="1" applyBorder="1" applyAlignment="1">
      <alignment horizontal="left" vertical="center" wrapText="1"/>
    </xf>
    <xf numFmtId="0" fontId="5" fillId="0" borderId="47" xfId="0" applyFont="1" applyBorder="1"/>
    <xf numFmtId="0" fontId="28" fillId="3" borderId="49" xfId="0" applyFont="1" applyFill="1" applyBorder="1" applyAlignment="1">
      <alignment horizontal="center" vertical="center" wrapText="1"/>
    </xf>
    <xf numFmtId="0" fontId="28" fillId="3" borderId="50" xfId="0" applyFont="1" applyFill="1" applyBorder="1" applyAlignment="1">
      <alignment horizontal="center" vertical="center" wrapText="1"/>
    </xf>
    <xf numFmtId="0" fontId="28" fillId="3" borderId="51" xfId="0" applyFont="1" applyFill="1" applyBorder="1" applyAlignment="1">
      <alignment horizontal="center" vertical="center" wrapText="1"/>
    </xf>
    <xf numFmtId="0" fontId="31" fillId="0" borderId="43" xfId="0" applyFont="1" applyBorder="1" applyAlignment="1">
      <alignment horizontal="left" vertical="center" wrapText="1"/>
    </xf>
    <xf numFmtId="0" fontId="5" fillId="0" borderId="43" xfId="0" applyFont="1" applyBorder="1"/>
    <xf numFmtId="0" fontId="31" fillId="0" borderId="43" xfId="0" applyFont="1" applyBorder="1" applyAlignment="1">
      <alignment vertical="center" wrapText="1"/>
    </xf>
    <xf numFmtId="0" fontId="4" fillId="2" borderId="43"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28" fillId="3" borderId="43" xfId="0" applyFont="1" applyFill="1" applyBorder="1" applyAlignment="1">
      <alignment horizontal="center" vertical="center" wrapText="1"/>
    </xf>
    <xf numFmtId="0" fontId="27" fillId="0" borderId="43" xfId="0" applyFont="1" applyBorder="1"/>
    <xf numFmtId="0" fontId="31" fillId="0" borderId="44" xfId="0" applyFont="1" applyBorder="1" applyAlignment="1">
      <alignment horizontal="left" vertical="center" wrapText="1"/>
    </xf>
    <xf numFmtId="0" fontId="31" fillId="0" borderId="46" xfId="0" applyFont="1" applyBorder="1" applyAlignment="1">
      <alignment horizontal="left" vertical="center" wrapText="1"/>
    </xf>
    <xf numFmtId="0" fontId="31" fillId="0" borderId="45" xfId="0" applyFont="1" applyBorder="1" applyAlignment="1">
      <alignment horizontal="left" vertical="center" wrapText="1"/>
    </xf>
    <xf numFmtId="0" fontId="6" fillId="0" borderId="0" xfId="0" applyFont="1" applyAlignment="1">
      <alignment horizontal="left" vertical="center" wrapText="1"/>
    </xf>
    <xf numFmtId="0" fontId="33" fillId="16" borderId="43" xfId="0" applyFont="1" applyFill="1" applyBorder="1" applyAlignment="1">
      <alignment horizontal="right" vertical="center" wrapText="1"/>
    </xf>
    <xf numFmtId="0" fontId="31" fillId="0" borderId="43" xfId="0" applyFont="1" applyBorder="1" applyAlignment="1">
      <alignment horizontal="left" vertical="top" wrapText="1"/>
    </xf>
    <xf numFmtId="0" fontId="31" fillId="6" borderId="43" xfId="0" applyFont="1" applyFill="1" applyBorder="1" applyAlignment="1">
      <alignment horizontal="left" vertical="top" wrapText="1"/>
    </xf>
    <xf numFmtId="0" fontId="26" fillId="4" borderId="36"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52" xfId="0" applyFont="1" applyFill="1" applyBorder="1" applyAlignment="1">
      <alignment horizontal="center" vertical="center"/>
    </xf>
    <xf numFmtId="0" fontId="26" fillId="4" borderId="13" xfId="0" applyFont="1" applyFill="1" applyBorder="1" applyAlignment="1">
      <alignment horizontal="center" vertical="center"/>
    </xf>
    <xf numFmtId="0" fontId="26" fillId="4" borderId="14" xfId="0" applyFont="1" applyFill="1" applyBorder="1" applyAlignment="1">
      <alignment horizontal="center" vertical="center"/>
    </xf>
    <xf numFmtId="0" fontId="27" fillId="0" borderId="3" xfId="0" applyFont="1" applyBorder="1" applyAlignment="1">
      <alignment vertical="center"/>
    </xf>
    <xf numFmtId="0" fontId="27" fillId="0" borderId="37" xfId="0" applyFont="1" applyBorder="1" applyAlignment="1">
      <alignment vertical="center"/>
    </xf>
    <xf numFmtId="0" fontId="26" fillId="4" borderId="43" xfId="0" applyFont="1" applyFill="1" applyBorder="1" applyAlignment="1">
      <alignment horizontal="center" vertical="center"/>
    </xf>
    <xf numFmtId="0" fontId="26" fillId="4" borderId="43" xfId="0" applyFont="1" applyFill="1" applyBorder="1" applyAlignment="1">
      <alignment horizontal="center" vertical="center" wrapText="1"/>
    </xf>
    <xf numFmtId="0" fontId="36" fillId="19" borderId="53" xfId="0" applyFont="1" applyFill="1" applyBorder="1" applyAlignment="1">
      <alignment horizontal="center"/>
    </xf>
    <xf numFmtId="0" fontId="4" fillId="3" borderId="12" xfId="0" applyFont="1" applyFill="1" applyBorder="1" applyAlignment="1">
      <alignment horizontal="center"/>
    </xf>
    <xf numFmtId="0" fontId="5" fillId="0" borderId="13" xfId="0" applyFont="1" applyBorder="1"/>
    <xf numFmtId="0" fontId="5" fillId="0" borderId="14" xfId="0" applyFont="1" applyBorder="1"/>
    <xf numFmtId="0" fontId="4" fillId="2" borderId="9" xfId="0" applyFont="1" applyFill="1" applyBorder="1" applyAlignment="1">
      <alignment horizontal="center" vertical="center" wrapText="1"/>
    </xf>
    <xf numFmtId="0" fontId="5" fillId="0" borderId="25" xfId="0" applyFont="1" applyBorder="1"/>
    <xf numFmtId="0" fontId="4" fillId="2" borderId="10" xfId="0" applyFont="1" applyFill="1" applyBorder="1" applyAlignment="1">
      <alignment horizontal="center" vertical="center" wrapText="1"/>
    </xf>
    <xf numFmtId="0" fontId="5" fillId="0" borderId="26" xfId="0" applyFont="1" applyBorder="1"/>
    <xf numFmtId="0" fontId="4" fillId="2" borderId="11" xfId="0" applyFont="1" applyFill="1" applyBorder="1" applyAlignment="1">
      <alignment horizontal="center" vertical="center" wrapText="1"/>
    </xf>
    <xf numFmtId="0" fontId="5" fillId="0" borderId="41" xfId="0" applyFont="1" applyBorder="1"/>
    <xf numFmtId="0" fontId="6" fillId="0" borderId="1" xfId="0" applyFont="1" applyBorder="1" applyAlignment="1">
      <alignment horizontal="left" vertical="center" wrapText="1"/>
    </xf>
    <xf numFmtId="0" fontId="6" fillId="0" borderId="5" xfId="0" applyFont="1" applyBorder="1" applyAlignment="1">
      <alignment vertical="center" wrapText="1"/>
    </xf>
    <xf numFmtId="0" fontId="3" fillId="0" borderId="9" xfId="0" applyFont="1" applyBorder="1" applyAlignment="1">
      <alignment horizontal="left" vertical="center" wrapText="1"/>
    </xf>
    <xf numFmtId="0" fontId="5" fillId="0" borderId="20" xfId="0" applyFont="1" applyBorder="1"/>
    <xf numFmtId="0" fontId="6" fillId="0" borderId="10" xfId="0" applyFont="1" applyBorder="1" applyAlignment="1">
      <alignment horizontal="left" vertical="center" wrapText="1"/>
    </xf>
    <xf numFmtId="0" fontId="6" fillId="0" borderId="10"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intergeneracion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abSelected="1" topLeftCell="C1" zoomScale="85" zoomScaleNormal="85" workbookViewId="0">
      <pane ySplit="4" topLeftCell="A5" activePane="bottomLeft" state="frozen"/>
      <selection pane="bottomLeft" activeCell="M8" sqref="M8"/>
    </sheetView>
  </sheetViews>
  <sheetFormatPr baseColWidth="10" defaultColWidth="12.5546875" defaultRowHeight="15" customHeight="1" x14ac:dyDescent="0.25"/>
  <cols>
    <col min="1" max="1" width="29.109375" customWidth="1"/>
    <col min="2" max="2" width="54.44140625" customWidth="1"/>
    <col min="3" max="3" width="34.109375" customWidth="1"/>
    <col min="4" max="4" width="35.5546875" customWidth="1"/>
    <col min="5" max="7" width="8" customWidth="1"/>
    <col min="8" max="8" width="8.44140625" customWidth="1"/>
    <col min="9" max="9" width="10.33203125" customWidth="1"/>
    <col min="10" max="10" width="21.109375" bestFit="1" customWidth="1"/>
    <col min="11" max="13" width="8" customWidth="1"/>
    <col min="14" max="14" width="8.44140625" customWidth="1"/>
    <col min="15" max="15" width="11.109375" customWidth="1"/>
    <col min="16" max="16" width="21.109375" bestFit="1" customWidth="1"/>
    <col min="17" max="17" width="76" customWidth="1"/>
  </cols>
  <sheetData>
    <row r="1" spans="1:17" ht="21.75" customHeight="1" x14ac:dyDescent="0.25">
      <c r="A1" s="193" t="s">
        <v>162</v>
      </c>
      <c r="B1" s="1"/>
      <c r="C1" s="1"/>
      <c r="D1" s="2"/>
      <c r="E1" s="1"/>
      <c r="F1" s="1"/>
      <c r="G1" s="3"/>
      <c r="H1" s="1"/>
      <c r="I1" s="2"/>
      <c r="J1" s="2"/>
      <c r="K1" s="1"/>
      <c r="L1" s="1"/>
      <c r="M1" s="192"/>
      <c r="N1" s="1"/>
      <c r="O1" s="2"/>
      <c r="P1" s="2"/>
      <c r="Q1" s="1"/>
    </row>
    <row r="2" spans="1:17" ht="16.5" customHeight="1" x14ac:dyDescent="0.25">
      <c r="A2" s="268" t="s">
        <v>0</v>
      </c>
      <c r="B2" s="268" t="s">
        <v>1</v>
      </c>
      <c r="C2" s="268" t="s">
        <v>2</v>
      </c>
      <c r="D2" s="266" t="s">
        <v>3</v>
      </c>
      <c r="E2" s="266"/>
      <c r="F2" s="266"/>
      <c r="G2" s="266"/>
      <c r="H2" s="266"/>
      <c r="I2" s="266"/>
      <c r="J2" s="266"/>
      <c r="K2" s="266"/>
      <c r="L2" s="266"/>
      <c r="M2" s="266"/>
      <c r="N2" s="266"/>
      <c r="O2" s="266"/>
      <c r="P2" s="266"/>
      <c r="Q2" s="268" t="s">
        <v>4</v>
      </c>
    </row>
    <row r="3" spans="1:17" ht="17.25" customHeight="1" x14ac:dyDescent="0.25">
      <c r="A3" s="268"/>
      <c r="B3" s="268"/>
      <c r="C3" s="268"/>
      <c r="D3" s="267" t="s">
        <v>5</v>
      </c>
      <c r="E3" s="269" t="s">
        <v>163</v>
      </c>
      <c r="F3" s="269"/>
      <c r="G3" s="269"/>
      <c r="H3" s="269"/>
      <c r="I3" s="269"/>
      <c r="J3" s="269"/>
      <c r="K3" s="269" t="s">
        <v>164</v>
      </c>
      <c r="L3" s="269"/>
      <c r="M3" s="269"/>
      <c r="N3" s="269"/>
      <c r="O3" s="269"/>
      <c r="P3" s="269"/>
      <c r="Q3" s="268"/>
    </row>
    <row r="4" spans="1:17" ht="40.5" customHeight="1" x14ac:dyDescent="0.25">
      <c r="A4" s="268"/>
      <c r="B4" s="268"/>
      <c r="C4" s="268"/>
      <c r="D4" s="267"/>
      <c r="E4" s="194" t="s">
        <v>6</v>
      </c>
      <c r="F4" s="194" t="s">
        <v>7</v>
      </c>
      <c r="G4" s="194" t="s">
        <v>8</v>
      </c>
      <c r="H4" s="194" t="s">
        <v>9</v>
      </c>
      <c r="I4" s="195" t="s">
        <v>10</v>
      </c>
      <c r="J4" s="195" t="s">
        <v>11</v>
      </c>
      <c r="K4" s="194" t="s">
        <v>6</v>
      </c>
      <c r="L4" s="194" t="s">
        <v>7</v>
      </c>
      <c r="M4" s="194" t="s">
        <v>8</v>
      </c>
      <c r="N4" s="194" t="s">
        <v>9</v>
      </c>
      <c r="O4" s="195" t="s">
        <v>10</v>
      </c>
      <c r="P4" s="195" t="s">
        <v>11</v>
      </c>
      <c r="Q4" s="268"/>
    </row>
    <row r="5" spans="1:17" ht="56.25" customHeight="1" x14ac:dyDescent="0.25">
      <c r="A5" s="273" t="s">
        <v>155</v>
      </c>
      <c r="B5" s="273" t="s">
        <v>135</v>
      </c>
      <c r="C5" s="167" t="s">
        <v>154</v>
      </c>
      <c r="D5" s="3" t="s">
        <v>13</v>
      </c>
      <c r="E5" s="4">
        <v>0</v>
      </c>
      <c r="F5" s="4">
        <v>1</v>
      </c>
      <c r="G5" s="4">
        <v>0</v>
      </c>
      <c r="H5" s="4">
        <v>0</v>
      </c>
      <c r="I5" s="4">
        <v>0</v>
      </c>
      <c r="J5" s="4">
        <f>E5+F5+G5+H5+I5</f>
        <v>1</v>
      </c>
      <c r="K5" s="4"/>
      <c r="L5" s="4"/>
      <c r="M5" s="4"/>
      <c r="N5" s="4"/>
      <c r="O5" s="4"/>
      <c r="P5" s="4"/>
      <c r="Q5" s="279" t="s">
        <v>143</v>
      </c>
    </row>
    <row r="6" spans="1:17" ht="36.75" customHeight="1" x14ac:dyDescent="0.25">
      <c r="A6" s="274"/>
      <c r="B6" s="274"/>
      <c r="C6" s="291" t="s">
        <v>130</v>
      </c>
      <c r="D6" s="179" t="s">
        <v>145</v>
      </c>
      <c r="E6" s="180">
        <v>2</v>
      </c>
      <c r="F6" s="180">
        <v>1</v>
      </c>
      <c r="G6" s="180">
        <v>1</v>
      </c>
      <c r="H6" s="191">
        <v>0</v>
      </c>
      <c r="I6" s="181">
        <v>4</v>
      </c>
      <c r="J6" s="191">
        <f>+E6+F6+G6+H6+I6</f>
        <v>8</v>
      </c>
      <c r="K6" s="180"/>
      <c r="L6" s="180"/>
      <c r="M6" s="180"/>
      <c r="N6" s="191"/>
      <c r="O6" s="181"/>
      <c r="P6" s="191"/>
      <c r="Q6" s="284"/>
    </row>
    <row r="7" spans="1:17" ht="28.95" customHeight="1" x14ac:dyDescent="0.25">
      <c r="A7" s="274"/>
      <c r="B7" s="274"/>
      <c r="C7" s="292"/>
      <c r="D7" s="179" t="s">
        <v>146</v>
      </c>
      <c r="E7" s="180">
        <v>0</v>
      </c>
      <c r="F7" s="180">
        <v>0</v>
      </c>
      <c r="G7" s="180">
        <v>1</v>
      </c>
      <c r="H7" s="181">
        <v>0</v>
      </c>
      <c r="I7" s="181">
        <v>0</v>
      </c>
      <c r="J7" s="181">
        <v>1</v>
      </c>
      <c r="K7" s="180"/>
      <c r="L7" s="180"/>
      <c r="M7" s="180"/>
      <c r="N7" s="181"/>
      <c r="O7" s="181"/>
      <c r="P7" s="181"/>
      <c r="Q7" s="284"/>
    </row>
    <row r="8" spans="1:17" ht="64.5" customHeight="1" x14ac:dyDescent="0.25">
      <c r="A8" s="274"/>
      <c r="B8" s="274"/>
      <c r="C8" s="292"/>
      <c r="D8" s="179" t="s">
        <v>147</v>
      </c>
      <c r="E8" s="180" t="s">
        <v>148</v>
      </c>
      <c r="F8" s="180" t="s">
        <v>149</v>
      </c>
      <c r="G8" s="180" t="s">
        <v>150</v>
      </c>
      <c r="H8" s="191">
        <v>0</v>
      </c>
      <c r="I8" s="181" t="s">
        <v>151</v>
      </c>
      <c r="J8" s="181" t="s">
        <v>161</v>
      </c>
      <c r="K8" s="180"/>
      <c r="L8" s="180"/>
      <c r="M8" s="180"/>
      <c r="N8" s="191"/>
      <c r="O8" s="181"/>
      <c r="P8" s="181"/>
      <c r="Q8" s="284"/>
    </row>
    <row r="9" spans="1:17" ht="64.5" customHeight="1" x14ac:dyDescent="0.25">
      <c r="A9" s="275"/>
      <c r="B9" s="275"/>
      <c r="C9" s="292"/>
      <c r="D9" s="179" t="s">
        <v>14</v>
      </c>
      <c r="E9" s="181">
        <v>0</v>
      </c>
      <c r="F9" s="180">
        <v>0</v>
      </c>
      <c r="G9" s="180" t="s">
        <v>152</v>
      </c>
      <c r="H9" s="181">
        <v>0</v>
      </c>
      <c r="I9" s="181">
        <v>0</v>
      </c>
      <c r="J9" s="181" t="s">
        <v>153</v>
      </c>
      <c r="K9" s="181"/>
      <c r="L9" s="180"/>
      <c r="M9" s="180"/>
      <c r="N9" s="181"/>
      <c r="O9" s="181"/>
      <c r="P9" s="181"/>
      <c r="Q9" s="285"/>
    </row>
    <row r="10" spans="1:17" ht="119.25" customHeight="1" x14ac:dyDescent="0.25">
      <c r="A10" s="273" t="s">
        <v>15</v>
      </c>
      <c r="B10" s="276" t="s">
        <v>16</v>
      </c>
      <c r="C10" s="273" t="s">
        <v>158</v>
      </c>
      <c r="D10" s="7" t="s">
        <v>18</v>
      </c>
      <c r="E10" s="177">
        <v>0</v>
      </c>
      <c r="F10" s="177">
        <v>0</v>
      </c>
      <c r="G10" s="177">
        <v>0</v>
      </c>
      <c r="H10" s="177">
        <v>0</v>
      </c>
      <c r="I10" s="177">
        <v>1</v>
      </c>
      <c r="J10" s="178">
        <f t="shared" ref="J10:J28" si="0">E10+F10+G10+H10+I10</f>
        <v>1</v>
      </c>
      <c r="K10" s="177"/>
      <c r="L10" s="177"/>
      <c r="M10" s="177"/>
      <c r="N10" s="177"/>
      <c r="O10" s="177"/>
      <c r="P10" s="178"/>
      <c r="Q10" s="286" t="s">
        <v>128</v>
      </c>
    </row>
    <row r="11" spans="1:17" ht="55.5" customHeight="1" x14ac:dyDescent="0.25">
      <c r="A11" s="274"/>
      <c r="B11" s="277"/>
      <c r="C11" s="275"/>
      <c r="D11" s="6" t="s">
        <v>19</v>
      </c>
      <c r="E11" s="5">
        <v>1</v>
      </c>
      <c r="F11" s="5">
        <v>1</v>
      </c>
      <c r="G11" s="5">
        <v>1</v>
      </c>
      <c r="H11" s="5">
        <v>1</v>
      </c>
      <c r="I11" s="5">
        <v>0</v>
      </c>
      <c r="J11" s="4">
        <f t="shared" si="0"/>
        <v>4</v>
      </c>
      <c r="K11" s="5"/>
      <c r="L11" s="5"/>
      <c r="M11" s="5"/>
      <c r="N11" s="5"/>
      <c r="O11" s="5"/>
      <c r="P11" s="4"/>
      <c r="Q11" s="287"/>
    </row>
    <row r="12" spans="1:17" ht="12.75" customHeight="1" x14ac:dyDescent="0.25">
      <c r="A12" s="274"/>
      <c r="B12" s="277"/>
      <c r="C12" s="290" t="s">
        <v>20</v>
      </c>
      <c r="D12" s="7" t="s">
        <v>21</v>
      </c>
      <c r="E12" s="5">
        <v>0</v>
      </c>
      <c r="F12" s="5">
        <v>0</v>
      </c>
      <c r="G12" s="5">
        <v>0</v>
      </c>
      <c r="H12" s="5">
        <v>0</v>
      </c>
      <c r="I12" s="5">
        <v>1</v>
      </c>
      <c r="J12" s="4">
        <f t="shared" si="0"/>
        <v>1</v>
      </c>
      <c r="K12" s="5"/>
      <c r="L12" s="5"/>
      <c r="M12" s="5"/>
      <c r="N12" s="5"/>
      <c r="O12" s="5"/>
      <c r="P12" s="4"/>
      <c r="Q12" s="282" t="s">
        <v>160</v>
      </c>
    </row>
    <row r="13" spans="1:17" ht="13.2" x14ac:dyDescent="0.25">
      <c r="A13" s="274"/>
      <c r="B13" s="277"/>
      <c r="C13" s="280"/>
      <c r="D13" s="7" t="s">
        <v>22</v>
      </c>
      <c r="E13" s="5">
        <v>0</v>
      </c>
      <c r="F13" s="5">
        <v>0</v>
      </c>
      <c r="G13" s="5">
        <v>0</v>
      </c>
      <c r="H13" s="5">
        <v>0</v>
      </c>
      <c r="I13" s="5">
        <v>2</v>
      </c>
      <c r="J13" s="4">
        <f t="shared" si="0"/>
        <v>2</v>
      </c>
      <c r="K13" s="5"/>
      <c r="L13" s="5"/>
      <c r="M13" s="5"/>
      <c r="N13" s="5"/>
      <c r="O13" s="5"/>
      <c r="P13" s="4"/>
      <c r="Q13" s="280"/>
    </row>
    <row r="14" spans="1:17" ht="20.399999999999999" x14ac:dyDescent="0.25">
      <c r="A14" s="274"/>
      <c r="B14" s="277"/>
      <c r="C14" s="280"/>
      <c r="D14" s="7" t="s">
        <v>23</v>
      </c>
      <c r="E14" s="5">
        <v>0</v>
      </c>
      <c r="F14" s="5">
        <v>0</v>
      </c>
      <c r="G14" s="5">
        <v>0</v>
      </c>
      <c r="H14" s="5">
        <v>0</v>
      </c>
      <c r="I14" s="5">
        <v>1</v>
      </c>
      <c r="J14" s="4">
        <f t="shared" si="0"/>
        <v>1</v>
      </c>
      <c r="K14" s="5"/>
      <c r="L14" s="5"/>
      <c r="M14" s="5"/>
      <c r="N14" s="5"/>
      <c r="O14" s="5"/>
      <c r="P14" s="4"/>
      <c r="Q14" s="280"/>
    </row>
    <row r="15" spans="1:17" ht="13.2" x14ac:dyDescent="0.25">
      <c r="A15" s="274"/>
      <c r="B15" s="277"/>
      <c r="C15" s="280"/>
      <c r="D15" s="7" t="s">
        <v>24</v>
      </c>
      <c r="E15" s="5">
        <v>0</v>
      </c>
      <c r="F15" s="5">
        <v>0</v>
      </c>
      <c r="G15" s="5">
        <v>0</v>
      </c>
      <c r="H15" s="5">
        <v>0</v>
      </c>
      <c r="I15" s="5">
        <v>1</v>
      </c>
      <c r="J15" s="4">
        <f t="shared" si="0"/>
        <v>1</v>
      </c>
      <c r="K15" s="5"/>
      <c r="L15" s="5"/>
      <c r="M15" s="5"/>
      <c r="N15" s="5"/>
      <c r="O15" s="5"/>
      <c r="P15" s="4"/>
      <c r="Q15" s="280"/>
    </row>
    <row r="16" spans="1:17" ht="25.5" customHeight="1" x14ac:dyDescent="0.25">
      <c r="A16" s="274"/>
      <c r="B16" s="277"/>
      <c r="C16" s="280"/>
      <c r="D16" s="6" t="s">
        <v>25</v>
      </c>
      <c r="E16" s="5">
        <v>0</v>
      </c>
      <c r="F16" s="5">
        <v>0</v>
      </c>
      <c r="G16" s="5">
        <v>0</v>
      </c>
      <c r="H16" s="5">
        <v>0</v>
      </c>
      <c r="I16" s="5">
        <v>1</v>
      </c>
      <c r="J16" s="4">
        <f t="shared" si="0"/>
        <v>1</v>
      </c>
      <c r="K16" s="5"/>
      <c r="L16" s="5"/>
      <c r="M16" s="5"/>
      <c r="N16" s="5"/>
      <c r="O16" s="5"/>
      <c r="P16" s="4"/>
      <c r="Q16" s="280"/>
    </row>
    <row r="17" spans="1:17" ht="45" customHeight="1" x14ac:dyDescent="0.25">
      <c r="A17" s="274"/>
      <c r="B17" s="277"/>
      <c r="C17" s="283"/>
      <c r="D17" s="6" t="s">
        <v>26</v>
      </c>
      <c r="E17" s="5">
        <v>0</v>
      </c>
      <c r="F17" s="5">
        <v>0</v>
      </c>
      <c r="G17" s="5">
        <v>0</v>
      </c>
      <c r="H17" s="5">
        <v>0</v>
      </c>
      <c r="I17" s="5">
        <v>1</v>
      </c>
      <c r="J17" s="4">
        <f t="shared" si="0"/>
        <v>1</v>
      </c>
      <c r="K17" s="5"/>
      <c r="L17" s="5"/>
      <c r="M17" s="5"/>
      <c r="N17" s="5"/>
      <c r="O17" s="5"/>
      <c r="P17" s="4"/>
      <c r="Q17" s="283"/>
    </row>
    <row r="18" spans="1:17" ht="12.75" customHeight="1" x14ac:dyDescent="0.25">
      <c r="A18" s="274"/>
      <c r="B18" s="277"/>
      <c r="C18" s="290" t="s">
        <v>27</v>
      </c>
      <c r="D18" s="6" t="s">
        <v>28</v>
      </c>
      <c r="E18" s="5">
        <v>0</v>
      </c>
      <c r="F18" s="5">
        <v>0</v>
      </c>
      <c r="G18" s="5">
        <v>0</v>
      </c>
      <c r="H18" s="5">
        <v>0</v>
      </c>
      <c r="I18" s="5">
        <v>1</v>
      </c>
      <c r="J18" s="4">
        <f t="shared" si="0"/>
        <v>1</v>
      </c>
      <c r="K18" s="5"/>
      <c r="L18" s="5"/>
      <c r="M18" s="5"/>
      <c r="N18" s="5"/>
      <c r="O18" s="5"/>
      <c r="P18" s="4"/>
      <c r="Q18" s="282" t="s">
        <v>144</v>
      </c>
    </row>
    <row r="19" spans="1:17" ht="13.2" x14ac:dyDescent="0.25">
      <c r="A19" s="274"/>
      <c r="B19" s="277"/>
      <c r="C19" s="280"/>
      <c r="D19" s="6" t="s">
        <v>29</v>
      </c>
      <c r="E19" s="5">
        <v>0</v>
      </c>
      <c r="F19" s="5">
        <v>0</v>
      </c>
      <c r="G19" s="5">
        <v>0</v>
      </c>
      <c r="H19" s="5">
        <v>0</v>
      </c>
      <c r="I19" s="5">
        <v>1</v>
      </c>
      <c r="J19" s="4">
        <f t="shared" si="0"/>
        <v>1</v>
      </c>
      <c r="K19" s="5"/>
      <c r="L19" s="5"/>
      <c r="M19" s="5"/>
      <c r="N19" s="5"/>
      <c r="O19" s="5"/>
      <c r="P19" s="4"/>
      <c r="Q19" s="280"/>
    </row>
    <row r="20" spans="1:17" ht="20.399999999999999" x14ac:dyDescent="0.25">
      <c r="A20" s="274"/>
      <c r="B20" s="277"/>
      <c r="C20" s="280"/>
      <c r="D20" s="6" t="s">
        <v>139</v>
      </c>
      <c r="E20" s="5">
        <v>0</v>
      </c>
      <c r="F20" s="5">
        <v>0</v>
      </c>
      <c r="G20" s="5">
        <v>0</v>
      </c>
      <c r="H20" s="5">
        <v>0</v>
      </c>
      <c r="I20" s="5">
        <v>0</v>
      </c>
      <c r="J20" s="4">
        <f t="shared" si="0"/>
        <v>0</v>
      </c>
      <c r="K20" s="5"/>
      <c r="L20" s="5"/>
      <c r="M20" s="5"/>
      <c r="N20" s="5"/>
      <c r="O20" s="5"/>
      <c r="P20" s="4"/>
      <c r="Q20" s="280"/>
    </row>
    <row r="21" spans="1:17" ht="87" customHeight="1" x14ac:dyDescent="0.25">
      <c r="A21" s="275"/>
      <c r="B21" s="278"/>
      <c r="C21" s="283"/>
      <c r="D21" s="6" t="s">
        <v>30</v>
      </c>
      <c r="E21" s="5">
        <v>0</v>
      </c>
      <c r="F21" s="5">
        <v>0</v>
      </c>
      <c r="G21" s="5">
        <v>0</v>
      </c>
      <c r="H21" s="5">
        <v>0</v>
      </c>
      <c r="I21" s="5">
        <v>0</v>
      </c>
      <c r="J21" s="4">
        <f t="shared" si="0"/>
        <v>0</v>
      </c>
      <c r="K21" s="5"/>
      <c r="L21" s="5"/>
      <c r="M21" s="5"/>
      <c r="N21" s="5"/>
      <c r="O21" s="5"/>
      <c r="P21" s="4"/>
      <c r="Q21" s="283"/>
    </row>
    <row r="22" spans="1:17" ht="51.75" customHeight="1" x14ac:dyDescent="0.25">
      <c r="A22" s="273" t="s">
        <v>31</v>
      </c>
      <c r="B22" s="270" t="s">
        <v>32</v>
      </c>
      <c r="C22" s="273" t="s">
        <v>33</v>
      </c>
      <c r="D22" s="8" t="s">
        <v>34</v>
      </c>
      <c r="E22" s="5">
        <v>2</v>
      </c>
      <c r="F22" s="5">
        <v>2</v>
      </c>
      <c r="G22" s="5">
        <v>5</v>
      </c>
      <c r="H22" s="5">
        <v>5</v>
      </c>
      <c r="I22" s="5">
        <v>0</v>
      </c>
      <c r="J22" s="4">
        <f t="shared" si="0"/>
        <v>14</v>
      </c>
      <c r="K22" s="5"/>
      <c r="L22" s="5"/>
      <c r="M22" s="5"/>
      <c r="N22" s="5"/>
      <c r="O22" s="5"/>
      <c r="P22" s="4"/>
      <c r="Q22" s="279" t="s">
        <v>159</v>
      </c>
    </row>
    <row r="23" spans="1:17" ht="61.5" customHeight="1" x14ac:dyDescent="0.25">
      <c r="A23" s="274"/>
      <c r="B23" s="271"/>
      <c r="C23" s="275"/>
      <c r="D23" s="9" t="s">
        <v>35</v>
      </c>
      <c r="E23" s="5">
        <v>1</v>
      </c>
      <c r="F23" s="5">
        <v>1</v>
      </c>
      <c r="G23" s="5">
        <v>1</v>
      </c>
      <c r="H23" s="5">
        <v>1</v>
      </c>
      <c r="I23" s="5">
        <v>0</v>
      </c>
      <c r="J23" s="4">
        <f t="shared" si="0"/>
        <v>4</v>
      </c>
      <c r="K23" s="5"/>
      <c r="L23" s="5"/>
      <c r="M23" s="5"/>
      <c r="N23" s="5"/>
      <c r="O23" s="5"/>
      <c r="P23" s="4"/>
      <c r="Q23" s="288"/>
    </row>
    <row r="24" spans="1:17" ht="49.2" customHeight="1" x14ac:dyDescent="0.25">
      <c r="A24" s="274"/>
      <c r="B24" s="271"/>
      <c r="C24" s="289" t="s">
        <v>36</v>
      </c>
      <c r="D24" s="169" t="s">
        <v>136</v>
      </c>
      <c r="E24" s="5">
        <v>0</v>
      </c>
      <c r="F24" s="5">
        <v>0</v>
      </c>
      <c r="G24" s="5">
        <v>0</v>
      </c>
      <c r="H24" s="5">
        <v>0</v>
      </c>
      <c r="I24" s="5">
        <v>1</v>
      </c>
      <c r="J24" s="4">
        <f t="shared" si="0"/>
        <v>1</v>
      </c>
      <c r="K24" s="5"/>
      <c r="L24" s="5"/>
      <c r="M24" s="5"/>
      <c r="N24" s="5"/>
      <c r="O24" s="5"/>
      <c r="P24" s="4"/>
      <c r="Q24" s="279" t="s">
        <v>129</v>
      </c>
    </row>
    <row r="25" spans="1:17" ht="87" customHeight="1" x14ac:dyDescent="0.25">
      <c r="A25" s="274"/>
      <c r="B25" s="271"/>
      <c r="C25" s="283"/>
      <c r="D25" s="169" t="s">
        <v>137</v>
      </c>
      <c r="E25" s="170">
        <v>0</v>
      </c>
      <c r="F25" s="170">
        <v>0</v>
      </c>
      <c r="G25" s="170">
        <v>0</v>
      </c>
      <c r="H25" s="170">
        <v>0</v>
      </c>
      <c r="I25" s="170">
        <v>4</v>
      </c>
      <c r="J25" s="171">
        <f t="shared" si="0"/>
        <v>4</v>
      </c>
      <c r="K25" s="170"/>
      <c r="L25" s="170"/>
      <c r="M25" s="170"/>
      <c r="N25" s="170"/>
      <c r="O25" s="170"/>
      <c r="P25" s="171"/>
      <c r="Q25" s="280"/>
    </row>
    <row r="26" spans="1:17" ht="30.75" customHeight="1" x14ac:dyDescent="0.25">
      <c r="A26" s="274"/>
      <c r="B26" s="271"/>
      <c r="C26" s="290" t="s">
        <v>37</v>
      </c>
      <c r="D26" s="169" t="s">
        <v>138</v>
      </c>
      <c r="E26" s="170">
        <v>1</v>
      </c>
      <c r="F26" s="170">
        <v>1</v>
      </c>
      <c r="G26" s="170">
        <v>0</v>
      </c>
      <c r="H26" s="170">
        <v>0</v>
      </c>
      <c r="I26" s="170">
        <v>0</v>
      </c>
      <c r="J26" s="171">
        <f t="shared" si="0"/>
        <v>2</v>
      </c>
      <c r="K26" s="170"/>
      <c r="L26" s="170"/>
      <c r="M26" s="170"/>
      <c r="N26" s="170"/>
      <c r="O26" s="170"/>
      <c r="P26" s="171"/>
      <c r="Q26" s="279" t="s">
        <v>129</v>
      </c>
    </row>
    <row r="27" spans="1:17" ht="42.75" customHeight="1" x14ac:dyDescent="0.25">
      <c r="A27" s="274"/>
      <c r="B27" s="271"/>
      <c r="C27" s="280"/>
      <c r="D27" s="8" t="s">
        <v>38</v>
      </c>
      <c r="E27" s="5">
        <v>1</v>
      </c>
      <c r="F27" s="5">
        <v>0</v>
      </c>
      <c r="G27" s="5">
        <v>0</v>
      </c>
      <c r="H27" s="5">
        <v>0</v>
      </c>
      <c r="I27" s="5">
        <v>0</v>
      </c>
      <c r="J27" s="4">
        <f t="shared" si="0"/>
        <v>1</v>
      </c>
      <c r="K27" s="5"/>
      <c r="L27" s="5"/>
      <c r="M27" s="5"/>
      <c r="N27" s="5"/>
      <c r="O27" s="5"/>
      <c r="P27" s="4"/>
      <c r="Q27" s="280"/>
    </row>
    <row r="28" spans="1:17" ht="45.75" customHeight="1" x14ac:dyDescent="0.25">
      <c r="A28" s="275"/>
      <c r="B28" s="272"/>
      <c r="C28" s="283"/>
      <c r="D28" s="10" t="s">
        <v>39</v>
      </c>
      <c r="E28" s="5">
        <v>1</v>
      </c>
      <c r="F28" s="5">
        <v>0</v>
      </c>
      <c r="G28" s="5">
        <v>0</v>
      </c>
      <c r="H28" s="5">
        <v>0</v>
      </c>
      <c r="I28" s="5">
        <v>0</v>
      </c>
      <c r="J28" s="168">
        <f t="shared" si="0"/>
        <v>1</v>
      </c>
      <c r="K28" s="5"/>
      <c r="L28" s="5"/>
      <c r="M28" s="5"/>
      <c r="N28" s="5"/>
      <c r="O28" s="5"/>
      <c r="P28" s="168"/>
      <c r="Q28" s="281"/>
    </row>
  </sheetData>
  <mergeCells count="28">
    <mergeCell ref="C24:C25"/>
    <mergeCell ref="C26:C28"/>
    <mergeCell ref="C6:C9"/>
    <mergeCell ref="C10:C11"/>
    <mergeCell ref="C22:C23"/>
    <mergeCell ref="C12:C17"/>
    <mergeCell ref="C18:C21"/>
    <mergeCell ref="Q26:Q28"/>
    <mergeCell ref="Q12:Q17"/>
    <mergeCell ref="Q18:Q21"/>
    <mergeCell ref="Q24:Q25"/>
    <mergeCell ref="Q5:Q9"/>
    <mergeCell ref="Q10:Q11"/>
    <mergeCell ref="Q22:Q23"/>
    <mergeCell ref="B22:B28"/>
    <mergeCell ref="A22:A28"/>
    <mergeCell ref="A10:A21"/>
    <mergeCell ref="B10:B21"/>
    <mergeCell ref="B5:B9"/>
    <mergeCell ref="A5:A9"/>
    <mergeCell ref="D2:P2"/>
    <mergeCell ref="D3:D4"/>
    <mergeCell ref="Q2:Q4"/>
    <mergeCell ref="C2:C4"/>
    <mergeCell ref="A2:A4"/>
    <mergeCell ref="B2:B4"/>
    <mergeCell ref="K3:P3"/>
    <mergeCell ref="E3:J3"/>
  </mergeCells>
  <pageMargins left="0.7" right="0.7" top="0.75" bottom="0.75" header="0" footer="0"/>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opLeftCell="D1" zoomScale="85" zoomScaleNormal="85" workbookViewId="0">
      <selection activeCell="O3" sqref="O3"/>
    </sheetView>
  </sheetViews>
  <sheetFormatPr baseColWidth="10" defaultColWidth="12.5546875" defaultRowHeight="15" customHeight="1" x14ac:dyDescent="0.25"/>
  <cols>
    <col min="1" max="1" width="14.33203125" customWidth="1"/>
    <col min="2" max="2" width="82.33203125" hidden="1" customWidth="1"/>
    <col min="3" max="3" width="30.33203125" customWidth="1"/>
    <col min="4" max="4" width="16.88671875" customWidth="1"/>
    <col min="5" max="19" width="11" customWidth="1"/>
  </cols>
  <sheetData>
    <row r="1" spans="1:19" ht="21.75" customHeight="1" x14ac:dyDescent="0.25">
      <c r="A1" s="193" t="s">
        <v>162</v>
      </c>
      <c r="B1" s="1"/>
      <c r="C1" s="1"/>
      <c r="D1" s="2"/>
      <c r="E1" s="11"/>
      <c r="F1" s="1"/>
      <c r="G1" s="1"/>
      <c r="H1" s="1"/>
      <c r="I1" s="1"/>
      <c r="J1" s="12"/>
      <c r="K1" s="13"/>
      <c r="L1" s="13"/>
      <c r="M1" s="13"/>
      <c r="N1" s="13"/>
    </row>
    <row r="2" spans="1:19" ht="23.25" customHeight="1" x14ac:dyDescent="0.25">
      <c r="A2" s="299" t="s">
        <v>0</v>
      </c>
      <c r="B2" s="299" t="s">
        <v>1</v>
      </c>
      <c r="C2" s="299" t="s">
        <v>2</v>
      </c>
      <c r="D2" s="300" t="s">
        <v>41</v>
      </c>
      <c r="E2" s="301" t="s">
        <v>166</v>
      </c>
      <c r="F2" s="302"/>
      <c r="G2" s="302"/>
      <c r="H2" s="302"/>
      <c r="I2" s="302"/>
      <c r="J2" s="301" t="s">
        <v>165</v>
      </c>
      <c r="K2" s="302"/>
      <c r="L2" s="302"/>
      <c r="M2" s="302"/>
      <c r="N2" s="302"/>
      <c r="O2" s="293" t="s">
        <v>168</v>
      </c>
      <c r="P2" s="294"/>
      <c r="Q2" s="294"/>
      <c r="R2" s="294"/>
      <c r="S2" s="295"/>
    </row>
    <row r="3" spans="1:19" ht="19.5" customHeight="1" x14ac:dyDescent="0.25">
      <c r="A3" s="297"/>
      <c r="B3" s="297"/>
      <c r="C3" s="297"/>
      <c r="D3" s="297"/>
      <c r="E3" s="163" t="s">
        <v>42</v>
      </c>
      <c r="F3" s="164" t="s">
        <v>6</v>
      </c>
      <c r="G3" s="164" t="s">
        <v>7</v>
      </c>
      <c r="H3" s="164" t="s">
        <v>8</v>
      </c>
      <c r="I3" s="164" t="s">
        <v>9</v>
      </c>
      <c r="J3" s="163" t="s">
        <v>42</v>
      </c>
      <c r="K3" s="164" t="s">
        <v>6</v>
      </c>
      <c r="L3" s="164" t="s">
        <v>7</v>
      </c>
      <c r="M3" s="164" t="s">
        <v>8</v>
      </c>
      <c r="N3" s="164" t="s">
        <v>9</v>
      </c>
      <c r="O3" s="165" t="s">
        <v>42</v>
      </c>
      <c r="P3" s="164" t="s">
        <v>6</v>
      </c>
      <c r="Q3" s="164" t="s">
        <v>7</v>
      </c>
      <c r="R3" s="164" t="s">
        <v>8</v>
      </c>
      <c r="S3" s="166" t="s">
        <v>9</v>
      </c>
    </row>
    <row r="4" spans="1:19" ht="39" customHeight="1" x14ac:dyDescent="0.25">
      <c r="A4" s="296" t="s">
        <v>155</v>
      </c>
      <c r="B4" s="298" t="s">
        <v>156</v>
      </c>
      <c r="C4" s="296" t="s">
        <v>154</v>
      </c>
      <c r="D4" s="183" t="s">
        <v>43</v>
      </c>
      <c r="E4" s="184">
        <f t="shared" ref="E4:E18" si="0">F4+G4+H4+I4</f>
        <v>9575.130000000001</v>
      </c>
      <c r="F4" s="185">
        <v>3575.13</v>
      </c>
      <c r="G4" s="185">
        <v>3000</v>
      </c>
      <c r="H4" s="185">
        <v>2000</v>
      </c>
      <c r="I4" s="185">
        <v>1000</v>
      </c>
      <c r="J4" s="184">
        <f t="shared" ref="J4:J18" si="1">K4+L4+M4+N4</f>
        <v>0</v>
      </c>
      <c r="K4" s="185"/>
      <c r="L4" s="185"/>
      <c r="M4" s="185"/>
      <c r="N4" s="185"/>
      <c r="O4" s="184">
        <f>+J4-E4</f>
        <v>-9575.130000000001</v>
      </c>
      <c r="P4" s="185">
        <f>+K4-F4</f>
        <v>-3575.13</v>
      </c>
      <c r="Q4" s="185">
        <f t="shared" ref="Q4:S4" si="2">+L4-G4</f>
        <v>-3000</v>
      </c>
      <c r="R4" s="185">
        <f t="shared" si="2"/>
        <v>-2000</v>
      </c>
      <c r="S4" s="185">
        <f t="shared" si="2"/>
        <v>-1000</v>
      </c>
    </row>
    <row r="5" spans="1:19" ht="39" customHeight="1" x14ac:dyDescent="0.25">
      <c r="A5" s="296"/>
      <c r="B5" s="298"/>
      <c r="C5" s="296"/>
      <c r="D5" s="186" t="s">
        <v>44</v>
      </c>
      <c r="E5" s="187">
        <f>F5+G5+H5+I5</f>
        <v>751.64770500000009</v>
      </c>
      <c r="F5" s="188">
        <f t="shared" ref="F5:I5" si="3">F$4*0.0785</f>
        <v>280.64770500000003</v>
      </c>
      <c r="G5" s="188">
        <f t="shared" si="3"/>
        <v>235.5</v>
      </c>
      <c r="H5" s="188">
        <f t="shared" si="3"/>
        <v>157</v>
      </c>
      <c r="I5" s="188">
        <f t="shared" si="3"/>
        <v>78.5</v>
      </c>
      <c r="J5" s="187">
        <f>K5+L5+M5+N5</f>
        <v>0</v>
      </c>
      <c r="K5" s="188"/>
      <c r="L5" s="188"/>
      <c r="M5" s="188"/>
      <c r="N5" s="188"/>
      <c r="O5" s="184">
        <f t="shared" ref="O5:O18" si="4">+J5-E5</f>
        <v>-751.64770500000009</v>
      </c>
      <c r="P5" s="185">
        <f t="shared" ref="P5:P18" si="5">+K5-F5</f>
        <v>-280.64770500000003</v>
      </c>
      <c r="Q5" s="185">
        <f t="shared" ref="Q5:Q18" si="6">+L5-G5</f>
        <v>-235.5</v>
      </c>
      <c r="R5" s="185">
        <f t="shared" ref="R5:R18" si="7">+M5-H5</f>
        <v>-157</v>
      </c>
      <c r="S5" s="185">
        <f t="shared" ref="S5:S18" si="8">+N5-I5</f>
        <v>-78.5</v>
      </c>
    </row>
    <row r="6" spans="1:19" ht="28.5" customHeight="1" x14ac:dyDescent="0.25">
      <c r="A6" s="297"/>
      <c r="B6" s="297"/>
      <c r="C6" s="297"/>
      <c r="D6" s="186" t="s">
        <v>126</v>
      </c>
      <c r="E6" s="187">
        <f>F6+G6+H6+I6</f>
        <v>1000</v>
      </c>
      <c r="F6" s="188">
        <f>+Presup_DetalleAT!H6</f>
        <v>0</v>
      </c>
      <c r="G6" s="188">
        <f>+Presup_DetalleAT!I6</f>
        <v>1000</v>
      </c>
      <c r="H6" s="188">
        <f>+Presup_DetalleAT!J6</f>
        <v>0</v>
      </c>
      <c r="I6" s="188">
        <f>+Presup_DetalleAT!K6</f>
        <v>0</v>
      </c>
      <c r="J6" s="187">
        <f>K6+L6+M6+N6</f>
        <v>0</v>
      </c>
      <c r="K6" s="185"/>
      <c r="L6" s="185"/>
      <c r="M6" s="185"/>
      <c r="N6" s="185"/>
      <c r="O6" s="184">
        <f t="shared" si="4"/>
        <v>-1000</v>
      </c>
      <c r="P6" s="185">
        <f t="shared" si="5"/>
        <v>0</v>
      </c>
      <c r="Q6" s="185">
        <f t="shared" si="6"/>
        <v>-1000</v>
      </c>
      <c r="R6" s="185">
        <f t="shared" si="7"/>
        <v>0</v>
      </c>
      <c r="S6" s="185">
        <f t="shared" si="8"/>
        <v>0</v>
      </c>
    </row>
    <row r="7" spans="1:19" ht="32.25" customHeight="1" x14ac:dyDescent="0.25">
      <c r="A7" s="297"/>
      <c r="B7" s="297"/>
      <c r="C7" s="296" t="s">
        <v>130</v>
      </c>
      <c r="D7" s="183" t="s">
        <v>45</v>
      </c>
      <c r="E7" s="184">
        <f t="shared" si="0"/>
        <v>0</v>
      </c>
      <c r="F7" s="185">
        <v>0</v>
      </c>
      <c r="G7" s="185">
        <v>0</v>
      </c>
      <c r="H7" s="185">
        <v>0</v>
      </c>
      <c r="I7" s="185">
        <v>0</v>
      </c>
      <c r="J7" s="184">
        <f t="shared" si="1"/>
        <v>0</v>
      </c>
      <c r="K7" s="185"/>
      <c r="L7" s="185"/>
      <c r="M7" s="185"/>
      <c r="N7" s="185"/>
      <c r="O7" s="184">
        <f t="shared" si="4"/>
        <v>0</v>
      </c>
      <c r="P7" s="185">
        <f t="shared" si="5"/>
        <v>0</v>
      </c>
      <c r="Q7" s="185">
        <f t="shared" si="6"/>
        <v>0</v>
      </c>
      <c r="R7" s="185">
        <f t="shared" si="7"/>
        <v>0</v>
      </c>
      <c r="S7" s="185">
        <f t="shared" si="8"/>
        <v>0</v>
      </c>
    </row>
    <row r="8" spans="1:19" ht="51" customHeight="1" x14ac:dyDescent="0.25">
      <c r="A8" s="297"/>
      <c r="B8" s="297"/>
      <c r="C8" s="297"/>
      <c r="D8" s="186" t="s">
        <v>126</v>
      </c>
      <c r="E8" s="187">
        <f t="shared" si="0"/>
        <v>8370.9</v>
      </c>
      <c r="F8" s="188">
        <f>+Presup_DetalleAT!H7+Presup_DetalleAT!H8</f>
        <v>3920.3999999999996</v>
      </c>
      <c r="G8" s="188">
        <f>+Presup_DetalleAT!I9</f>
        <v>1450.5</v>
      </c>
      <c r="H8" s="188">
        <f>+Presup_DetalleAT!J10+Presup_DetalleAT!J11</f>
        <v>3000</v>
      </c>
      <c r="I8" s="188">
        <f>+Presup_DetalleAT!K12</f>
        <v>0</v>
      </c>
      <c r="J8" s="187">
        <f t="shared" si="1"/>
        <v>0</v>
      </c>
      <c r="K8" s="188"/>
      <c r="L8" s="188"/>
      <c r="M8" s="188"/>
      <c r="N8" s="188"/>
      <c r="O8" s="184">
        <f t="shared" si="4"/>
        <v>-8370.9</v>
      </c>
      <c r="P8" s="185">
        <f t="shared" si="5"/>
        <v>-3920.3999999999996</v>
      </c>
      <c r="Q8" s="185">
        <f t="shared" si="6"/>
        <v>-1450.5</v>
      </c>
      <c r="R8" s="185">
        <f t="shared" si="7"/>
        <v>-3000</v>
      </c>
      <c r="S8" s="185">
        <f t="shared" si="8"/>
        <v>0</v>
      </c>
    </row>
    <row r="9" spans="1:19" ht="21" customHeight="1" x14ac:dyDescent="0.25">
      <c r="A9" s="296" t="s">
        <v>15</v>
      </c>
      <c r="B9" s="309" t="s">
        <v>46</v>
      </c>
      <c r="C9" s="296" t="s">
        <v>158</v>
      </c>
      <c r="D9" s="183" t="s">
        <v>43</v>
      </c>
      <c r="E9" s="184">
        <f t="shared" si="0"/>
        <v>27575.13</v>
      </c>
      <c r="F9" s="185">
        <v>3575.13</v>
      </c>
      <c r="G9" s="185">
        <v>8000</v>
      </c>
      <c r="H9" s="185">
        <v>8000</v>
      </c>
      <c r="I9" s="185">
        <v>8000</v>
      </c>
      <c r="J9" s="184">
        <f t="shared" si="1"/>
        <v>0</v>
      </c>
      <c r="K9" s="185"/>
      <c r="L9" s="185"/>
      <c r="M9" s="185"/>
      <c r="N9" s="185"/>
      <c r="O9" s="184">
        <f t="shared" si="4"/>
        <v>-27575.13</v>
      </c>
      <c r="P9" s="185">
        <f t="shared" si="5"/>
        <v>-3575.13</v>
      </c>
      <c r="Q9" s="185">
        <f t="shared" si="6"/>
        <v>-8000</v>
      </c>
      <c r="R9" s="185">
        <f t="shared" si="7"/>
        <v>-8000</v>
      </c>
      <c r="S9" s="185">
        <f t="shared" si="8"/>
        <v>-8000</v>
      </c>
    </row>
    <row r="10" spans="1:19" ht="21" customHeight="1" x14ac:dyDescent="0.25">
      <c r="A10" s="296"/>
      <c r="B10" s="309"/>
      <c r="C10" s="296"/>
      <c r="D10" s="183" t="s">
        <v>44</v>
      </c>
      <c r="E10" s="184">
        <f t="shared" si="0"/>
        <v>2164.6477050000003</v>
      </c>
      <c r="F10" s="188">
        <f>F9*0.0785</f>
        <v>280.64770500000003</v>
      </c>
      <c r="G10" s="188">
        <f t="shared" ref="G10:I10" si="9">G9*0.0785</f>
        <v>628</v>
      </c>
      <c r="H10" s="188">
        <f t="shared" si="9"/>
        <v>628</v>
      </c>
      <c r="I10" s="188">
        <f t="shared" si="9"/>
        <v>628</v>
      </c>
      <c r="J10" s="184">
        <f t="shared" si="1"/>
        <v>0</v>
      </c>
      <c r="K10" s="188"/>
      <c r="L10" s="188"/>
      <c r="M10" s="188"/>
      <c r="N10" s="188"/>
      <c r="O10" s="184">
        <f t="shared" si="4"/>
        <v>-2164.6477050000003</v>
      </c>
      <c r="P10" s="185">
        <f t="shared" si="5"/>
        <v>-280.64770500000003</v>
      </c>
      <c r="Q10" s="185">
        <f t="shared" si="6"/>
        <v>-628</v>
      </c>
      <c r="R10" s="185">
        <f t="shared" si="7"/>
        <v>-628</v>
      </c>
      <c r="S10" s="185">
        <f t="shared" si="8"/>
        <v>-628</v>
      </c>
    </row>
    <row r="11" spans="1:19" ht="33" customHeight="1" x14ac:dyDescent="0.25">
      <c r="A11" s="297"/>
      <c r="B11" s="297"/>
      <c r="C11" s="182" t="s">
        <v>20</v>
      </c>
      <c r="D11" s="183" t="s">
        <v>45</v>
      </c>
      <c r="E11" s="184">
        <f t="shared" si="0"/>
        <v>0</v>
      </c>
      <c r="F11" s="185">
        <v>0</v>
      </c>
      <c r="G11" s="185">
        <v>0</v>
      </c>
      <c r="H11" s="185">
        <v>0</v>
      </c>
      <c r="I11" s="185">
        <v>0</v>
      </c>
      <c r="J11" s="184">
        <f t="shared" si="1"/>
        <v>0</v>
      </c>
      <c r="K11" s="185"/>
      <c r="L11" s="185"/>
      <c r="M11" s="185"/>
      <c r="N11" s="185"/>
      <c r="O11" s="184">
        <f t="shared" si="4"/>
        <v>0</v>
      </c>
      <c r="P11" s="185">
        <f t="shared" si="5"/>
        <v>0</v>
      </c>
      <c r="Q11" s="185">
        <f t="shared" si="6"/>
        <v>0</v>
      </c>
      <c r="R11" s="185">
        <f t="shared" si="7"/>
        <v>0</v>
      </c>
      <c r="S11" s="185">
        <f t="shared" si="8"/>
        <v>0</v>
      </c>
    </row>
    <row r="12" spans="1:19" ht="75" customHeight="1" x14ac:dyDescent="0.25">
      <c r="A12" s="297"/>
      <c r="B12" s="297"/>
      <c r="C12" s="189" t="s">
        <v>127</v>
      </c>
      <c r="D12" s="183" t="s">
        <v>45</v>
      </c>
      <c r="E12" s="184">
        <f t="shared" si="0"/>
        <v>41256.400000000001</v>
      </c>
      <c r="F12" s="185">
        <f>+Presup_DetalleAT!H22</f>
        <v>10314.1</v>
      </c>
      <c r="G12" s="185">
        <f>+Presup_DetalleAT!I22</f>
        <v>10314.1</v>
      </c>
      <c r="H12" s="185">
        <f>+Presup_DetalleAT!J22</f>
        <v>10314.1</v>
      </c>
      <c r="I12" s="185">
        <f>+Presup_DetalleAT!K22</f>
        <v>10314.1</v>
      </c>
      <c r="J12" s="184">
        <f t="shared" si="1"/>
        <v>0</v>
      </c>
      <c r="K12" s="185"/>
      <c r="L12" s="185"/>
      <c r="M12" s="185"/>
      <c r="N12" s="185"/>
      <c r="O12" s="184">
        <f t="shared" si="4"/>
        <v>-41256.400000000001</v>
      </c>
      <c r="P12" s="185">
        <f t="shared" si="5"/>
        <v>-10314.1</v>
      </c>
      <c r="Q12" s="185">
        <f t="shared" si="6"/>
        <v>-10314.1</v>
      </c>
      <c r="R12" s="185">
        <f t="shared" si="7"/>
        <v>-10314.1</v>
      </c>
      <c r="S12" s="185">
        <f t="shared" si="8"/>
        <v>-10314.1</v>
      </c>
    </row>
    <row r="13" spans="1:19" ht="23.25" customHeight="1" x14ac:dyDescent="0.25">
      <c r="A13" s="296" t="s">
        <v>31</v>
      </c>
      <c r="B13" s="308" t="s">
        <v>47</v>
      </c>
      <c r="C13" s="303" t="s">
        <v>33</v>
      </c>
      <c r="D13" s="183" t="s">
        <v>43</v>
      </c>
      <c r="E13" s="184">
        <f t="shared" si="0"/>
        <v>40601.06</v>
      </c>
      <c r="F13" s="185">
        <v>10725.4</v>
      </c>
      <c r="G13" s="185">
        <v>9000</v>
      </c>
      <c r="H13" s="185">
        <v>10000</v>
      </c>
      <c r="I13" s="185">
        <v>10875.66</v>
      </c>
      <c r="J13" s="184">
        <f t="shared" si="1"/>
        <v>0</v>
      </c>
      <c r="K13" s="185"/>
      <c r="L13" s="185"/>
      <c r="M13" s="185"/>
      <c r="N13" s="185"/>
      <c r="O13" s="184">
        <f t="shared" si="4"/>
        <v>-40601.06</v>
      </c>
      <c r="P13" s="185">
        <f t="shared" si="5"/>
        <v>-10725.4</v>
      </c>
      <c r="Q13" s="185">
        <f t="shared" si="6"/>
        <v>-9000</v>
      </c>
      <c r="R13" s="185">
        <f t="shared" si="7"/>
        <v>-10000</v>
      </c>
      <c r="S13" s="185">
        <f t="shared" si="8"/>
        <v>-10875.66</v>
      </c>
    </row>
    <row r="14" spans="1:19" ht="13.2" x14ac:dyDescent="0.25">
      <c r="A14" s="296"/>
      <c r="B14" s="308"/>
      <c r="C14" s="304"/>
      <c r="D14" s="183" t="s">
        <v>44</v>
      </c>
      <c r="E14" s="184">
        <f>F14+G14+H14+I14</f>
        <v>3187.1832100000001</v>
      </c>
      <c r="F14" s="188">
        <f>+F13*0.0785</f>
        <v>841.94389999999999</v>
      </c>
      <c r="G14" s="188">
        <f t="shared" ref="G14:I14" si="10">+G13*0.0785</f>
        <v>706.5</v>
      </c>
      <c r="H14" s="188">
        <f t="shared" si="10"/>
        <v>785</v>
      </c>
      <c r="I14" s="188">
        <f t="shared" si="10"/>
        <v>853.73931000000005</v>
      </c>
      <c r="J14" s="184">
        <f>K14+L14+M14+N14</f>
        <v>0</v>
      </c>
      <c r="K14" s="188"/>
      <c r="L14" s="188"/>
      <c r="M14" s="188"/>
      <c r="N14" s="188"/>
      <c r="O14" s="184">
        <f t="shared" si="4"/>
        <v>-3187.1832100000001</v>
      </c>
      <c r="P14" s="185">
        <f t="shared" si="5"/>
        <v>-841.94389999999999</v>
      </c>
      <c r="Q14" s="185">
        <f t="shared" si="6"/>
        <v>-706.5</v>
      </c>
      <c r="R14" s="185">
        <f t="shared" si="7"/>
        <v>-785</v>
      </c>
      <c r="S14" s="185">
        <f t="shared" si="8"/>
        <v>-853.73931000000005</v>
      </c>
    </row>
    <row r="15" spans="1:19" ht="20.399999999999999" x14ac:dyDescent="0.25">
      <c r="A15" s="296"/>
      <c r="B15" s="308"/>
      <c r="C15" s="305"/>
      <c r="D15" s="186" t="s">
        <v>126</v>
      </c>
      <c r="E15" s="184">
        <f t="shared" ref="E15" si="11">F15+G15+H15+I15</f>
        <v>31142.3</v>
      </c>
      <c r="F15" s="185">
        <f>+Presup_DetalleAT!H13+Presup_DetalleAT!H14</f>
        <v>8276.4</v>
      </c>
      <c r="G15" s="185">
        <f>+Presup_DetalleAT!I15</f>
        <v>2000</v>
      </c>
      <c r="H15" s="185">
        <f>+Presup_DetalleAT!J16</f>
        <v>8865.9</v>
      </c>
      <c r="I15" s="185">
        <f>+Presup_DetalleAT!K17</f>
        <v>12000</v>
      </c>
      <c r="J15" s="184">
        <f t="shared" ref="J15" si="12">K15+L15+M15+N15</f>
        <v>0</v>
      </c>
      <c r="K15" s="185"/>
      <c r="L15" s="185"/>
      <c r="M15" s="185"/>
      <c r="N15" s="185"/>
      <c r="O15" s="184">
        <f t="shared" si="4"/>
        <v>-31142.3</v>
      </c>
      <c r="P15" s="185">
        <f t="shared" si="5"/>
        <v>-8276.4</v>
      </c>
      <c r="Q15" s="185">
        <f t="shared" si="6"/>
        <v>-2000</v>
      </c>
      <c r="R15" s="185">
        <f t="shared" si="7"/>
        <v>-8865.9</v>
      </c>
      <c r="S15" s="185">
        <f t="shared" si="8"/>
        <v>-12000</v>
      </c>
    </row>
    <row r="16" spans="1:19" ht="27" customHeight="1" x14ac:dyDescent="0.25">
      <c r="A16" s="297"/>
      <c r="B16" s="297"/>
      <c r="C16" s="182" t="s">
        <v>36</v>
      </c>
      <c r="D16" s="183" t="s">
        <v>45</v>
      </c>
      <c r="E16" s="184">
        <f t="shared" si="0"/>
        <v>0</v>
      </c>
      <c r="F16" s="185">
        <v>0</v>
      </c>
      <c r="G16" s="185">
        <v>0</v>
      </c>
      <c r="H16" s="185">
        <v>0</v>
      </c>
      <c r="I16" s="185">
        <v>0</v>
      </c>
      <c r="J16" s="184">
        <f t="shared" si="1"/>
        <v>0</v>
      </c>
      <c r="K16" s="185"/>
      <c r="L16" s="185"/>
      <c r="M16" s="185"/>
      <c r="N16" s="185"/>
      <c r="O16" s="184">
        <f t="shared" si="4"/>
        <v>0</v>
      </c>
      <c r="P16" s="185">
        <f t="shared" si="5"/>
        <v>0</v>
      </c>
      <c r="Q16" s="185">
        <f t="shared" si="6"/>
        <v>0</v>
      </c>
      <c r="R16" s="185">
        <f t="shared" si="7"/>
        <v>0</v>
      </c>
      <c r="S16" s="185">
        <f t="shared" si="8"/>
        <v>0</v>
      </c>
    </row>
    <row r="17" spans="1:19" ht="44.25" customHeight="1" x14ac:dyDescent="0.25">
      <c r="A17" s="297"/>
      <c r="B17" s="297"/>
      <c r="C17" s="182" t="s">
        <v>37</v>
      </c>
      <c r="D17" s="186" t="s">
        <v>126</v>
      </c>
      <c r="E17" s="184">
        <f t="shared" si="0"/>
        <v>9375.6</v>
      </c>
      <c r="F17" s="185">
        <f>+Presup_DetalleAT!H18</f>
        <v>1960.2</v>
      </c>
      <c r="G17" s="185">
        <f>+Presup_DetalleAT!I19</f>
        <v>7415.4</v>
      </c>
      <c r="H17" s="185">
        <f>+Presup_DetalleAT!J20</f>
        <v>0</v>
      </c>
      <c r="I17" s="185">
        <f>+Presup_DetalleAT!K21</f>
        <v>0</v>
      </c>
      <c r="J17" s="184">
        <f t="shared" si="1"/>
        <v>0</v>
      </c>
      <c r="K17" s="185"/>
      <c r="L17" s="185"/>
      <c r="M17" s="185"/>
      <c r="N17" s="185"/>
      <c r="O17" s="184">
        <f t="shared" si="4"/>
        <v>-9375.6</v>
      </c>
      <c r="P17" s="185">
        <f t="shared" si="5"/>
        <v>-1960.2</v>
      </c>
      <c r="Q17" s="185">
        <f t="shared" si="6"/>
        <v>-7415.4</v>
      </c>
      <c r="R17" s="185">
        <f t="shared" si="7"/>
        <v>0</v>
      </c>
      <c r="S17" s="185">
        <f t="shared" si="8"/>
        <v>0</v>
      </c>
    </row>
    <row r="18" spans="1:19" ht="13.2" x14ac:dyDescent="0.25">
      <c r="A18" s="307" t="s">
        <v>42</v>
      </c>
      <c r="B18" s="307"/>
      <c r="C18" s="307"/>
      <c r="D18" s="307"/>
      <c r="E18" s="184">
        <f t="shared" si="0"/>
        <v>174999.99861999997</v>
      </c>
      <c r="F18" s="190">
        <f>SUM(F4:F17)</f>
        <v>43749.999309999999</v>
      </c>
      <c r="G18" s="190">
        <f>SUM(G4:G17)</f>
        <v>43750</v>
      </c>
      <c r="H18" s="190">
        <f>SUM(H4:H17)</f>
        <v>43750</v>
      </c>
      <c r="I18" s="190">
        <f>SUM(I4:I17)</f>
        <v>43749.999309999999</v>
      </c>
      <c r="J18" s="184">
        <f t="shared" si="1"/>
        <v>0</v>
      </c>
      <c r="K18" s="190">
        <f t="shared" ref="K18:N18" si="13">SUM(K4:K17)</f>
        <v>0</v>
      </c>
      <c r="L18" s="190">
        <f t="shared" si="13"/>
        <v>0</v>
      </c>
      <c r="M18" s="190">
        <f t="shared" si="13"/>
        <v>0</v>
      </c>
      <c r="N18" s="190">
        <f t="shared" si="13"/>
        <v>0</v>
      </c>
      <c r="O18" s="184">
        <f t="shared" si="4"/>
        <v>-174999.99861999997</v>
      </c>
      <c r="P18" s="185">
        <f t="shared" si="5"/>
        <v>-43749.999309999999</v>
      </c>
      <c r="Q18" s="185">
        <f t="shared" si="6"/>
        <v>-43750</v>
      </c>
      <c r="R18" s="185">
        <f t="shared" si="7"/>
        <v>-43750</v>
      </c>
      <c r="S18" s="185">
        <f t="shared" si="8"/>
        <v>-43749.999309999999</v>
      </c>
    </row>
    <row r="19" spans="1:19" ht="12.75" customHeight="1" x14ac:dyDescent="0.25">
      <c r="A19" s="306" t="s">
        <v>167</v>
      </c>
      <c r="B19" s="306"/>
      <c r="C19" s="306"/>
      <c r="D19" s="306"/>
      <c r="E19" s="306"/>
      <c r="F19" s="306"/>
      <c r="G19" s="306"/>
      <c r="H19" s="306"/>
      <c r="I19" s="306"/>
      <c r="J19" s="306"/>
      <c r="K19" s="306"/>
      <c r="L19" s="306"/>
      <c r="M19" s="306"/>
      <c r="N19" s="306"/>
      <c r="O19" s="306"/>
      <c r="P19" s="306"/>
      <c r="Q19" s="306"/>
      <c r="R19" s="306"/>
      <c r="S19" s="306"/>
    </row>
    <row r="20" spans="1:19" ht="32.25" customHeight="1" x14ac:dyDescent="0.25">
      <c r="A20" s="14"/>
      <c r="B20" s="14"/>
      <c r="C20" s="14"/>
      <c r="D20" s="15"/>
      <c r="E20" s="14"/>
      <c r="F20" s="16"/>
      <c r="G20" s="16"/>
      <c r="H20" s="16"/>
      <c r="I20" s="16"/>
      <c r="J20" s="16"/>
      <c r="K20" s="16"/>
      <c r="L20" s="16"/>
      <c r="M20" s="15"/>
      <c r="N20" s="15"/>
    </row>
    <row r="21" spans="1:19" ht="32.25" customHeight="1" x14ac:dyDescent="0.25">
      <c r="A21" s="14"/>
      <c r="B21" s="14"/>
      <c r="C21" s="14"/>
      <c r="D21" s="15"/>
      <c r="E21" s="14"/>
      <c r="F21" s="15"/>
      <c r="G21" s="15"/>
      <c r="H21" s="15"/>
      <c r="I21" s="15"/>
      <c r="J21" s="14"/>
      <c r="K21" s="15"/>
      <c r="L21" s="15"/>
      <c r="M21" s="15"/>
      <c r="N21" s="15"/>
    </row>
    <row r="22" spans="1:19" ht="32.25" customHeight="1" x14ac:dyDescent="0.25">
      <c r="A22" s="14"/>
      <c r="B22" s="14"/>
      <c r="C22" s="14"/>
      <c r="D22" s="15"/>
      <c r="E22" s="14"/>
      <c r="F22" s="15"/>
      <c r="G22" s="15"/>
      <c r="H22" s="15"/>
      <c r="I22" s="15"/>
      <c r="J22" s="14"/>
      <c r="K22" s="15"/>
      <c r="L22" s="15"/>
      <c r="M22" s="15"/>
      <c r="N22" s="15"/>
    </row>
    <row r="23" spans="1:19" ht="32.25" customHeight="1" x14ac:dyDescent="0.25">
      <c r="A23" s="14"/>
      <c r="B23" s="14"/>
      <c r="C23" s="14"/>
      <c r="D23" s="15"/>
      <c r="E23" s="14"/>
      <c r="F23" s="15"/>
      <c r="G23" s="15"/>
      <c r="H23" s="15"/>
      <c r="I23" s="15"/>
      <c r="J23" s="14"/>
      <c r="K23" s="15"/>
      <c r="L23" s="15"/>
      <c r="M23" s="15"/>
      <c r="N23" s="15"/>
    </row>
  </sheetData>
  <autoFilter ref="A3:S19"/>
  <mergeCells count="19">
    <mergeCell ref="C13:C15"/>
    <mergeCell ref="A19:S19"/>
    <mergeCell ref="A18:D18"/>
    <mergeCell ref="A9:A12"/>
    <mergeCell ref="A13:A17"/>
    <mergeCell ref="B13:B17"/>
    <mergeCell ref="B9:B12"/>
    <mergeCell ref="C9:C10"/>
    <mergeCell ref="O2:S2"/>
    <mergeCell ref="A4:A8"/>
    <mergeCell ref="B4:B8"/>
    <mergeCell ref="C4:C6"/>
    <mergeCell ref="C7:C8"/>
    <mergeCell ref="A2:A3"/>
    <mergeCell ref="B2:B3"/>
    <mergeCell ref="C2:C3"/>
    <mergeCell ref="D2:D3"/>
    <mergeCell ref="J2:N2"/>
    <mergeCell ref="E2:I2"/>
  </mergeCells>
  <pageMargins left="0.7" right="0.7" top="0.75" bottom="0.75" header="0" footer="0"/>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outlinePr summaryBelow="0" summaryRight="0"/>
  </sheetPr>
  <dimension ref="A1:U25"/>
  <sheetViews>
    <sheetView topLeftCell="G1" workbookViewId="0">
      <selection activeCell="G4" sqref="G4:K4"/>
    </sheetView>
  </sheetViews>
  <sheetFormatPr baseColWidth="10" defaultColWidth="12.5546875" defaultRowHeight="15" customHeight="1" x14ac:dyDescent="0.25"/>
  <cols>
    <col min="1" max="1" width="25.33203125" customWidth="1"/>
    <col min="2" max="2" width="12.44140625" hidden="1" customWidth="1"/>
    <col min="3" max="3" width="8.44140625" hidden="1" customWidth="1"/>
    <col min="4" max="4" width="7.6640625" customWidth="1"/>
    <col min="5" max="5" width="25.88671875" customWidth="1"/>
    <col min="6" max="6" width="39.33203125" customWidth="1"/>
    <col min="7" max="21" width="7.6640625" customWidth="1"/>
  </cols>
  <sheetData>
    <row r="1" spans="1:21" ht="13.2" x14ac:dyDescent="0.25">
      <c r="A1" s="162" t="s">
        <v>125</v>
      </c>
      <c r="B1" s="18"/>
      <c r="C1" s="18"/>
      <c r="D1" s="18"/>
      <c r="E1" s="18"/>
      <c r="F1" s="18"/>
      <c r="G1" s="19"/>
      <c r="H1" s="19"/>
      <c r="I1" s="19"/>
      <c r="J1" s="19"/>
      <c r="K1" s="19"/>
      <c r="L1" s="19"/>
      <c r="M1" s="19"/>
      <c r="N1" s="20"/>
      <c r="O1" s="19"/>
      <c r="P1" s="19"/>
      <c r="Q1" s="19"/>
      <c r="R1" s="19"/>
      <c r="S1" s="20"/>
      <c r="T1" s="19"/>
      <c r="U1" s="19"/>
    </row>
    <row r="2" spans="1:21" ht="13.8" thickBot="1" x14ac:dyDescent="0.3">
      <c r="A2" s="18"/>
      <c r="B2" s="18"/>
      <c r="C2" s="18"/>
      <c r="D2" s="18"/>
      <c r="E2" s="18"/>
      <c r="F2" s="18"/>
      <c r="G2" s="19"/>
      <c r="H2" s="19"/>
      <c r="I2" s="19"/>
      <c r="J2" s="19"/>
      <c r="K2" s="19"/>
      <c r="L2" s="19"/>
      <c r="M2" s="19"/>
      <c r="N2" s="20"/>
      <c r="O2" s="19"/>
      <c r="P2" s="19"/>
      <c r="Q2" s="19"/>
      <c r="R2" s="19"/>
      <c r="S2" s="20"/>
      <c r="T2" s="19"/>
      <c r="U2" s="19"/>
    </row>
    <row r="3" spans="1:21" ht="13.2" x14ac:dyDescent="0.25">
      <c r="A3" s="319" t="s">
        <v>56</v>
      </c>
      <c r="B3" s="319" t="s">
        <v>55</v>
      </c>
      <c r="C3" s="319" t="s">
        <v>123</v>
      </c>
      <c r="D3" s="319" t="s">
        <v>122</v>
      </c>
      <c r="E3" s="318" t="s">
        <v>1</v>
      </c>
      <c r="F3" s="318" t="s">
        <v>41</v>
      </c>
      <c r="G3" s="313" t="s">
        <v>40</v>
      </c>
      <c r="H3" s="314"/>
      <c r="I3" s="314"/>
      <c r="J3" s="314"/>
      <c r="K3" s="314"/>
      <c r="L3" s="314"/>
      <c r="M3" s="314"/>
      <c r="N3" s="314"/>
      <c r="O3" s="314"/>
      <c r="P3" s="314"/>
      <c r="Q3" s="314"/>
      <c r="R3" s="314"/>
      <c r="S3" s="314"/>
      <c r="T3" s="314"/>
      <c r="U3" s="315"/>
    </row>
    <row r="4" spans="1:21" ht="12.75" customHeight="1" x14ac:dyDescent="0.25">
      <c r="A4" s="319"/>
      <c r="B4" s="319"/>
      <c r="C4" s="319"/>
      <c r="D4" s="319"/>
      <c r="E4" s="318"/>
      <c r="F4" s="318"/>
      <c r="G4" s="311" t="s">
        <v>169</v>
      </c>
      <c r="H4" s="316"/>
      <c r="I4" s="316"/>
      <c r="J4" s="316"/>
      <c r="K4" s="317"/>
      <c r="L4" s="310" t="s">
        <v>170</v>
      </c>
      <c r="M4" s="311"/>
      <c r="N4" s="311"/>
      <c r="O4" s="311"/>
      <c r="P4" s="312"/>
      <c r="Q4" s="310" t="s">
        <v>171</v>
      </c>
      <c r="R4" s="311"/>
      <c r="S4" s="311"/>
      <c r="T4" s="311"/>
      <c r="U4" s="312"/>
    </row>
    <row r="5" spans="1:21" ht="24" customHeight="1" x14ac:dyDescent="0.25">
      <c r="A5" s="319"/>
      <c r="B5" s="319"/>
      <c r="C5" s="319"/>
      <c r="D5" s="319"/>
      <c r="E5" s="318"/>
      <c r="F5" s="318"/>
      <c r="G5" s="154" t="s">
        <v>42</v>
      </c>
      <c r="H5" s="148" t="s">
        <v>6</v>
      </c>
      <c r="I5" s="148" t="s">
        <v>7</v>
      </c>
      <c r="J5" s="148" t="s">
        <v>8</v>
      </c>
      <c r="K5" s="149" t="s">
        <v>9</v>
      </c>
      <c r="L5" s="147" t="s">
        <v>42</v>
      </c>
      <c r="M5" s="148" t="s">
        <v>6</v>
      </c>
      <c r="N5" s="150" t="s">
        <v>7</v>
      </c>
      <c r="O5" s="148" t="s">
        <v>8</v>
      </c>
      <c r="P5" s="149" t="s">
        <v>9</v>
      </c>
      <c r="Q5" s="147" t="s">
        <v>42</v>
      </c>
      <c r="R5" s="151" t="s">
        <v>6</v>
      </c>
      <c r="S5" s="152" t="s">
        <v>7</v>
      </c>
      <c r="T5" s="151" t="s">
        <v>8</v>
      </c>
      <c r="U5" s="153" t="s">
        <v>9</v>
      </c>
    </row>
    <row r="6" spans="1:21" ht="49.5" customHeight="1" x14ac:dyDescent="0.25">
      <c r="A6" s="156" t="s">
        <v>154</v>
      </c>
      <c r="B6" s="155" t="s">
        <v>75</v>
      </c>
      <c r="C6" s="155" t="s">
        <v>7</v>
      </c>
      <c r="D6" s="157" t="s">
        <v>76</v>
      </c>
      <c r="E6" s="156" t="s">
        <v>140</v>
      </c>
      <c r="F6" s="160" t="s">
        <v>131</v>
      </c>
      <c r="G6" s="129">
        <f t="shared" ref="G6:G21" si="0">H6+I6+J6+K6</f>
        <v>1000</v>
      </c>
      <c r="H6" s="130">
        <v>0</v>
      </c>
      <c r="I6" s="130">
        <v>1000</v>
      </c>
      <c r="J6" s="130">
        <v>0</v>
      </c>
      <c r="K6" s="131">
        <v>0</v>
      </c>
      <c r="L6" s="129">
        <f>M6+N6+O6+P6</f>
        <v>0</v>
      </c>
      <c r="M6" s="130"/>
      <c r="N6" s="127"/>
      <c r="O6" s="125"/>
      <c r="P6" s="126"/>
      <c r="Q6" s="129">
        <f>+L6-G6</f>
        <v>-1000</v>
      </c>
      <c r="R6" s="128">
        <f>+M6-H6</f>
        <v>0</v>
      </c>
      <c r="S6" s="128">
        <f t="shared" ref="S6:U6" si="1">+N6-I6</f>
        <v>-1000</v>
      </c>
      <c r="T6" s="128">
        <f t="shared" si="1"/>
        <v>0</v>
      </c>
      <c r="U6" s="128">
        <f t="shared" si="1"/>
        <v>0</v>
      </c>
    </row>
    <row r="7" spans="1:21" ht="49.5" customHeight="1" x14ac:dyDescent="0.25">
      <c r="A7" s="114" t="s">
        <v>130</v>
      </c>
      <c r="B7" s="114" t="s">
        <v>57</v>
      </c>
      <c r="C7" s="114" t="s">
        <v>6</v>
      </c>
      <c r="D7" s="114" t="s">
        <v>58</v>
      </c>
      <c r="E7" s="114" t="s">
        <v>59</v>
      </c>
      <c r="F7" s="115" t="s">
        <v>60</v>
      </c>
      <c r="G7" s="124">
        <f t="shared" si="0"/>
        <v>2613.6</v>
      </c>
      <c r="H7" s="125">
        <v>2613.6</v>
      </c>
      <c r="I7" s="125">
        <v>0</v>
      </c>
      <c r="J7" s="125">
        <v>0</v>
      </c>
      <c r="K7" s="126">
        <v>0</v>
      </c>
      <c r="L7" s="124">
        <v>0</v>
      </c>
      <c r="M7" s="125"/>
      <c r="N7" s="127"/>
      <c r="O7" s="125"/>
      <c r="P7" s="126"/>
      <c r="Q7" s="129">
        <f t="shared" ref="Q7:Q23" si="2">+L7-G7</f>
        <v>-2613.6</v>
      </c>
      <c r="R7" s="128">
        <f t="shared" ref="R7:R23" si="3">+M7-H7</f>
        <v>-2613.6</v>
      </c>
      <c r="S7" s="128">
        <f t="shared" ref="S7:S23" si="4">+N7-I7</f>
        <v>0</v>
      </c>
      <c r="T7" s="128">
        <f t="shared" ref="T7:T23" si="5">+O7-J7</f>
        <v>0</v>
      </c>
      <c r="U7" s="128">
        <f t="shared" ref="U7:U23" si="6">+P7-K7</f>
        <v>0</v>
      </c>
    </row>
    <row r="8" spans="1:21" ht="49.5" customHeight="1" x14ac:dyDescent="0.25">
      <c r="A8" s="114" t="s">
        <v>130</v>
      </c>
      <c r="B8" s="114" t="s">
        <v>61</v>
      </c>
      <c r="C8" s="114" t="s">
        <v>6</v>
      </c>
      <c r="D8" s="114" t="s">
        <v>62</v>
      </c>
      <c r="E8" s="114" t="s">
        <v>63</v>
      </c>
      <c r="F8" s="115" t="s">
        <v>132</v>
      </c>
      <c r="G8" s="124">
        <f t="shared" si="0"/>
        <v>1306.8</v>
      </c>
      <c r="H8" s="125">
        <v>1306.8</v>
      </c>
      <c r="I8" s="125">
        <v>0</v>
      </c>
      <c r="J8" s="125">
        <v>0</v>
      </c>
      <c r="K8" s="126">
        <v>0</v>
      </c>
      <c r="L8" s="124">
        <f>M8+N8+O8+P8</f>
        <v>0</v>
      </c>
      <c r="M8" s="125"/>
      <c r="N8" s="127"/>
      <c r="O8" s="125"/>
      <c r="P8" s="126"/>
      <c r="Q8" s="129">
        <f t="shared" si="2"/>
        <v>-1306.8</v>
      </c>
      <c r="R8" s="128">
        <f t="shared" si="3"/>
        <v>-1306.8</v>
      </c>
      <c r="S8" s="128">
        <f t="shared" si="4"/>
        <v>0</v>
      </c>
      <c r="T8" s="128">
        <f t="shared" si="5"/>
        <v>0</v>
      </c>
      <c r="U8" s="128">
        <f t="shared" si="6"/>
        <v>0</v>
      </c>
    </row>
    <row r="9" spans="1:21" ht="49.5" customHeight="1" x14ac:dyDescent="0.25">
      <c r="A9" s="174" t="s">
        <v>130</v>
      </c>
      <c r="B9" s="114" t="s">
        <v>77</v>
      </c>
      <c r="C9" s="114" t="s">
        <v>7</v>
      </c>
      <c r="D9" s="116" t="s">
        <v>78</v>
      </c>
      <c r="E9" s="117" t="s">
        <v>79</v>
      </c>
      <c r="F9" s="118" t="s">
        <v>133</v>
      </c>
      <c r="G9" s="129">
        <f t="shared" si="0"/>
        <v>1450.5</v>
      </c>
      <c r="H9" s="130">
        <v>0</v>
      </c>
      <c r="I9" s="130">
        <v>1450.5</v>
      </c>
      <c r="J9" s="130">
        <v>0</v>
      </c>
      <c r="K9" s="131">
        <v>0</v>
      </c>
      <c r="L9" s="129">
        <f>M9+N9+O9+P9</f>
        <v>0</v>
      </c>
      <c r="M9" s="130"/>
      <c r="N9" s="130"/>
      <c r="O9" s="125"/>
      <c r="P9" s="126"/>
      <c r="Q9" s="129">
        <f t="shared" si="2"/>
        <v>-1450.5</v>
      </c>
      <c r="R9" s="128">
        <f t="shared" si="3"/>
        <v>0</v>
      </c>
      <c r="S9" s="128">
        <f t="shared" si="4"/>
        <v>-1450.5</v>
      </c>
      <c r="T9" s="128">
        <f t="shared" si="5"/>
        <v>0</v>
      </c>
      <c r="U9" s="128">
        <f t="shared" si="6"/>
        <v>0</v>
      </c>
    </row>
    <row r="10" spans="1:21" ht="49.5" customHeight="1" x14ac:dyDescent="0.25">
      <c r="A10" s="176" t="s">
        <v>130</v>
      </c>
      <c r="B10" s="173" t="s">
        <v>87</v>
      </c>
      <c r="C10" s="114" t="s">
        <v>8</v>
      </c>
      <c r="D10" s="119" t="s">
        <v>88</v>
      </c>
      <c r="E10" s="114" t="s">
        <v>89</v>
      </c>
      <c r="F10" s="118" t="s">
        <v>133</v>
      </c>
      <c r="G10" s="124">
        <f t="shared" si="0"/>
        <v>3000</v>
      </c>
      <c r="H10" s="132">
        <v>0</v>
      </c>
      <c r="I10" s="132">
        <v>0</v>
      </c>
      <c r="J10" s="132">
        <v>3000</v>
      </c>
      <c r="K10" s="133">
        <v>0</v>
      </c>
      <c r="L10" s="124">
        <f>M10+N10+O10+P10</f>
        <v>0</v>
      </c>
      <c r="M10" s="132"/>
      <c r="N10" s="130"/>
      <c r="O10" s="125"/>
      <c r="P10" s="126"/>
      <c r="Q10" s="129">
        <f t="shared" si="2"/>
        <v>-3000</v>
      </c>
      <c r="R10" s="128">
        <f t="shared" si="3"/>
        <v>0</v>
      </c>
      <c r="S10" s="128">
        <f t="shared" si="4"/>
        <v>0</v>
      </c>
      <c r="T10" s="128">
        <f t="shared" si="5"/>
        <v>-3000</v>
      </c>
      <c r="U10" s="128">
        <f t="shared" si="6"/>
        <v>0</v>
      </c>
    </row>
    <row r="11" spans="1:21" ht="49.5" customHeight="1" x14ac:dyDescent="0.25">
      <c r="A11" s="175" t="s">
        <v>130</v>
      </c>
      <c r="B11" s="114" t="s">
        <v>90</v>
      </c>
      <c r="C11" s="114" t="s">
        <v>8</v>
      </c>
      <c r="D11" s="119" t="s">
        <v>91</v>
      </c>
      <c r="E11" s="114" t="s">
        <v>89</v>
      </c>
      <c r="F11" s="118" t="s">
        <v>133</v>
      </c>
      <c r="G11" s="124">
        <f t="shared" si="0"/>
        <v>0</v>
      </c>
      <c r="H11" s="132">
        <v>0</v>
      </c>
      <c r="I11" s="127">
        <v>0</v>
      </c>
      <c r="J11" s="125">
        <v>0</v>
      </c>
      <c r="K11" s="126">
        <v>0</v>
      </c>
      <c r="L11" s="124">
        <f>M11+N11+O11+P11</f>
        <v>0</v>
      </c>
      <c r="M11" s="132"/>
      <c r="N11" s="130"/>
      <c r="O11" s="132"/>
      <c r="P11" s="126"/>
      <c r="Q11" s="129">
        <f t="shared" si="2"/>
        <v>0</v>
      </c>
      <c r="R11" s="128">
        <f t="shared" si="3"/>
        <v>0</v>
      </c>
      <c r="S11" s="128">
        <f t="shared" si="4"/>
        <v>0</v>
      </c>
      <c r="T11" s="128">
        <f t="shared" si="5"/>
        <v>0</v>
      </c>
      <c r="U11" s="128">
        <f t="shared" si="6"/>
        <v>0</v>
      </c>
    </row>
    <row r="12" spans="1:21" ht="49.5" customHeight="1" x14ac:dyDescent="0.25">
      <c r="A12" s="117" t="s">
        <v>130</v>
      </c>
      <c r="B12" s="114" t="s">
        <v>98</v>
      </c>
      <c r="C12" s="114" t="s">
        <v>9</v>
      </c>
      <c r="D12" s="117" t="s">
        <v>99</v>
      </c>
      <c r="E12" s="117" t="s">
        <v>100</v>
      </c>
      <c r="F12" s="118" t="s">
        <v>134</v>
      </c>
      <c r="G12" s="124">
        <f t="shared" si="0"/>
        <v>0</v>
      </c>
      <c r="H12" s="132">
        <v>0</v>
      </c>
      <c r="I12" s="132">
        <v>0</v>
      </c>
      <c r="J12" s="132">
        <v>0</v>
      </c>
      <c r="K12" s="133">
        <v>0</v>
      </c>
      <c r="L12" s="134">
        <v>0</v>
      </c>
      <c r="M12" s="132"/>
      <c r="N12" s="130"/>
      <c r="O12" s="132"/>
      <c r="P12" s="133"/>
      <c r="Q12" s="129">
        <f t="shared" si="2"/>
        <v>0</v>
      </c>
      <c r="R12" s="128">
        <f t="shared" si="3"/>
        <v>0</v>
      </c>
      <c r="S12" s="128">
        <f t="shared" si="4"/>
        <v>0</v>
      </c>
      <c r="T12" s="128">
        <f t="shared" si="5"/>
        <v>0</v>
      </c>
      <c r="U12" s="128">
        <f t="shared" si="6"/>
        <v>0</v>
      </c>
    </row>
    <row r="13" spans="1:21" ht="57.6" x14ac:dyDescent="0.25">
      <c r="A13" s="114" t="s">
        <v>33</v>
      </c>
      <c r="B13" s="114" t="s">
        <v>64</v>
      </c>
      <c r="C13" s="114" t="s">
        <v>6</v>
      </c>
      <c r="D13" s="114" t="s">
        <v>65</v>
      </c>
      <c r="E13" s="114" t="s">
        <v>66</v>
      </c>
      <c r="F13" s="115" t="s">
        <v>67</v>
      </c>
      <c r="G13" s="124">
        <f t="shared" si="0"/>
        <v>0</v>
      </c>
      <c r="H13" s="125">
        <v>0</v>
      </c>
      <c r="I13" s="127">
        <v>0</v>
      </c>
      <c r="J13" s="125">
        <v>0</v>
      </c>
      <c r="K13" s="126">
        <v>0</v>
      </c>
      <c r="L13" s="124">
        <f>M13+N13+O13+P13</f>
        <v>0</v>
      </c>
      <c r="M13" s="125"/>
      <c r="N13" s="127"/>
      <c r="O13" s="125"/>
      <c r="P13" s="126"/>
      <c r="Q13" s="129">
        <f t="shared" si="2"/>
        <v>0</v>
      </c>
      <c r="R13" s="128">
        <f t="shared" si="3"/>
        <v>0</v>
      </c>
      <c r="S13" s="128">
        <f t="shared" si="4"/>
        <v>0</v>
      </c>
      <c r="T13" s="128">
        <f t="shared" si="5"/>
        <v>0</v>
      </c>
      <c r="U13" s="128">
        <f t="shared" si="6"/>
        <v>0</v>
      </c>
    </row>
    <row r="14" spans="1:21" ht="57.6" x14ac:dyDescent="0.25">
      <c r="A14" s="114" t="s">
        <v>33</v>
      </c>
      <c r="B14" s="114" t="s">
        <v>68</v>
      </c>
      <c r="C14" s="114" t="s">
        <v>6</v>
      </c>
      <c r="D14" s="114" t="s">
        <v>69</v>
      </c>
      <c r="E14" s="114" t="s">
        <v>70</v>
      </c>
      <c r="F14" s="115" t="s">
        <v>67</v>
      </c>
      <c r="G14" s="124">
        <f t="shared" si="0"/>
        <v>8276.4</v>
      </c>
      <c r="H14" s="125">
        <v>8276.4</v>
      </c>
      <c r="I14" s="127">
        <v>0</v>
      </c>
      <c r="J14" s="125">
        <v>0</v>
      </c>
      <c r="K14" s="126">
        <v>0</v>
      </c>
      <c r="L14" s="124">
        <f>M14+N14+O14+P14</f>
        <v>0</v>
      </c>
      <c r="M14" s="125"/>
      <c r="N14" s="127"/>
      <c r="O14" s="125"/>
      <c r="P14" s="126"/>
      <c r="Q14" s="129">
        <f t="shared" si="2"/>
        <v>-8276.4</v>
      </c>
      <c r="R14" s="128">
        <f t="shared" si="3"/>
        <v>-8276.4</v>
      </c>
      <c r="S14" s="128">
        <f t="shared" si="4"/>
        <v>0</v>
      </c>
      <c r="T14" s="128">
        <f t="shared" si="5"/>
        <v>0</v>
      </c>
      <c r="U14" s="128">
        <f t="shared" si="6"/>
        <v>0</v>
      </c>
    </row>
    <row r="15" spans="1:21" ht="49.5" customHeight="1" x14ac:dyDescent="0.25">
      <c r="A15" s="117" t="s">
        <v>33</v>
      </c>
      <c r="B15" s="114" t="s">
        <v>80</v>
      </c>
      <c r="C15" s="114" t="s">
        <v>7</v>
      </c>
      <c r="D15" s="116" t="s">
        <v>81</v>
      </c>
      <c r="E15" s="116" t="s">
        <v>82</v>
      </c>
      <c r="F15" s="118" t="s">
        <v>74</v>
      </c>
      <c r="G15" s="129">
        <f t="shared" si="0"/>
        <v>2000</v>
      </c>
      <c r="H15" s="130">
        <v>0</v>
      </c>
      <c r="I15" s="130">
        <v>2000</v>
      </c>
      <c r="J15" s="130">
        <v>0</v>
      </c>
      <c r="K15" s="131">
        <v>0</v>
      </c>
      <c r="L15" s="129">
        <f>M15+N15+O15+P15</f>
        <v>0</v>
      </c>
      <c r="M15" s="130"/>
      <c r="N15" s="130"/>
      <c r="O15" s="125"/>
      <c r="P15" s="126"/>
      <c r="Q15" s="129">
        <f t="shared" si="2"/>
        <v>-2000</v>
      </c>
      <c r="R15" s="128">
        <f t="shared" si="3"/>
        <v>0</v>
      </c>
      <c r="S15" s="128">
        <f t="shared" si="4"/>
        <v>-2000</v>
      </c>
      <c r="T15" s="128">
        <f t="shared" si="5"/>
        <v>0</v>
      </c>
      <c r="U15" s="128">
        <f t="shared" si="6"/>
        <v>0</v>
      </c>
    </row>
    <row r="16" spans="1:21" ht="49.5" customHeight="1" x14ac:dyDescent="0.25">
      <c r="A16" s="114" t="s">
        <v>33</v>
      </c>
      <c r="B16" s="114" t="s">
        <v>92</v>
      </c>
      <c r="C16" s="155" t="s">
        <v>8</v>
      </c>
      <c r="D16" s="120" t="s">
        <v>93</v>
      </c>
      <c r="E16" s="158" t="s">
        <v>94</v>
      </c>
      <c r="F16" s="115" t="s">
        <v>67</v>
      </c>
      <c r="G16" s="124">
        <f t="shared" si="0"/>
        <v>8865.9</v>
      </c>
      <c r="H16" s="132">
        <v>0</v>
      </c>
      <c r="I16" s="132">
        <v>0</v>
      </c>
      <c r="J16" s="127">
        <v>8865.9</v>
      </c>
      <c r="K16" s="133">
        <v>0</v>
      </c>
      <c r="L16" s="124">
        <f>M16+N16+O16+P16</f>
        <v>0</v>
      </c>
      <c r="M16" s="132"/>
      <c r="N16" s="130"/>
      <c r="O16" s="132"/>
      <c r="P16" s="126"/>
      <c r="Q16" s="129">
        <f t="shared" si="2"/>
        <v>-8865.9</v>
      </c>
      <c r="R16" s="128">
        <f t="shared" si="3"/>
        <v>0</v>
      </c>
      <c r="S16" s="128">
        <f t="shared" si="4"/>
        <v>0</v>
      </c>
      <c r="T16" s="128">
        <f t="shared" si="5"/>
        <v>-8865.9</v>
      </c>
      <c r="U16" s="128">
        <f t="shared" si="6"/>
        <v>0</v>
      </c>
    </row>
    <row r="17" spans="1:21" ht="49.5" customHeight="1" x14ac:dyDescent="0.25">
      <c r="A17" s="117" t="s">
        <v>33</v>
      </c>
      <c r="B17" s="114" t="s">
        <v>101</v>
      </c>
      <c r="C17" s="155" t="s">
        <v>9</v>
      </c>
      <c r="D17" s="156" t="s">
        <v>102</v>
      </c>
      <c r="E17" s="159" t="s">
        <v>70</v>
      </c>
      <c r="F17" s="118" t="s">
        <v>74</v>
      </c>
      <c r="G17" s="124">
        <f t="shared" si="0"/>
        <v>12000</v>
      </c>
      <c r="H17" s="132">
        <v>0</v>
      </c>
      <c r="I17" s="132">
        <v>0</v>
      </c>
      <c r="J17" s="161">
        <v>0</v>
      </c>
      <c r="K17" s="133">
        <v>12000</v>
      </c>
      <c r="L17" s="134">
        <v>0</v>
      </c>
      <c r="M17" s="132"/>
      <c r="N17" s="130"/>
      <c r="O17" s="132"/>
      <c r="P17" s="133"/>
      <c r="Q17" s="129">
        <f t="shared" si="2"/>
        <v>-12000</v>
      </c>
      <c r="R17" s="128">
        <f t="shared" si="3"/>
        <v>0</v>
      </c>
      <c r="S17" s="128">
        <f t="shared" si="4"/>
        <v>0</v>
      </c>
      <c r="T17" s="128">
        <f t="shared" si="5"/>
        <v>0</v>
      </c>
      <c r="U17" s="128">
        <f t="shared" si="6"/>
        <v>-12000</v>
      </c>
    </row>
    <row r="18" spans="1:21" ht="49.5" customHeight="1" x14ac:dyDescent="0.25">
      <c r="A18" s="114" t="s">
        <v>37</v>
      </c>
      <c r="B18" s="114" t="s">
        <v>71</v>
      </c>
      <c r="C18" s="155" t="s">
        <v>6</v>
      </c>
      <c r="D18" s="155" t="s">
        <v>72</v>
      </c>
      <c r="E18" s="114" t="s">
        <v>73</v>
      </c>
      <c r="F18" s="115" t="s">
        <v>74</v>
      </c>
      <c r="G18" s="129">
        <f t="shared" si="0"/>
        <v>1960.2</v>
      </c>
      <c r="H18" s="125">
        <v>1960.2</v>
      </c>
      <c r="I18" s="127">
        <v>0</v>
      </c>
      <c r="J18" s="125">
        <v>0</v>
      </c>
      <c r="K18" s="126">
        <v>0</v>
      </c>
      <c r="L18" s="124">
        <f>M18+N18+O18+P18</f>
        <v>0</v>
      </c>
      <c r="M18" s="125"/>
      <c r="N18" s="127"/>
      <c r="O18" s="125"/>
      <c r="P18" s="126"/>
      <c r="Q18" s="129">
        <f t="shared" si="2"/>
        <v>-1960.2</v>
      </c>
      <c r="R18" s="128">
        <f t="shared" si="3"/>
        <v>-1960.2</v>
      </c>
      <c r="S18" s="128">
        <f t="shared" si="4"/>
        <v>0</v>
      </c>
      <c r="T18" s="128">
        <f t="shared" si="5"/>
        <v>0</v>
      </c>
      <c r="U18" s="128">
        <f t="shared" si="6"/>
        <v>0</v>
      </c>
    </row>
    <row r="19" spans="1:21" ht="49.5" customHeight="1" x14ac:dyDescent="0.25">
      <c r="A19" s="117" t="s">
        <v>37</v>
      </c>
      <c r="B19" s="114" t="s">
        <v>83</v>
      </c>
      <c r="C19" s="114" t="s">
        <v>7</v>
      </c>
      <c r="D19" s="116" t="s">
        <v>84</v>
      </c>
      <c r="E19" s="117" t="s">
        <v>85</v>
      </c>
      <c r="F19" s="118" t="s">
        <v>86</v>
      </c>
      <c r="G19" s="129">
        <f t="shared" si="0"/>
        <v>7415.4</v>
      </c>
      <c r="H19" s="130">
        <v>0</v>
      </c>
      <c r="I19" s="130">
        <v>7415.4</v>
      </c>
      <c r="J19" s="130">
        <v>0</v>
      </c>
      <c r="K19" s="131">
        <v>0</v>
      </c>
      <c r="L19" s="129">
        <f>M19+N19+O19+P19</f>
        <v>0</v>
      </c>
      <c r="M19" s="130"/>
      <c r="N19" s="130"/>
      <c r="O19" s="125"/>
      <c r="P19" s="126"/>
      <c r="Q19" s="129">
        <f t="shared" si="2"/>
        <v>-7415.4</v>
      </c>
      <c r="R19" s="128">
        <f t="shared" si="3"/>
        <v>0</v>
      </c>
      <c r="S19" s="128">
        <f t="shared" si="4"/>
        <v>-7415.4</v>
      </c>
      <c r="T19" s="128">
        <f t="shared" si="5"/>
        <v>0</v>
      </c>
      <c r="U19" s="128">
        <f t="shared" si="6"/>
        <v>0</v>
      </c>
    </row>
    <row r="20" spans="1:21" ht="67.2" x14ac:dyDescent="0.25">
      <c r="A20" s="114" t="s">
        <v>37</v>
      </c>
      <c r="B20" s="114" t="s">
        <v>95</v>
      </c>
      <c r="C20" s="114" t="s">
        <v>8</v>
      </c>
      <c r="D20" s="158" t="s">
        <v>96</v>
      </c>
      <c r="E20" s="117" t="s">
        <v>97</v>
      </c>
      <c r="F20" s="118" t="s">
        <v>74</v>
      </c>
      <c r="G20" s="124">
        <f t="shared" si="0"/>
        <v>0</v>
      </c>
      <c r="H20" s="132">
        <v>0</v>
      </c>
      <c r="I20" s="127">
        <v>0</v>
      </c>
      <c r="J20" s="125">
        <v>0</v>
      </c>
      <c r="K20" s="126">
        <v>0</v>
      </c>
      <c r="L20" s="124">
        <f>M20+N20+O20+P20</f>
        <v>0</v>
      </c>
      <c r="M20" s="132"/>
      <c r="N20" s="130"/>
      <c r="O20" s="132"/>
      <c r="P20" s="126"/>
      <c r="Q20" s="129">
        <f t="shared" si="2"/>
        <v>0</v>
      </c>
      <c r="R20" s="128">
        <f t="shared" si="3"/>
        <v>0</v>
      </c>
      <c r="S20" s="128">
        <f t="shared" si="4"/>
        <v>0</v>
      </c>
      <c r="T20" s="128">
        <f t="shared" si="5"/>
        <v>0</v>
      </c>
      <c r="U20" s="128">
        <f t="shared" si="6"/>
        <v>0</v>
      </c>
    </row>
    <row r="21" spans="1:21" ht="67.2" x14ac:dyDescent="0.25">
      <c r="A21" s="117" t="s">
        <v>37</v>
      </c>
      <c r="B21" s="114" t="s">
        <v>103</v>
      </c>
      <c r="C21" s="114" t="s">
        <v>9</v>
      </c>
      <c r="D21" s="117" t="s">
        <v>104</v>
      </c>
      <c r="E21" s="117" t="s">
        <v>142</v>
      </c>
      <c r="F21" s="118" t="s">
        <v>74</v>
      </c>
      <c r="G21" s="124">
        <f t="shared" si="0"/>
        <v>0</v>
      </c>
      <c r="H21" s="132">
        <v>0</v>
      </c>
      <c r="I21" s="132">
        <v>0</v>
      </c>
      <c r="J21" s="132">
        <v>0</v>
      </c>
      <c r="K21" s="133">
        <v>0</v>
      </c>
      <c r="L21" s="134">
        <v>0</v>
      </c>
      <c r="M21" s="132"/>
      <c r="N21" s="130"/>
      <c r="O21" s="132"/>
      <c r="P21" s="133"/>
      <c r="Q21" s="129">
        <f t="shared" si="2"/>
        <v>0</v>
      </c>
      <c r="R21" s="128">
        <f t="shared" si="3"/>
        <v>0</v>
      </c>
      <c r="S21" s="128">
        <f t="shared" si="4"/>
        <v>0</v>
      </c>
      <c r="T21" s="128">
        <f t="shared" si="5"/>
        <v>0</v>
      </c>
      <c r="U21" s="128">
        <f t="shared" si="6"/>
        <v>0</v>
      </c>
    </row>
    <row r="22" spans="1:21" ht="73.95" customHeight="1" thickBot="1" x14ac:dyDescent="0.3">
      <c r="A22" s="172" t="s">
        <v>141</v>
      </c>
      <c r="B22" s="121" t="s">
        <v>54</v>
      </c>
      <c r="C22" s="114" t="s">
        <v>124</v>
      </c>
      <c r="D22" s="122" t="s">
        <v>105</v>
      </c>
      <c r="E22" s="122" t="s">
        <v>106</v>
      </c>
      <c r="F22" s="123" t="s">
        <v>157</v>
      </c>
      <c r="G22" s="135">
        <f t="shared" ref="G22" si="7">H22+I22+J22+K22</f>
        <v>41256.400000000001</v>
      </c>
      <c r="H22" s="136">
        <v>10314.1</v>
      </c>
      <c r="I22" s="136">
        <v>10314.1</v>
      </c>
      <c r="J22" s="136">
        <v>10314.1</v>
      </c>
      <c r="K22" s="137">
        <v>10314.1</v>
      </c>
      <c r="L22" s="135">
        <f>M22+N22+O22+P22</f>
        <v>0</v>
      </c>
      <c r="M22" s="136"/>
      <c r="N22" s="138"/>
      <c r="O22" s="136"/>
      <c r="P22" s="137"/>
      <c r="Q22" s="129">
        <f t="shared" si="2"/>
        <v>-41256.400000000001</v>
      </c>
      <c r="R22" s="128">
        <f t="shared" si="3"/>
        <v>-10314.1</v>
      </c>
      <c r="S22" s="128">
        <f t="shared" si="4"/>
        <v>-10314.1</v>
      </c>
      <c r="T22" s="128">
        <f t="shared" si="5"/>
        <v>-10314.1</v>
      </c>
      <c r="U22" s="128">
        <f t="shared" si="6"/>
        <v>-10314.1</v>
      </c>
    </row>
    <row r="23" spans="1:21" ht="13.8" thickBot="1" x14ac:dyDescent="0.3">
      <c r="A23" s="21"/>
      <c r="B23" s="21"/>
      <c r="C23" s="21"/>
      <c r="D23" s="21"/>
      <c r="E23" s="21"/>
      <c r="F23" s="22" t="s">
        <v>107</v>
      </c>
      <c r="G23" s="139">
        <f t="shared" ref="G23:P23" si="8">SUM(G6:G22)</f>
        <v>91145.2</v>
      </c>
      <c r="H23" s="140">
        <f t="shared" si="8"/>
        <v>24471.1</v>
      </c>
      <c r="I23" s="140">
        <f t="shared" si="8"/>
        <v>22180</v>
      </c>
      <c r="J23" s="140">
        <f t="shared" si="8"/>
        <v>22180</v>
      </c>
      <c r="K23" s="141">
        <f t="shared" si="8"/>
        <v>22314.1</v>
      </c>
      <c r="L23" s="139">
        <f t="shared" si="8"/>
        <v>0</v>
      </c>
      <c r="M23" s="140">
        <f t="shared" si="8"/>
        <v>0</v>
      </c>
      <c r="N23" s="142">
        <f t="shared" si="8"/>
        <v>0</v>
      </c>
      <c r="O23" s="140">
        <f t="shared" si="8"/>
        <v>0</v>
      </c>
      <c r="P23" s="141">
        <f t="shared" si="8"/>
        <v>0</v>
      </c>
      <c r="Q23" s="129">
        <f t="shared" si="2"/>
        <v>-91145.2</v>
      </c>
      <c r="R23" s="128">
        <f t="shared" si="3"/>
        <v>-24471.1</v>
      </c>
      <c r="S23" s="128">
        <f t="shared" si="4"/>
        <v>-22180</v>
      </c>
      <c r="T23" s="128">
        <f t="shared" si="5"/>
        <v>-22180</v>
      </c>
      <c r="U23" s="128">
        <f t="shared" si="6"/>
        <v>-22314.1</v>
      </c>
    </row>
    <row r="24" spans="1:21" ht="13.8" thickBot="1" x14ac:dyDescent="0.3">
      <c r="A24" s="21"/>
      <c r="B24" s="21"/>
      <c r="C24" s="21"/>
      <c r="D24" s="21"/>
      <c r="E24" s="21"/>
      <c r="F24" s="23" t="s">
        <v>108</v>
      </c>
      <c r="G24" s="146">
        <f t="shared" ref="G24:U24" si="9">SUM(G6:G21)</f>
        <v>49888.799999999996</v>
      </c>
      <c r="H24" s="140">
        <f t="shared" si="9"/>
        <v>14157</v>
      </c>
      <c r="I24" s="140">
        <f t="shared" si="9"/>
        <v>11865.9</v>
      </c>
      <c r="J24" s="140">
        <f t="shared" si="9"/>
        <v>11865.9</v>
      </c>
      <c r="K24" s="141">
        <f t="shared" si="9"/>
        <v>12000</v>
      </c>
      <c r="L24" s="146">
        <f t="shared" si="9"/>
        <v>0</v>
      </c>
      <c r="M24" s="140">
        <f t="shared" si="9"/>
        <v>0</v>
      </c>
      <c r="N24" s="142">
        <f t="shared" si="9"/>
        <v>0</v>
      </c>
      <c r="O24" s="140">
        <f t="shared" si="9"/>
        <v>0</v>
      </c>
      <c r="P24" s="141">
        <f t="shared" si="9"/>
        <v>0</v>
      </c>
      <c r="Q24" s="146">
        <f t="shared" si="9"/>
        <v>-49888.799999999996</v>
      </c>
      <c r="R24" s="143">
        <f t="shared" si="9"/>
        <v>-14157</v>
      </c>
      <c r="S24" s="144">
        <f t="shared" si="9"/>
        <v>-11865.9</v>
      </c>
      <c r="T24" s="143">
        <f t="shared" si="9"/>
        <v>-11865.9</v>
      </c>
      <c r="U24" s="145">
        <f t="shared" si="9"/>
        <v>-12000</v>
      </c>
    </row>
    <row r="25" spans="1:21" ht="13.8" x14ac:dyDescent="0.25">
      <c r="A25" s="21"/>
      <c r="B25" s="21"/>
      <c r="C25" s="21"/>
      <c r="D25" s="21"/>
      <c r="E25" s="21"/>
      <c r="F25" s="24"/>
      <c r="G25" s="21"/>
      <c r="H25" s="21"/>
      <c r="I25" s="21"/>
      <c r="J25" s="21"/>
      <c r="K25" s="21"/>
      <c r="L25" s="21"/>
      <c r="M25" s="21"/>
      <c r="N25" s="25"/>
      <c r="O25" s="21"/>
      <c r="P25" s="21"/>
      <c r="Q25" s="21"/>
      <c r="R25" s="21"/>
      <c r="S25" s="25"/>
      <c r="T25" s="21"/>
      <c r="U25" s="21"/>
    </row>
  </sheetData>
  <autoFilter ref="A5:U24"/>
  <sortState ref="A6:U21">
    <sortCondition ref="A6:A21"/>
    <sortCondition ref="D6:D21"/>
  </sortState>
  <mergeCells count="10">
    <mergeCell ref="E3:E5"/>
    <mergeCell ref="D3:D5"/>
    <mergeCell ref="B3:B5"/>
    <mergeCell ref="A3:A5"/>
    <mergeCell ref="C3:C5"/>
    <mergeCell ref="Q4:U4"/>
    <mergeCell ref="L4:P4"/>
    <mergeCell ref="G3:U3"/>
    <mergeCell ref="G4:K4"/>
    <mergeCell ref="F3:F5"/>
  </mergeCells>
  <hyperlinks>
    <hyperlink ref="E21" r:id="rId1" display="Dinamización y desatrollo de una actividad a realizar en 2025 que estimulen la participación de la población menor de 16 años así como la comunicación intergeneracional. Se ha previsto la participación de tres entidades en su desarrollo "/>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workbookViewId="0">
      <selection activeCell="C12" sqref="C12"/>
    </sheetView>
  </sheetViews>
  <sheetFormatPr baseColWidth="10" defaultColWidth="12.5546875" defaultRowHeight="15" customHeight="1" x14ac:dyDescent="0.25"/>
  <cols>
    <col min="1" max="1" width="29.109375" customWidth="1"/>
    <col min="2" max="2" width="9.6640625" customWidth="1"/>
    <col min="3" max="3" width="51.5546875" customWidth="1"/>
    <col min="4" max="37" width="5.88671875" customWidth="1"/>
  </cols>
  <sheetData>
    <row r="1" spans="1:37" ht="15" customHeight="1" thickBot="1" x14ac:dyDescent="0.3">
      <c r="D1" s="320" t="s">
        <v>174</v>
      </c>
      <c r="E1" s="320"/>
      <c r="F1" s="320"/>
      <c r="G1" s="320"/>
      <c r="H1" s="320"/>
      <c r="I1" s="320"/>
      <c r="J1" s="320"/>
      <c r="K1" s="320"/>
      <c r="L1" s="320"/>
      <c r="M1" s="320"/>
      <c r="N1" s="320"/>
      <c r="O1" s="320"/>
      <c r="P1" s="320"/>
      <c r="Q1" s="320"/>
      <c r="R1" s="320"/>
      <c r="S1" s="320"/>
      <c r="T1" s="320"/>
      <c r="U1" s="320" t="s">
        <v>172</v>
      </c>
      <c r="V1" s="320"/>
      <c r="W1" s="320"/>
      <c r="X1" s="320"/>
      <c r="Y1" s="320"/>
      <c r="Z1" s="320"/>
      <c r="AA1" s="320"/>
      <c r="AB1" s="320"/>
      <c r="AC1" s="320"/>
      <c r="AD1" s="320"/>
      <c r="AE1" s="320"/>
      <c r="AF1" s="320"/>
      <c r="AG1" s="320"/>
      <c r="AH1" s="320"/>
      <c r="AI1" s="320"/>
      <c r="AJ1" s="320"/>
      <c r="AK1" s="320"/>
    </row>
    <row r="2" spans="1:37" ht="17.25" customHeight="1" x14ac:dyDescent="0.25">
      <c r="A2" s="324" t="s">
        <v>0</v>
      </c>
      <c r="B2" s="326" t="s">
        <v>109</v>
      </c>
      <c r="C2" s="328" t="s">
        <v>2</v>
      </c>
      <c r="D2" s="321" t="s">
        <v>173</v>
      </c>
      <c r="E2" s="322"/>
      <c r="F2" s="322"/>
      <c r="G2" s="322"/>
      <c r="H2" s="322"/>
      <c r="I2" s="322"/>
      <c r="J2" s="323"/>
      <c r="K2" s="321" t="s">
        <v>175</v>
      </c>
      <c r="L2" s="322"/>
      <c r="M2" s="322"/>
      <c r="N2" s="322"/>
      <c r="O2" s="322"/>
      <c r="P2" s="322"/>
      <c r="Q2" s="322"/>
      <c r="R2" s="322"/>
      <c r="S2" s="322"/>
      <c r="T2" s="323"/>
      <c r="U2" s="321" t="s">
        <v>52</v>
      </c>
      <c r="V2" s="322"/>
      <c r="W2" s="322"/>
      <c r="X2" s="322"/>
      <c r="Y2" s="322"/>
      <c r="Z2" s="322"/>
      <c r="AA2" s="323"/>
      <c r="AB2" s="321" t="s">
        <v>53</v>
      </c>
      <c r="AC2" s="322"/>
      <c r="AD2" s="322"/>
      <c r="AE2" s="322"/>
      <c r="AF2" s="322"/>
      <c r="AG2" s="322"/>
      <c r="AH2" s="322"/>
      <c r="AI2" s="322"/>
      <c r="AJ2" s="322"/>
      <c r="AK2" s="323"/>
    </row>
    <row r="3" spans="1:37" ht="40.5" customHeight="1" thickBot="1" x14ac:dyDescent="0.3">
      <c r="A3" s="325"/>
      <c r="B3" s="327"/>
      <c r="C3" s="329"/>
      <c r="D3" s="27" t="s">
        <v>110</v>
      </c>
      <c r="E3" s="28" t="s">
        <v>111</v>
      </c>
      <c r="F3" s="28" t="s">
        <v>112</v>
      </c>
      <c r="G3" s="28" t="s">
        <v>113</v>
      </c>
      <c r="H3" s="28" t="s">
        <v>114</v>
      </c>
      <c r="I3" s="28" t="s">
        <v>115</v>
      </c>
      <c r="J3" s="29" t="s">
        <v>116</v>
      </c>
      <c r="K3" s="27" t="s">
        <v>117</v>
      </c>
      <c r="L3" s="28" t="s">
        <v>118</v>
      </c>
      <c r="M3" s="28" t="s">
        <v>119</v>
      </c>
      <c r="N3" s="28" t="s">
        <v>120</v>
      </c>
      <c r="O3" s="28" t="s">
        <v>121</v>
      </c>
      <c r="P3" s="28" t="s">
        <v>110</v>
      </c>
      <c r="Q3" s="28" t="s">
        <v>111</v>
      </c>
      <c r="R3" s="28" t="s">
        <v>112</v>
      </c>
      <c r="S3" s="28" t="s">
        <v>113</v>
      </c>
      <c r="T3" s="29" t="s">
        <v>114</v>
      </c>
      <c r="U3" s="27" t="s">
        <v>110</v>
      </c>
      <c r="V3" s="28" t="s">
        <v>111</v>
      </c>
      <c r="W3" s="28" t="s">
        <v>112</v>
      </c>
      <c r="X3" s="28" t="s">
        <v>113</v>
      </c>
      <c r="Y3" s="28" t="s">
        <v>114</v>
      </c>
      <c r="Z3" s="28" t="s">
        <v>115</v>
      </c>
      <c r="AA3" s="29" t="s">
        <v>116</v>
      </c>
      <c r="AB3" s="27" t="s">
        <v>117</v>
      </c>
      <c r="AC3" s="28" t="s">
        <v>118</v>
      </c>
      <c r="AD3" s="28" t="s">
        <v>119</v>
      </c>
      <c r="AE3" s="28" t="s">
        <v>120</v>
      </c>
      <c r="AF3" s="28" t="s">
        <v>121</v>
      </c>
      <c r="AG3" s="28" t="s">
        <v>110</v>
      </c>
      <c r="AH3" s="28" t="s">
        <v>111</v>
      </c>
      <c r="AI3" s="28" t="s">
        <v>112</v>
      </c>
      <c r="AJ3" s="28" t="s">
        <v>113</v>
      </c>
      <c r="AK3" s="29" t="s">
        <v>114</v>
      </c>
    </row>
    <row r="4" spans="1:37" ht="25.5" customHeight="1" x14ac:dyDescent="0.25">
      <c r="A4" s="332" t="s">
        <v>12</v>
      </c>
      <c r="B4" s="334" t="s">
        <v>6</v>
      </c>
      <c r="C4" s="30" t="s">
        <v>154</v>
      </c>
      <c r="D4" s="31"/>
      <c r="E4" s="32"/>
      <c r="F4" s="32"/>
      <c r="G4" s="32"/>
      <c r="H4" s="32"/>
      <c r="I4" s="32"/>
      <c r="J4" s="33"/>
      <c r="K4" s="34"/>
      <c r="L4" s="35"/>
      <c r="M4" s="35"/>
      <c r="N4" s="35"/>
      <c r="O4" s="35"/>
      <c r="P4" s="35"/>
      <c r="Q4" s="35"/>
      <c r="R4" s="36"/>
      <c r="S4" s="36"/>
      <c r="T4" s="37"/>
      <c r="U4" s="196"/>
      <c r="V4" s="197"/>
      <c r="W4" s="197"/>
      <c r="X4" s="197"/>
      <c r="Y4" s="197"/>
      <c r="Z4" s="197"/>
      <c r="AA4" s="198"/>
      <c r="AB4" s="199"/>
      <c r="AC4" s="200"/>
      <c r="AD4" s="200"/>
      <c r="AE4" s="200"/>
      <c r="AF4" s="200"/>
      <c r="AG4" s="200"/>
      <c r="AH4" s="200"/>
      <c r="AI4" s="201"/>
      <c r="AJ4" s="201"/>
      <c r="AK4" s="202"/>
    </row>
    <row r="5" spans="1:37" ht="13.2" x14ac:dyDescent="0.25">
      <c r="A5" s="333"/>
      <c r="B5" s="283"/>
      <c r="C5" s="38" t="s">
        <v>130</v>
      </c>
      <c r="D5" s="39"/>
      <c r="E5" s="40"/>
      <c r="F5" s="40"/>
      <c r="G5" s="41"/>
      <c r="H5" s="41"/>
      <c r="I5" s="42"/>
      <c r="J5" s="43"/>
      <c r="K5" s="44"/>
      <c r="L5" s="45"/>
      <c r="M5" s="45"/>
      <c r="N5" s="45"/>
      <c r="O5" s="45"/>
      <c r="P5" s="45"/>
      <c r="Q5" s="45"/>
      <c r="R5" s="35"/>
      <c r="S5" s="35"/>
      <c r="T5" s="46"/>
      <c r="U5" s="203"/>
      <c r="V5" s="204"/>
      <c r="W5" s="204"/>
      <c r="X5" s="205"/>
      <c r="Y5" s="205"/>
      <c r="Z5" s="206"/>
      <c r="AA5" s="207"/>
      <c r="AB5" s="208"/>
      <c r="AC5" s="209"/>
      <c r="AD5" s="209"/>
      <c r="AE5" s="209"/>
      <c r="AF5" s="209"/>
      <c r="AG5" s="209"/>
      <c r="AH5" s="209"/>
      <c r="AI5" s="200"/>
      <c r="AJ5" s="200"/>
      <c r="AK5" s="210"/>
    </row>
    <row r="6" spans="1:37" ht="20.399999999999999" x14ac:dyDescent="0.25">
      <c r="A6" s="333"/>
      <c r="B6" s="330" t="s">
        <v>7</v>
      </c>
      <c r="C6" s="38" t="s">
        <v>154</v>
      </c>
      <c r="D6" s="39"/>
      <c r="E6" s="47"/>
      <c r="F6" s="47"/>
      <c r="G6" s="47"/>
      <c r="H6" s="47"/>
      <c r="I6" s="48"/>
      <c r="J6" s="46"/>
      <c r="K6" s="34"/>
      <c r="L6" s="35"/>
      <c r="M6" s="35"/>
      <c r="N6" s="35"/>
      <c r="O6" s="35"/>
      <c r="P6" s="35"/>
      <c r="Q6" s="35"/>
      <c r="R6" s="35"/>
      <c r="S6" s="35"/>
      <c r="T6" s="46"/>
      <c r="U6" s="203"/>
      <c r="V6" s="211"/>
      <c r="W6" s="211"/>
      <c r="X6" s="211"/>
      <c r="Y6" s="211"/>
      <c r="Z6" s="48"/>
      <c r="AA6" s="210"/>
      <c r="AB6" s="199"/>
      <c r="AC6" s="200"/>
      <c r="AD6" s="200"/>
      <c r="AE6" s="200"/>
      <c r="AF6" s="200"/>
      <c r="AG6" s="200"/>
      <c r="AH6" s="200"/>
      <c r="AI6" s="200"/>
      <c r="AJ6" s="200"/>
      <c r="AK6" s="210"/>
    </row>
    <row r="7" spans="1:37" ht="13.2" x14ac:dyDescent="0.25">
      <c r="A7" s="333"/>
      <c r="B7" s="283"/>
      <c r="C7" s="38" t="s">
        <v>130</v>
      </c>
      <c r="D7" s="39"/>
      <c r="E7" s="41"/>
      <c r="F7" s="41"/>
      <c r="G7" s="41"/>
      <c r="H7" s="41"/>
      <c r="I7" s="49"/>
      <c r="J7" s="50"/>
      <c r="K7" s="51"/>
      <c r="L7" s="49"/>
      <c r="M7" s="49"/>
      <c r="N7" s="49"/>
      <c r="O7" s="49"/>
      <c r="P7" s="49"/>
      <c r="Q7" s="49"/>
      <c r="R7" s="35"/>
      <c r="S7" s="35"/>
      <c r="T7" s="46"/>
      <c r="U7" s="203"/>
      <c r="V7" s="205"/>
      <c r="W7" s="205"/>
      <c r="X7" s="205"/>
      <c r="Y7" s="205"/>
      <c r="Z7" s="212"/>
      <c r="AA7" s="213"/>
      <c r="AB7" s="214"/>
      <c r="AC7" s="212"/>
      <c r="AD7" s="212"/>
      <c r="AE7" s="212"/>
      <c r="AF7" s="212"/>
      <c r="AG7" s="212"/>
      <c r="AH7" s="212"/>
      <c r="AI7" s="200"/>
      <c r="AJ7" s="200"/>
      <c r="AK7" s="210"/>
    </row>
    <row r="8" spans="1:37" ht="20.399999999999999" x14ac:dyDescent="0.25">
      <c r="A8" s="333"/>
      <c r="B8" s="330" t="s">
        <v>8</v>
      </c>
      <c r="C8" s="38" t="s">
        <v>154</v>
      </c>
      <c r="D8" s="39"/>
      <c r="E8" s="41"/>
      <c r="F8" s="52"/>
      <c r="G8" s="52"/>
      <c r="H8" s="52"/>
      <c r="I8" s="53"/>
      <c r="J8" s="54"/>
      <c r="K8" s="55"/>
      <c r="L8" s="56"/>
      <c r="M8" s="35"/>
      <c r="N8" s="35"/>
      <c r="O8" s="35"/>
      <c r="P8" s="35"/>
      <c r="Q8" s="35"/>
      <c r="R8" s="35"/>
      <c r="S8" s="35"/>
      <c r="T8" s="46"/>
      <c r="U8" s="203"/>
      <c r="V8" s="205"/>
      <c r="W8" s="215"/>
      <c r="X8" s="215"/>
      <c r="Y8" s="215"/>
      <c r="Z8" s="216"/>
      <c r="AA8" s="217"/>
      <c r="AB8" s="218"/>
      <c r="AC8" s="219"/>
      <c r="AD8" s="200"/>
      <c r="AE8" s="200"/>
      <c r="AF8" s="200"/>
      <c r="AG8" s="200"/>
      <c r="AH8" s="200"/>
      <c r="AI8" s="200"/>
      <c r="AJ8" s="200"/>
      <c r="AK8" s="210"/>
    </row>
    <row r="9" spans="1:37" ht="13.2" x14ac:dyDescent="0.25">
      <c r="A9" s="333"/>
      <c r="B9" s="283"/>
      <c r="C9" s="38" t="s">
        <v>130</v>
      </c>
      <c r="D9" s="39"/>
      <c r="E9" s="41"/>
      <c r="F9" s="41"/>
      <c r="G9" s="41"/>
      <c r="H9" s="41"/>
      <c r="I9" s="53"/>
      <c r="J9" s="54"/>
      <c r="K9" s="57"/>
      <c r="L9" s="53"/>
      <c r="M9" s="53"/>
      <c r="N9" s="53"/>
      <c r="O9" s="53"/>
      <c r="P9" s="53"/>
      <c r="Q9" s="53"/>
      <c r="R9" s="35"/>
      <c r="S9" s="35"/>
      <c r="T9" s="46"/>
      <c r="U9" s="203"/>
      <c r="V9" s="205"/>
      <c r="W9" s="205"/>
      <c r="X9" s="205"/>
      <c r="Y9" s="205"/>
      <c r="Z9" s="216"/>
      <c r="AA9" s="217"/>
      <c r="AB9" s="220"/>
      <c r="AC9" s="216"/>
      <c r="AD9" s="216"/>
      <c r="AE9" s="216"/>
      <c r="AF9" s="216"/>
      <c r="AG9" s="216"/>
      <c r="AH9" s="216"/>
      <c r="AI9" s="200"/>
      <c r="AJ9" s="200"/>
      <c r="AK9" s="210"/>
    </row>
    <row r="10" spans="1:37" ht="20.399999999999999" x14ac:dyDescent="0.25">
      <c r="A10" s="333"/>
      <c r="B10" s="330" t="s">
        <v>9</v>
      </c>
      <c r="C10" s="38" t="s">
        <v>154</v>
      </c>
      <c r="D10" s="39"/>
      <c r="E10" s="41"/>
      <c r="F10" s="41"/>
      <c r="G10" s="58"/>
      <c r="H10" s="58"/>
      <c r="I10" s="59"/>
      <c r="J10" s="60"/>
      <c r="K10" s="34"/>
      <c r="L10" s="35"/>
      <c r="M10" s="41"/>
      <c r="N10" s="35"/>
      <c r="O10" s="35"/>
      <c r="P10" s="35"/>
      <c r="Q10" s="35"/>
      <c r="R10" s="35"/>
      <c r="S10" s="35"/>
      <c r="T10" s="46"/>
      <c r="U10" s="203"/>
      <c r="V10" s="205"/>
      <c r="W10" s="205"/>
      <c r="X10" s="221"/>
      <c r="Y10" s="221"/>
      <c r="Z10" s="222"/>
      <c r="AA10" s="223"/>
      <c r="AB10" s="199"/>
      <c r="AC10" s="200"/>
      <c r="AD10" s="205"/>
      <c r="AE10" s="200"/>
      <c r="AF10" s="200"/>
      <c r="AG10" s="200"/>
      <c r="AH10" s="200"/>
      <c r="AI10" s="200"/>
      <c r="AJ10" s="200"/>
      <c r="AK10" s="210"/>
    </row>
    <row r="11" spans="1:37" ht="13.8" thickBot="1" x14ac:dyDescent="0.3">
      <c r="A11" s="325"/>
      <c r="B11" s="327"/>
      <c r="C11" s="61" t="s">
        <v>130</v>
      </c>
      <c r="D11" s="62"/>
      <c r="E11" s="63"/>
      <c r="F11" s="63"/>
      <c r="G11" s="63"/>
      <c r="H11" s="63"/>
      <c r="I11" s="64"/>
      <c r="J11" s="65"/>
      <c r="K11" s="66"/>
      <c r="L11" s="64"/>
      <c r="M11" s="64"/>
      <c r="N11" s="64"/>
      <c r="O11" s="64"/>
      <c r="P11" s="64"/>
      <c r="Q11" s="64"/>
      <c r="R11" s="67"/>
      <c r="S11" s="67"/>
      <c r="T11" s="68"/>
      <c r="U11" s="224"/>
      <c r="V11" s="225"/>
      <c r="W11" s="225"/>
      <c r="X11" s="225"/>
      <c r="Y11" s="225"/>
      <c r="Z11" s="226"/>
      <c r="AA11" s="227"/>
      <c r="AB11" s="228"/>
      <c r="AC11" s="226"/>
      <c r="AD11" s="226"/>
      <c r="AE11" s="226"/>
      <c r="AF11" s="226"/>
      <c r="AG11" s="226"/>
      <c r="AH11" s="226"/>
      <c r="AI11" s="229"/>
      <c r="AJ11" s="229"/>
      <c r="AK11" s="230"/>
    </row>
    <row r="12" spans="1:37" ht="21" customHeight="1" x14ac:dyDescent="0.25">
      <c r="A12" s="274" t="s">
        <v>15</v>
      </c>
      <c r="B12" s="331" t="s">
        <v>6</v>
      </c>
      <c r="C12" s="69" t="s">
        <v>17</v>
      </c>
      <c r="D12" s="70"/>
      <c r="E12" s="71"/>
      <c r="F12" s="71"/>
      <c r="G12" s="71"/>
      <c r="H12" s="71"/>
      <c r="I12" s="71"/>
      <c r="J12" s="72"/>
      <c r="K12" s="73"/>
      <c r="L12" s="74"/>
      <c r="M12" s="74"/>
      <c r="N12" s="74"/>
      <c r="O12" s="74"/>
      <c r="P12" s="74"/>
      <c r="Q12" s="74"/>
      <c r="R12" s="74"/>
      <c r="S12" s="74"/>
      <c r="T12" s="75"/>
      <c r="U12" s="231"/>
      <c r="V12" s="232"/>
      <c r="W12" s="232"/>
      <c r="X12" s="232"/>
      <c r="Y12" s="232"/>
      <c r="Z12" s="232"/>
      <c r="AA12" s="233"/>
      <c r="AB12" s="234"/>
      <c r="AC12" s="235"/>
      <c r="AD12" s="235"/>
      <c r="AE12" s="235"/>
      <c r="AF12" s="235"/>
      <c r="AG12" s="235"/>
      <c r="AH12" s="235"/>
      <c r="AI12" s="235"/>
      <c r="AJ12" s="235"/>
      <c r="AK12" s="236"/>
    </row>
    <row r="13" spans="1:37" ht="20.399999999999999" x14ac:dyDescent="0.25">
      <c r="A13" s="280"/>
      <c r="B13" s="280"/>
      <c r="C13" s="76" t="s">
        <v>20</v>
      </c>
      <c r="D13" s="34"/>
      <c r="E13" s="77"/>
      <c r="F13" s="77"/>
      <c r="G13" s="77"/>
      <c r="H13" s="77"/>
      <c r="I13" s="77"/>
      <c r="J13" s="78"/>
      <c r="K13" s="34"/>
      <c r="L13" s="35"/>
      <c r="M13" s="35"/>
      <c r="N13" s="35"/>
      <c r="O13" s="35"/>
      <c r="P13" s="35"/>
      <c r="Q13" s="35"/>
      <c r="R13" s="35"/>
      <c r="S13" s="35"/>
      <c r="T13" s="46"/>
      <c r="U13" s="199"/>
      <c r="V13" s="237"/>
      <c r="W13" s="237"/>
      <c r="X13" s="237"/>
      <c r="Y13" s="237"/>
      <c r="Z13" s="237"/>
      <c r="AA13" s="238"/>
      <c r="AB13" s="199"/>
      <c r="AC13" s="200"/>
      <c r="AD13" s="200"/>
      <c r="AE13" s="200"/>
      <c r="AF13" s="200"/>
      <c r="AG13" s="200"/>
      <c r="AH13" s="200"/>
      <c r="AI13" s="200"/>
      <c r="AJ13" s="200"/>
      <c r="AK13" s="210"/>
    </row>
    <row r="14" spans="1:37" ht="20.399999999999999" x14ac:dyDescent="0.25">
      <c r="A14" s="280"/>
      <c r="B14" s="283"/>
      <c r="C14" s="76" t="s">
        <v>27</v>
      </c>
      <c r="D14" s="34"/>
      <c r="E14" s="35"/>
      <c r="F14" s="35"/>
      <c r="G14" s="35"/>
      <c r="H14" s="42"/>
      <c r="I14" s="42"/>
      <c r="J14" s="43"/>
      <c r="K14" s="79"/>
      <c r="L14" s="42"/>
      <c r="M14" s="42"/>
      <c r="N14" s="42"/>
      <c r="O14" s="42"/>
      <c r="P14" s="42"/>
      <c r="Q14" s="42"/>
      <c r="R14" s="42"/>
      <c r="S14" s="35"/>
      <c r="T14" s="46"/>
      <c r="U14" s="199"/>
      <c r="V14" s="200"/>
      <c r="W14" s="200"/>
      <c r="X14" s="200"/>
      <c r="Y14" s="206"/>
      <c r="Z14" s="206"/>
      <c r="AA14" s="207"/>
      <c r="AB14" s="239"/>
      <c r="AC14" s="206"/>
      <c r="AD14" s="206"/>
      <c r="AE14" s="206"/>
      <c r="AF14" s="206"/>
      <c r="AG14" s="206"/>
      <c r="AH14" s="206"/>
      <c r="AI14" s="206"/>
      <c r="AJ14" s="200"/>
      <c r="AK14" s="210"/>
    </row>
    <row r="15" spans="1:37" ht="13.2" x14ac:dyDescent="0.25">
      <c r="A15" s="280"/>
      <c r="B15" s="289" t="s">
        <v>7</v>
      </c>
      <c r="C15" s="76" t="s">
        <v>17</v>
      </c>
      <c r="D15" s="80"/>
      <c r="E15" s="47"/>
      <c r="F15" s="47"/>
      <c r="G15" s="47"/>
      <c r="H15" s="47"/>
      <c r="I15" s="49"/>
      <c r="J15" s="50"/>
      <c r="K15" s="34"/>
      <c r="L15" s="35"/>
      <c r="M15" s="35"/>
      <c r="N15" s="35"/>
      <c r="O15" s="35"/>
      <c r="P15" s="35"/>
      <c r="Q15" s="35"/>
      <c r="R15" s="35"/>
      <c r="S15" s="35"/>
      <c r="T15" s="46"/>
      <c r="U15" s="240"/>
      <c r="V15" s="211"/>
      <c r="W15" s="211"/>
      <c r="X15" s="211"/>
      <c r="Y15" s="211"/>
      <c r="Z15" s="212"/>
      <c r="AA15" s="213"/>
      <c r="AB15" s="199"/>
      <c r="AC15" s="200"/>
      <c r="AD15" s="200"/>
      <c r="AE15" s="200"/>
      <c r="AF15" s="200"/>
      <c r="AG15" s="200"/>
      <c r="AH15" s="200"/>
      <c r="AI15" s="200"/>
      <c r="AJ15" s="200"/>
      <c r="AK15" s="210"/>
    </row>
    <row r="16" spans="1:37" ht="20.399999999999999" x14ac:dyDescent="0.25">
      <c r="A16" s="280"/>
      <c r="B16" s="280"/>
      <c r="C16" s="76" t="s">
        <v>20</v>
      </c>
      <c r="D16" s="81"/>
      <c r="E16" s="47"/>
      <c r="F16" s="47"/>
      <c r="G16" s="47"/>
      <c r="H16" s="47"/>
      <c r="I16" s="49"/>
      <c r="J16" s="50"/>
      <c r="K16" s="34"/>
      <c r="L16" s="35"/>
      <c r="M16" s="35"/>
      <c r="N16" s="35"/>
      <c r="O16" s="35"/>
      <c r="P16" s="35"/>
      <c r="Q16" s="35"/>
      <c r="R16" s="35"/>
      <c r="S16" s="35"/>
      <c r="T16" s="46"/>
      <c r="U16" s="81"/>
      <c r="V16" s="211"/>
      <c r="W16" s="211"/>
      <c r="X16" s="211"/>
      <c r="Y16" s="211"/>
      <c r="Z16" s="212"/>
      <c r="AA16" s="213"/>
      <c r="AB16" s="199"/>
      <c r="AC16" s="200"/>
      <c r="AD16" s="200"/>
      <c r="AE16" s="200"/>
      <c r="AF16" s="200"/>
      <c r="AG16" s="200"/>
      <c r="AH16" s="200"/>
      <c r="AI16" s="200"/>
      <c r="AJ16" s="200"/>
      <c r="AK16" s="210"/>
    </row>
    <row r="17" spans="1:37" ht="20.399999999999999" x14ac:dyDescent="0.25">
      <c r="A17" s="280"/>
      <c r="B17" s="283"/>
      <c r="C17" s="76" t="s">
        <v>27</v>
      </c>
      <c r="D17" s="39"/>
      <c r="E17" s="41"/>
      <c r="F17" s="82"/>
      <c r="G17" s="82"/>
      <c r="H17" s="47"/>
      <c r="I17" s="49"/>
      <c r="J17" s="50"/>
      <c r="K17" s="51"/>
      <c r="L17" s="49"/>
      <c r="M17" s="49"/>
      <c r="N17" s="49"/>
      <c r="O17" s="49"/>
      <c r="P17" s="49"/>
      <c r="Q17" s="49"/>
      <c r="R17" s="49"/>
      <c r="S17" s="35"/>
      <c r="T17" s="46"/>
      <c r="U17" s="203"/>
      <c r="V17" s="205"/>
      <c r="W17" s="82"/>
      <c r="X17" s="82"/>
      <c r="Y17" s="211"/>
      <c r="Z17" s="212"/>
      <c r="AA17" s="213"/>
      <c r="AB17" s="214"/>
      <c r="AC17" s="212"/>
      <c r="AD17" s="212"/>
      <c r="AE17" s="212"/>
      <c r="AF17" s="212"/>
      <c r="AG17" s="212"/>
      <c r="AH17" s="212"/>
      <c r="AI17" s="212"/>
      <c r="AJ17" s="200"/>
      <c r="AK17" s="210"/>
    </row>
    <row r="18" spans="1:37" ht="25.5" customHeight="1" x14ac:dyDescent="0.25">
      <c r="A18" s="280"/>
      <c r="B18" s="289" t="s">
        <v>8</v>
      </c>
      <c r="C18" s="76" t="s">
        <v>17</v>
      </c>
      <c r="D18" s="83"/>
      <c r="E18" s="52"/>
      <c r="F18" s="52"/>
      <c r="G18" s="52"/>
      <c r="H18" s="52"/>
      <c r="I18" s="53"/>
      <c r="J18" s="54"/>
      <c r="K18" s="34"/>
      <c r="L18" s="35"/>
      <c r="M18" s="35"/>
      <c r="N18" s="35"/>
      <c r="O18" s="35"/>
      <c r="P18" s="35"/>
      <c r="Q18" s="35"/>
      <c r="R18" s="35"/>
      <c r="S18" s="35"/>
      <c r="T18" s="46"/>
      <c r="U18" s="241"/>
      <c r="V18" s="215"/>
      <c r="W18" s="215"/>
      <c r="X18" s="215"/>
      <c r="Y18" s="215"/>
      <c r="Z18" s="216"/>
      <c r="AA18" s="217"/>
      <c r="AB18" s="199"/>
      <c r="AC18" s="200"/>
      <c r="AD18" s="200"/>
      <c r="AE18" s="200"/>
      <c r="AF18" s="200"/>
      <c r="AG18" s="200"/>
      <c r="AH18" s="200"/>
      <c r="AI18" s="200"/>
      <c r="AJ18" s="200"/>
      <c r="AK18" s="210"/>
    </row>
    <row r="19" spans="1:37" ht="20.399999999999999" x14ac:dyDescent="0.25">
      <c r="A19" s="280"/>
      <c r="B19" s="280"/>
      <c r="C19" s="76" t="s">
        <v>20</v>
      </c>
      <c r="D19" s="39"/>
      <c r="E19" s="52"/>
      <c r="F19" s="52"/>
      <c r="G19" s="52"/>
      <c r="H19" s="52"/>
      <c r="I19" s="53"/>
      <c r="J19" s="54"/>
      <c r="K19" s="34"/>
      <c r="L19" s="35"/>
      <c r="M19" s="35"/>
      <c r="N19" s="35"/>
      <c r="O19" s="35"/>
      <c r="P19" s="35"/>
      <c r="Q19" s="35"/>
      <c r="R19" s="35"/>
      <c r="S19" s="35"/>
      <c r="T19" s="46"/>
      <c r="U19" s="203"/>
      <c r="V19" s="215"/>
      <c r="W19" s="215"/>
      <c r="X19" s="215"/>
      <c r="Y19" s="215"/>
      <c r="Z19" s="216"/>
      <c r="AA19" s="217"/>
      <c r="AB19" s="199"/>
      <c r="AC19" s="200"/>
      <c r="AD19" s="200"/>
      <c r="AE19" s="200"/>
      <c r="AF19" s="200"/>
      <c r="AG19" s="200"/>
      <c r="AH19" s="200"/>
      <c r="AI19" s="200"/>
      <c r="AJ19" s="200"/>
      <c r="AK19" s="210"/>
    </row>
    <row r="20" spans="1:37" ht="20.399999999999999" x14ac:dyDescent="0.25">
      <c r="A20" s="280"/>
      <c r="B20" s="283"/>
      <c r="C20" s="76" t="s">
        <v>27</v>
      </c>
      <c r="D20" s="39"/>
      <c r="E20" s="41"/>
      <c r="F20" s="41"/>
      <c r="G20" s="41"/>
      <c r="H20" s="52"/>
      <c r="I20" s="52"/>
      <c r="J20" s="84"/>
      <c r="K20" s="83"/>
      <c r="L20" s="52"/>
      <c r="M20" s="52"/>
      <c r="N20" s="52"/>
      <c r="O20" s="52"/>
      <c r="P20" s="52"/>
      <c r="Q20" s="52"/>
      <c r="R20" s="52"/>
      <c r="S20" s="41"/>
      <c r="T20" s="85"/>
      <c r="U20" s="203"/>
      <c r="V20" s="205"/>
      <c r="W20" s="205"/>
      <c r="X20" s="205"/>
      <c r="Y20" s="215"/>
      <c r="Z20" s="215"/>
      <c r="AA20" s="242"/>
      <c r="AB20" s="241"/>
      <c r="AC20" s="215"/>
      <c r="AD20" s="215"/>
      <c r="AE20" s="215"/>
      <c r="AF20" s="215"/>
      <c r="AG20" s="215"/>
      <c r="AH20" s="215"/>
      <c r="AI20" s="215"/>
      <c r="AJ20" s="205"/>
      <c r="AK20" s="243"/>
    </row>
    <row r="21" spans="1:37" ht="13.2" x14ac:dyDescent="0.25">
      <c r="A21" s="280"/>
      <c r="B21" s="289" t="s">
        <v>9</v>
      </c>
      <c r="C21" s="76" t="s">
        <v>17</v>
      </c>
      <c r="D21" s="86"/>
      <c r="E21" s="58"/>
      <c r="F21" s="58"/>
      <c r="G21" s="58"/>
      <c r="H21" s="58"/>
      <c r="I21" s="58"/>
      <c r="J21" s="87"/>
      <c r="K21" s="39"/>
      <c r="L21" s="41"/>
      <c r="M21" s="41"/>
      <c r="N21" s="41"/>
      <c r="O21" s="41"/>
      <c r="P21" s="41"/>
      <c r="Q21" s="41"/>
      <c r="R21" s="41"/>
      <c r="S21" s="41"/>
      <c r="T21" s="85"/>
      <c r="U21" s="244"/>
      <c r="V21" s="221"/>
      <c r="W21" s="221"/>
      <c r="X21" s="221"/>
      <c r="Y21" s="221"/>
      <c r="Z21" s="221"/>
      <c r="AA21" s="245"/>
      <c r="AB21" s="203"/>
      <c r="AC21" s="205"/>
      <c r="AD21" s="205"/>
      <c r="AE21" s="205"/>
      <c r="AF21" s="205"/>
      <c r="AG21" s="205"/>
      <c r="AH21" s="205"/>
      <c r="AI21" s="205"/>
      <c r="AJ21" s="205"/>
      <c r="AK21" s="243"/>
    </row>
    <row r="22" spans="1:37" ht="20.399999999999999" x14ac:dyDescent="0.25">
      <c r="A22" s="280"/>
      <c r="B22" s="280"/>
      <c r="C22" s="76" t="s">
        <v>20</v>
      </c>
      <c r="D22" s="39"/>
      <c r="E22" s="58"/>
      <c r="F22" s="58"/>
      <c r="G22" s="58"/>
      <c r="H22" s="58"/>
      <c r="I22" s="58"/>
      <c r="J22" s="87"/>
      <c r="K22" s="39"/>
      <c r="L22" s="41"/>
      <c r="M22" s="41"/>
      <c r="N22" s="41"/>
      <c r="O22" s="41"/>
      <c r="P22" s="41"/>
      <c r="Q22" s="41"/>
      <c r="R22" s="41"/>
      <c r="S22" s="41"/>
      <c r="T22" s="85"/>
      <c r="U22" s="203"/>
      <c r="V22" s="221"/>
      <c r="W22" s="221"/>
      <c r="X22" s="221"/>
      <c r="Y22" s="221"/>
      <c r="Z22" s="221"/>
      <c r="AA22" s="245"/>
      <c r="AB22" s="203"/>
      <c r="AC22" s="205"/>
      <c r="AD22" s="205"/>
      <c r="AE22" s="205"/>
      <c r="AF22" s="205"/>
      <c r="AG22" s="205"/>
      <c r="AH22" s="205"/>
      <c r="AI22" s="205"/>
      <c r="AJ22" s="205"/>
      <c r="AK22" s="243"/>
    </row>
    <row r="23" spans="1:37" ht="21" thickBot="1" x14ac:dyDescent="0.3">
      <c r="A23" s="283"/>
      <c r="B23" s="283"/>
      <c r="C23" s="88" t="s">
        <v>27</v>
      </c>
      <c r="D23" s="89"/>
      <c r="E23" s="90"/>
      <c r="F23" s="90"/>
      <c r="G23" s="90"/>
      <c r="H23" s="91"/>
      <c r="I23" s="91"/>
      <c r="J23" s="92"/>
      <c r="K23" s="93"/>
      <c r="L23" s="91"/>
      <c r="M23" s="91"/>
      <c r="N23" s="91"/>
      <c r="O23" s="91"/>
      <c r="P23" s="91"/>
      <c r="Q23" s="91"/>
      <c r="R23" s="91"/>
      <c r="S23" s="90"/>
      <c r="T23" s="94"/>
      <c r="U23" s="246"/>
      <c r="V23" s="247"/>
      <c r="W23" s="247"/>
      <c r="X23" s="247"/>
      <c r="Y23" s="248"/>
      <c r="Z23" s="248"/>
      <c r="AA23" s="249"/>
      <c r="AB23" s="250"/>
      <c r="AC23" s="248"/>
      <c r="AD23" s="248"/>
      <c r="AE23" s="248"/>
      <c r="AF23" s="248"/>
      <c r="AG23" s="248"/>
      <c r="AH23" s="248"/>
      <c r="AI23" s="248"/>
      <c r="AJ23" s="247"/>
      <c r="AK23" s="251"/>
    </row>
    <row r="24" spans="1:37" ht="13.2" x14ac:dyDescent="0.25">
      <c r="A24" s="332" t="s">
        <v>31</v>
      </c>
      <c r="B24" s="335" t="s">
        <v>6</v>
      </c>
      <c r="C24" s="95" t="s">
        <v>33</v>
      </c>
      <c r="D24" s="96"/>
      <c r="E24" s="97"/>
      <c r="F24" s="97"/>
      <c r="G24" s="97"/>
      <c r="H24" s="97"/>
      <c r="I24" s="98"/>
      <c r="J24" s="98"/>
      <c r="K24" s="99"/>
      <c r="L24" s="98"/>
      <c r="M24" s="98"/>
      <c r="N24" s="98"/>
      <c r="O24" s="98"/>
      <c r="P24" s="98"/>
      <c r="Q24" s="98"/>
      <c r="R24" s="98"/>
      <c r="S24" s="100"/>
      <c r="T24" s="101"/>
      <c r="U24" s="252"/>
      <c r="V24" s="253"/>
      <c r="W24" s="253"/>
      <c r="X24" s="253"/>
      <c r="Y24" s="253"/>
      <c r="Z24" s="254"/>
      <c r="AA24" s="254"/>
      <c r="AB24" s="255"/>
      <c r="AC24" s="254"/>
      <c r="AD24" s="254"/>
      <c r="AE24" s="254"/>
      <c r="AF24" s="254"/>
      <c r="AG24" s="254"/>
      <c r="AH24" s="254"/>
      <c r="AI24" s="254"/>
      <c r="AJ24" s="100"/>
      <c r="AK24" s="101"/>
    </row>
    <row r="25" spans="1:37" ht="18" customHeight="1" x14ac:dyDescent="0.25">
      <c r="A25" s="333"/>
      <c r="B25" s="280"/>
      <c r="C25" s="76" t="s">
        <v>36</v>
      </c>
      <c r="D25" s="34"/>
      <c r="E25" s="35"/>
      <c r="F25" s="35"/>
      <c r="G25" s="35"/>
      <c r="H25" s="35"/>
      <c r="I25" s="45"/>
      <c r="J25" s="45"/>
      <c r="K25" s="79"/>
      <c r="L25" s="42"/>
      <c r="M25" s="42"/>
      <c r="N25" s="42"/>
      <c r="O25" s="42"/>
      <c r="P25" s="42"/>
      <c r="Q25" s="42"/>
      <c r="R25" s="42"/>
      <c r="S25" s="35"/>
      <c r="T25" s="46"/>
      <c r="U25" s="199"/>
      <c r="V25" s="200"/>
      <c r="W25" s="200"/>
      <c r="X25" s="200"/>
      <c r="Y25" s="200"/>
      <c r="Z25" s="209"/>
      <c r="AA25" s="209"/>
      <c r="AB25" s="239"/>
      <c r="AC25" s="206"/>
      <c r="AD25" s="206"/>
      <c r="AE25" s="206"/>
      <c r="AF25" s="206"/>
      <c r="AG25" s="206"/>
      <c r="AH25" s="206"/>
      <c r="AI25" s="206"/>
      <c r="AJ25" s="200"/>
      <c r="AK25" s="210"/>
    </row>
    <row r="26" spans="1:37" ht="13.2" x14ac:dyDescent="0.25">
      <c r="A26" s="333"/>
      <c r="B26" s="283"/>
      <c r="C26" s="76" t="s">
        <v>37</v>
      </c>
      <c r="D26" s="34"/>
      <c r="E26" s="35"/>
      <c r="F26" s="35"/>
      <c r="G26" s="35"/>
      <c r="H26" s="35"/>
      <c r="I26" s="42"/>
      <c r="J26" s="43"/>
      <c r="K26" s="79"/>
      <c r="L26" s="42"/>
      <c r="M26" s="42"/>
      <c r="N26" s="42"/>
      <c r="O26" s="42"/>
      <c r="P26" s="42"/>
      <c r="Q26" s="42"/>
      <c r="R26" s="42"/>
      <c r="S26" s="35"/>
      <c r="T26" s="46"/>
      <c r="U26" s="199"/>
      <c r="V26" s="200"/>
      <c r="W26" s="200"/>
      <c r="X26" s="200"/>
      <c r="Y26" s="200"/>
      <c r="Z26" s="206"/>
      <c r="AA26" s="207"/>
      <c r="AB26" s="239"/>
      <c r="AC26" s="206"/>
      <c r="AD26" s="206"/>
      <c r="AE26" s="206"/>
      <c r="AF26" s="206"/>
      <c r="AG26" s="206"/>
      <c r="AH26" s="206"/>
      <c r="AI26" s="206"/>
      <c r="AJ26" s="200"/>
      <c r="AK26" s="210"/>
    </row>
    <row r="27" spans="1:37" ht="24.75" customHeight="1" x14ac:dyDescent="0.25">
      <c r="A27" s="333"/>
      <c r="B27" s="289" t="s">
        <v>7</v>
      </c>
      <c r="C27" s="76" t="s">
        <v>33</v>
      </c>
      <c r="D27" s="39"/>
      <c r="E27" s="41"/>
      <c r="F27" s="41"/>
      <c r="G27" s="41"/>
      <c r="H27" s="82"/>
      <c r="I27" s="47"/>
      <c r="J27" s="102"/>
      <c r="K27" s="81"/>
      <c r="L27" s="82"/>
      <c r="M27" s="82"/>
      <c r="N27" s="82"/>
      <c r="O27" s="82"/>
      <c r="P27" s="82"/>
      <c r="Q27" s="47"/>
      <c r="R27" s="47"/>
      <c r="S27" s="82"/>
      <c r="T27" s="103"/>
      <c r="U27" s="203"/>
      <c r="V27" s="205"/>
      <c r="W27" s="205"/>
      <c r="X27" s="205"/>
      <c r="Y27" s="82"/>
      <c r="Z27" s="211"/>
      <c r="AA27" s="256"/>
      <c r="AB27" s="81"/>
      <c r="AC27" s="82"/>
      <c r="AD27" s="82"/>
      <c r="AE27" s="82"/>
      <c r="AF27" s="82"/>
      <c r="AG27" s="82"/>
      <c r="AH27" s="211"/>
      <c r="AI27" s="211"/>
      <c r="AJ27" s="82"/>
      <c r="AK27" s="103"/>
    </row>
    <row r="28" spans="1:37" ht="15.75" customHeight="1" x14ac:dyDescent="0.25">
      <c r="A28" s="333"/>
      <c r="B28" s="280"/>
      <c r="C28" s="76" t="s">
        <v>36</v>
      </c>
      <c r="D28" s="39"/>
      <c r="E28" s="41"/>
      <c r="F28" s="41"/>
      <c r="G28" s="41"/>
      <c r="H28" s="41"/>
      <c r="I28" s="49"/>
      <c r="J28" s="50"/>
      <c r="K28" s="51"/>
      <c r="L28" s="49"/>
      <c r="M28" s="49"/>
      <c r="N28" s="49"/>
      <c r="O28" s="49"/>
      <c r="P28" s="49"/>
      <c r="Q28" s="49"/>
      <c r="R28" s="49"/>
      <c r="S28" s="35"/>
      <c r="T28" s="46"/>
      <c r="U28" s="203"/>
      <c r="V28" s="205"/>
      <c r="W28" s="205"/>
      <c r="X28" s="205"/>
      <c r="Y28" s="205"/>
      <c r="Z28" s="212"/>
      <c r="AA28" s="213"/>
      <c r="AB28" s="214"/>
      <c r="AC28" s="212"/>
      <c r="AD28" s="212"/>
      <c r="AE28" s="212"/>
      <c r="AF28" s="212"/>
      <c r="AG28" s="212"/>
      <c r="AH28" s="212"/>
      <c r="AI28" s="212"/>
      <c r="AJ28" s="200"/>
      <c r="AK28" s="210"/>
    </row>
    <row r="29" spans="1:37" ht="24" customHeight="1" x14ac:dyDescent="0.25">
      <c r="A29" s="333"/>
      <c r="B29" s="283"/>
      <c r="C29" s="76" t="s">
        <v>37</v>
      </c>
      <c r="D29" s="39"/>
      <c r="E29" s="47"/>
      <c r="F29" s="47"/>
      <c r="G29" s="47"/>
      <c r="H29" s="47"/>
      <c r="I29" s="49"/>
      <c r="J29" s="50"/>
      <c r="K29" s="104"/>
      <c r="L29" s="105"/>
      <c r="M29" s="105"/>
      <c r="N29" s="105"/>
      <c r="O29" s="106"/>
      <c r="P29" s="106"/>
      <c r="Q29" s="106"/>
      <c r="R29" s="48"/>
      <c r="S29" s="35"/>
      <c r="T29" s="46"/>
      <c r="U29" s="203"/>
      <c r="V29" s="211"/>
      <c r="W29" s="211"/>
      <c r="X29" s="211"/>
      <c r="Y29" s="211"/>
      <c r="Z29" s="212"/>
      <c r="AA29" s="213"/>
      <c r="AB29" s="257"/>
      <c r="AC29" s="258"/>
      <c r="AD29" s="258"/>
      <c r="AE29" s="258"/>
      <c r="AF29" s="106"/>
      <c r="AG29" s="106"/>
      <c r="AH29" s="106"/>
      <c r="AI29" s="48"/>
      <c r="AJ29" s="200"/>
      <c r="AK29" s="210"/>
    </row>
    <row r="30" spans="1:37" ht="13.2" x14ac:dyDescent="0.25">
      <c r="A30" s="333"/>
      <c r="B30" s="289" t="s">
        <v>8</v>
      </c>
      <c r="C30" s="76" t="s">
        <v>33</v>
      </c>
      <c r="D30" s="39"/>
      <c r="E30" s="41"/>
      <c r="F30" s="41"/>
      <c r="G30" s="41"/>
      <c r="H30" s="107"/>
      <c r="I30" s="52"/>
      <c r="J30" s="84"/>
      <c r="K30" s="108"/>
      <c r="L30" s="107"/>
      <c r="M30" s="107"/>
      <c r="N30" s="107"/>
      <c r="O30" s="107"/>
      <c r="P30" s="107"/>
      <c r="Q30" s="107"/>
      <c r="R30" s="107"/>
      <c r="S30" s="107"/>
      <c r="T30" s="109"/>
      <c r="U30" s="203"/>
      <c r="V30" s="205"/>
      <c r="W30" s="205"/>
      <c r="X30" s="205"/>
      <c r="Y30" s="259"/>
      <c r="Z30" s="215"/>
      <c r="AA30" s="242"/>
      <c r="AB30" s="260"/>
      <c r="AC30" s="259"/>
      <c r="AD30" s="259"/>
      <c r="AE30" s="259"/>
      <c r="AF30" s="259"/>
      <c r="AG30" s="259"/>
      <c r="AH30" s="259"/>
      <c r="AI30" s="259"/>
      <c r="AJ30" s="259"/>
      <c r="AK30" s="261"/>
    </row>
    <row r="31" spans="1:37" ht="12.75" customHeight="1" x14ac:dyDescent="0.25">
      <c r="A31" s="333"/>
      <c r="B31" s="280"/>
      <c r="C31" s="76" t="s">
        <v>36</v>
      </c>
      <c r="D31" s="39"/>
      <c r="E31" s="41"/>
      <c r="F31" s="41"/>
      <c r="G31" s="41"/>
      <c r="H31" s="41"/>
      <c r="I31" s="52"/>
      <c r="J31" s="84"/>
      <c r="K31" s="83"/>
      <c r="L31" s="52"/>
      <c r="M31" s="52"/>
      <c r="N31" s="52"/>
      <c r="O31" s="52"/>
      <c r="P31" s="52"/>
      <c r="Q31" s="52"/>
      <c r="R31" s="107"/>
      <c r="S31" s="107"/>
      <c r="T31" s="85"/>
      <c r="U31" s="203"/>
      <c r="V31" s="205"/>
      <c r="W31" s="205"/>
      <c r="X31" s="205"/>
      <c r="Y31" s="205"/>
      <c r="Z31" s="215"/>
      <c r="AA31" s="242"/>
      <c r="AB31" s="241"/>
      <c r="AC31" s="215"/>
      <c r="AD31" s="215"/>
      <c r="AE31" s="215"/>
      <c r="AF31" s="215"/>
      <c r="AG31" s="215"/>
      <c r="AH31" s="215"/>
      <c r="AI31" s="259"/>
      <c r="AJ31" s="259"/>
      <c r="AK31" s="243"/>
    </row>
    <row r="32" spans="1:37" ht="13.2" x14ac:dyDescent="0.25">
      <c r="A32" s="333"/>
      <c r="B32" s="283"/>
      <c r="C32" s="76" t="s">
        <v>37</v>
      </c>
      <c r="D32" s="39"/>
      <c r="E32" s="41"/>
      <c r="F32" s="41"/>
      <c r="G32" s="41"/>
      <c r="H32" s="41"/>
      <c r="I32" s="41"/>
      <c r="J32" s="85"/>
      <c r="K32" s="83"/>
      <c r="L32" s="52"/>
      <c r="M32" s="52"/>
      <c r="N32" s="52"/>
      <c r="O32" s="52"/>
      <c r="P32" s="52"/>
      <c r="Q32" s="52"/>
      <c r="R32" s="41"/>
      <c r="S32" s="41"/>
      <c r="T32" s="85"/>
      <c r="U32" s="203"/>
      <c r="V32" s="205"/>
      <c r="W32" s="205"/>
      <c r="X32" s="205"/>
      <c r="Y32" s="205"/>
      <c r="Z32" s="205"/>
      <c r="AA32" s="243"/>
      <c r="AB32" s="241"/>
      <c r="AC32" s="215"/>
      <c r="AD32" s="215"/>
      <c r="AE32" s="215"/>
      <c r="AF32" s="215"/>
      <c r="AG32" s="215"/>
      <c r="AH32" s="215"/>
      <c r="AI32" s="205"/>
      <c r="AJ32" s="205"/>
      <c r="AK32" s="243"/>
    </row>
    <row r="33" spans="1:37" ht="12.75" customHeight="1" x14ac:dyDescent="0.25">
      <c r="A33" s="333"/>
      <c r="B33" s="330" t="s">
        <v>9</v>
      </c>
      <c r="C33" s="76" t="s">
        <v>33</v>
      </c>
      <c r="D33" s="39"/>
      <c r="E33" s="41"/>
      <c r="F33" s="41"/>
      <c r="G33" s="41"/>
      <c r="H33" s="58"/>
      <c r="I33" s="58"/>
      <c r="J33" s="87"/>
      <c r="K33" s="86"/>
      <c r="L33" s="58"/>
      <c r="M33" s="58"/>
      <c r="N33" s="58"/>
      <c r="O33" s="58"/>
      <c r="P33" s="58"/>
      <c r="Q33" s="58"/>
      <c r="R33" s="58"/>
      <c r="S33" s="58"/>
      <c r="T33" s="87"/>
      <c r="U33" s="203"/>
      <c r="V33" s="205"/>
      <c r="W33" s="205"/>
      <c r="X33" s="205"/>
      <c r="Y33" s="221"/>
      <c r="Z33" s="221"/>
      <c r="AA33" s="245"/>
      <c r="AB33" s="244"/>
      <c r="AC33" s="221"/>
      <c r="AD33" s="221"/>
      <c r="AE33" s="221"/>
      <c r="AF33" s="221"/>
      <c r="AG33" s="221"/>
      <c r="AH33" s="221"/>
      <c r="AI33" s="221"/>
      <c r="AJ33" s="221"/>
      <c r="AK33" s="245"/>
    </row>
    <row r="34" spans="1:37" ht="13.2" x14ac:dyDescent="0.25">
      <c r="A34" s="333"/>
      <c r="B34" s="280"/>
      <c r="C34" s="76" t="s">
        <v>36</v>
      </c>
      <c r="D34" s="39"/>
      <c r="E34" s="41"/>
      <c r="F34" s="41"/>
      <c r="G34" s="41"/>
      <c r="H34" s="41"/>
      <c r="I34" s="58"/>
      <c r="J34" s="87"/>
      <c r="K34" s="86"/>
      <c r="L34" s="58"/>
      <c r="M34" s="58"/>
      <c r="N34" s="58"/>
      <c r="O34" s="58"/>
      <c r="P34" s="58"/>
      <c r="Q34" s="58"/>
      <c r="R34" s="41"/>
      <c r="S34" s="41"/>
      <c r="T34" s="85"/>
      <c r="U34" s="203"/>
      <c r="V34" s="205"/>
      <c r="W34" s="205"/>
      <c r="X34" s="205"/>
      <c r="Y34" s="205"/>
      <c r="Z34" s="221"/>
      <c r="AA34" s="245"/>
      <c r="AB34" s="244"/>
      <c r="AC34" s="221"/>
      <c r="AD34" s="221"/>
      <c r="AE34" s="221"/>
      <c r="AF34" s="221"/>
      <c r="AG34" s="221"/>
      <c r="AH34" s="221"/>
      <c r="AI34" s="205"/>
      <c r="AJ34" s="205"/>
      <c r="AK34" s="243"/>
    </row>
    <row r="35" spans="1:37" ht="13.8" thickBot="1" x14ac:dyDescent="0.3">
      <c r="A35" s="325"/>
      <c r="B35" s="327"/>
      <c r="C35" s="110" t="s">
        <v>37</v>
      </c>
      <c r="D35" s="62"/>
      <c r="E35" s="63"/>
      <c r="F35" s="63"/>
      <c r="G35" s="63"/>
      <c r="H35" s="63"/>
      <c r="I35" s="63"/>
      <c r="J35" s="111"/>
      <c r="K35" s="112"/>
      <c r="L35" s="113"/>
      <c r="M35" s="113"/>
      <c r="N35" s="113"/>
      <c r="O35" s="113"/>
      <c r="P35" s="113"/>
      <c r="Q35" s="113"/>
      <c r="R35" s="63"/>
      <c r="S35" s="63"/>
      <c r="T35" s="111"/>
      <c r="U35" s="224"/>
      <c r="V35" s="225"/>
      <c r="W35" s="225"/>
      <c r="X35" s="225"/>
      <c r="Y35" s="225"/>
      <c r="Z35" s="225"/>
      <c r="AA35" s="262"/>
      <c r="AB35" s="263"/>
      <c r="AC35" s="264"/>
      <c r="AD35" s="264"/>
      <c r="AE35" s="264"/>
      <c r="AF35" s="264"/>
      <c r="AG35" s="264"/>
      <c r="AH35" s="264"/>
      <c r="AI35" s="225"/>
      <c r="AJ35" s="225"/>
      <c r="AK35" s="262"/>
    </row>
    <row r="36" spans="1:37" ht="12.75" customHeight="1" x14ac:dyDescent="0.25">
      <c r="B36" s="15"/>
      <c r="C36" s="15"/>
      <c r="D36" s="26"/>
      <c r="E36" s="26"/>
      <c r="F36" s="26"/>
      <c r="G36" s="26"/>
      <c r="H36" s="26"/>
      <c r="I36" s="26"/>
      <c r="J36" s="26"/>
      <c r="K36" s="26"/>
      <c r="L36" s="26"/>
      <c r="M36" s="26"/>
      <c r="N36" s="26"/>
      <c r="O36" s="26"/>
      <c r="P36" s="26"/>
      <c r="Q36" s="26"/>
      <c r="R36" s="26"/>
      <c r="S36" s="26"/>
      <c r="T36" s="26"/>
      <c r="U36" s="265"/>
      <c r="V36" s="265"/>
      <c r="W36" s="265"/>
      <c r="X36" s="265"/>
      <c r="Y36" s="265"/>
      <c r="Z36" s="265"/>
      <c r="AA36" s="265"/>
      <c r="AB36" s="265"/>
      <c r="AC36" s="265"/>
      <c r="AD36" s="265"/>
      <c r="AE36" s="265"/>
      <c r="AF36" s="265"/>
      <c r="AG36" s="265"/>
      <c r="AH36" s="265"/>
      <c r="AI36" s="265"/>
      <c r="AJ36" s="265"/>
      <c r="AK36" s="265"/>
    </row>
    <row r="37" spans="1:37" ht="12.75" customHeight="1" x14ac:dyDescent="0.25">
      <c r="A37" s="17" t="s">
        <v>48</v>
      </c>
      <c r="B37" s="15"/>
      <c r="C37" s="15"/>
      <c r="D37" s="26"/>
      <c r="E37" s="26"/>
      <c r="F37" s="26"/>
      <c r="G37" s="26"/>
      <c r="H37" s="26"/>
      <c r="I37" s="26"/>
      <c r="J37" s="26"/>
      <c r="K37" s="26"/>
      <c r="L37" s="26"/>
      <c r="M37" s="26"/>
      <c r="N37" s="26"/>
      <c r="O37" s="26"/>
      <c r="P37" s="26"/>
      <c r="Q37" s="26"/>
      <c r="R37" s="26"/>
      <c r="S37" s="26"/>
      <c r="T37" s="26"/>
      <c r="U37" s="265"/>
      <c r="V37" s="265"/>
      <c r="W37" s="265"/>
      <c r="X37" s="265"/>
      <c r="Y37" s="265"/>
      <c r="Z37" s="265"/>
      <c r="AA37" s="265"/>
      <c r="AB37" s="265"/>
      <c r="AC37" s="265"/>
      <c r="AD37" s="265"/>
      <c r="AE37" s="265"/>
      <c r="AF37" s="265"/>
      <c r="AG37" s="265"/>
      <c r="AH37" s="265"/>
      <c r="AI37" s="265"/>
      <c r="AJ37" s="265"/>
      <c r="AK37" s="265"/>
    </row>
    <row r="38" spans="1:37" ht="12.75" customHeight="1" x14ac:dyDescent="0.25">
      <c r="A38" s="17" t="s">
        <v>49</v>
      </c>
      <c r="B38" s="15"/>
      <c r="C38" s="15"/>
      <c r="D38" s="26"/>
      <c r="E38" s="26"/>
      <c r="F38" s="26"/>
      <c r="G38" s="26"/>
      <c r="H38" s="26"/>
      <c r="I38" s="26"/>
      <c r="J38" s="26"/>
      <c r="K38" s="26"/>
      <c r="L38" s="26"/>
      <c r="M38" s="26"/>
      <c r="N38" s="26"/>
      <c r="O38" s="26"/>
      <c r="P38" s="26"/>
      <c r="Q38" s="26"/>
      <c r="R38" s="26"/>
      <c r="S38" s="26"/>
      <c r="T38" s="26"/>
      <c r="U38" s="265"/>
      <c r="V38" s="265"/>
      <c r="W38" s="265"/>
      <c r="X38" s="265"/>
      <c r="Y38" s="265"/>
      <c r="Z38" s="265"/>
      <c r="AA38" s="265"/>
      <c r="AB38" s="265"/>
      <c r="AC38" s="265"/>
      <c r="AD38" s="265"/>
      <c r="AE38" s="265"/>
      <c r="AF38" s="265"/>
      <c r="AG38" s="265"/>
      <c r="AH38" s="265"/>
      <c r="AI38" s="265"/>
      <c r="AJ38" s="265"/>
      <c r="AK38" s="265"/>
    </row>
    <row r="39" spans="1:37" ht="12.75" customHeight="1" x14ac:dyDescent="0.25">
      <c r="B39" s="15"/>
      <c r="C39" s="15"/>
      <c r="D39" s="26"/>
      <c r="E39" s="26"/>
      <c r="F39" s="26"/>
      <c r="G39" s="26"/>
      <c r="H39" s="26"/>
      <c r="I39" s="26"/>
      <c r="J39" s="26"/>
      <c r="K39" s="26"/>
      <c r="L39" s="26"/>
      <c r="M39" s="26"/>
      <c r="N39" s="26"/>
      <c r="O39" s="26"/>
      <c r="P39" s="26"/>
      <c r="Q39" s="26"/>
      <c r="R39" s="26"/>
      <c r="S39" s="26"/>
      <c r="T39" s="26"/>
      <c r="U39" s="265"/>
      <c r="V39" s="265"/>
      <c r="W39" s="265"/>
      <c r="X39" s="265"/>
      <c r="Y39" s="265"/>
      <c r="Z39" s="265"/>
      <c r="AA39" s="265"/>
      <c r="AB39" s="265"/>
      <c r="AC39" s="265"/>
      <c r="AD39" s="265"/>
      <c r="AE39" s="265"/>
      <c r="AF39" s="265"/>
      <c r="AG39" s="265"/>
      <c r="AH39" s="265"/>
      <c r="AI39" s="265"/>
      <c r="AJ39" s="265"/>
      <c r="AK39" s="265"/>
    </row>
    <row r="40" spans="1:37" ht="12.75" customHeight="1" x14ac:dyDescent="0.25">
      <c r="A40" s="17" t="s">
        <v>50</v>
      </c>
      <c r="B40" s="15"/>
      <c r="C40" s="1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row>
    <row r="41" spans="1:37" ht="12.75" customHeight="1" x14ac:dyDescent="0.25">
      <c r="A41" s="17" t="s">
        <v>51</v>
      </c>
      <c r="B41" s="15"/>
      <c r="C41" s="1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row>
  </sheetData>
  <mergeCells count="24">
    <mergeCell ref="B27:B29"/>
    <mergeCell ref="B30:B32"/>
    <mergeCell ref="B6:B7"/>
    <mergeCell ref="B8:B9"/>
    <mergeCell ref="A12:A23"/>
    <mergeCell ref="B12:B14"/>
    <mergeCell ref="B15:B17"/>
    <mergeCell ref="B18:B20"/>
    <mergeCell ref="A24:A35"/>
    <mergeCell ref="B33:B35"/>
    <mergeCell ref="A4:A11"/>
    <mergeCell ref="B4:B5"/>
    <mergeCell ref="B10:B11"/>
    <mergeCell ref="B21:B23"/>
    <mergeCell ref="B24:B26"/>
    <mergeCell ref="D1:T1"/>
    <mergeCell ref="U1:AK1"/>
    <mergeCell ref="U2:AA2"/>
    <mergeCell ref="AB2:AK2"/>
    <mergeCell ref="A2:A3"/>
    <mergeCell ref="B2:B3"/>
    <mergeCell ref="C2:C3"/>
    <mergeCell ref="D2:J2"/>
    <mergeCell ref="K2:T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ListaActividades</vt:lpstr>
      <vt:lpstr>Presupuesto ListaActividades</vt:lpstr>
      <vt:lpstr>Presup_DetalleAT</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Arbeloa Ibero, María (Departamento DRyMA)</dc:creator>
  <cp:lastModifiedBy>d586010</cp:lastModifiedBy>
  <dcterms:created xsi:type="dcterms:W3CDTF">2024-04-18T09:27:36Z</dcterms:created>
  <dcterms:modified xsi:type="dcterms:W3CDTF">2024-10-29T10:57:11Z</dcterms:modified>
</cp:coreProperties>
</file>