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omments1.xml" ContentType="application/vnd.openxmlformats-officedocument.spreadsheetml.comments+xml"/>
  <Override PartName="/xl/drawings/drawing4.xml" ContentType="application/vnd.openxmlformats-officedocument.drawing+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L:\FOMENTO\2024- GRANDES EMPRESAS\30 Ficha Ayuda\Formulario solicitud\"/>
    </mc:Choice>
  </mc:AlternateContent>
  <bookViews>
    <workbookView xWindow="-210" yWindow="15" windowWidth="12675" windowHeight="10095" tabRatio="557"/>
  </bookViews>
  <sheets>
    <sheet name="DATOS EMPRESA (1)" sheetId="28" r:id="rId1"/>
    <sheet name="DATOS EMPRESA (2)" sheetId="37" r:id="rId2"/>
    <sheet name="DATOS PROYECTO" sheetId="19" r:id="rId3"/>
    <sheet name="DATOS PROYECTO (2)" sheetId="32" r:id="rId4"/>
    <sheet name="Formulario Protección Datos" sheetId="38" r:id="rId5"/>
    <sheet name="Hoja4" sheetId="34" state="hidden" r:id="rId6"/>
    <sheet name="Hoja3" sheetId="33" state="hidden" r:id="rId7"/>
    <sheet name="Hoja1" sheetId="24" state="hidden" r:id="rId8"/>
    <sheet name="Hoja2" sheetId="31" state="hidden" r:id="rId9"/>
  </sheets>
  <externalReferences>
    <externalReference r:id="rId10"/>
    <externalReference r:id="rId11"/>
  </externalReferences>
  <definedNames>
    <definedName name="A040000CASVERGR01" localSheetId="4">#REF!</definedName>
    <definedName name="A040000CASVERGR01">#REF!</definedName>
    <definedName name="AnioFirma" localSheetId="4">#REF!</definedName>
    <definedName name="AnioFirma">#REF!</definedName>
    <definedName name="_xlnm.Print_Area" localSheetId="0">'DATOS EMPRESA (1)'!$A$1:$P$61</definedName>
    <definedName name="_xlnm.Print_Area" localSheetId="2">'DATOS PROYECTO'!$A$1:$J$82</definedName>
    <definedName name="_xlnm.Print_Area" localSheetId="3">'DATOS PROYECTO (2)'!$A$1:$J$160</definedName>
    <definedName name="Capitulos" localSheetId="4">[1]Hoja3!$D$2:$D$43</definedName>
    <definedName name="Capitulos">Hoja3!$D$2:$D$43</definedName>
    <definedName name="Cod2TiposInverAgro" localSheetId="4">[1]Hoja1!$F$10:$F$30</definedName>
    <definedName name="Cod2TiposInverAgro">Hoja1!$F$10:$F$30</definedName>
    <definedName name="Cod2TiposInverNoAgro" localSheetId="4">[1]Hoja1!$C$10:$C$25</definedName>
    <definedName name="Cod2TiposInverNoAgro">Hoja1!$C$10:$C$25</definedName>
    <definedName name="CodResolucion" localSheetId="4">[1]Hoja3!$A$17:$A$19</definedName>
    <definedName name="CodResolucion">Hoja3!$A$17:$A$20</definedName>
    <definedName name="CodsCNAE">Hoja3!$A$48:$A$677</definedName>
    <definedName name="CodsIntegerCNAE">Hoja3!$B$48:$B$677</definedName>
    <definedName name="CodsMunicipios" localSheetId="4">[1]Hoja2!$A$1:$A$273</definedName>
    <definedName name="CodsMunicipios">Hoja2!$A$1:$A$273</definedName>
    <definedName name="CodTiposInverAgro" localSheetId="4">[1]Hoja1!$E$10:$E$30</definedName>
    <definedName name="CodTiposInverAgro">Hoja1!$E$10:$E$30</definedName>
    <definedName name="CodTiposInverNoAgro" localSheetId="4">[1]Hoja1!$B$10:$B$25</definedName>
    <definedName name="CodTiposInverNoAgro">Hoja1!$B$10:$B$25</definedName>
    <definedName name="ComboCodCNAE">'DATOS EMPRESA (1)'!$H$14</definedName>
    <definedName name="ComboCodResolucion" localSheetId="4">'[1]DATOS EMPRESA (1)'!$B$8</definedName>
    <definedName name="ComboCodResolucion">'DATOS EMPRESA (1)'!$B$8</definedName>
    <definedName name="ComboDescriCNAE">'DATOS EMPRESA (1)'!$J$14</definedName>
    <definedName name="ComboDescripcionesProductos" localSheetId="4">'[1]DATOS EMPRESA (1)'!$F$13</definedName>
    <definedName name="ComboDescripcionesProductos">'DATOS EMPRESA (1)'!$F$13</definedName>
    <definedName name="ComboMunicipios" localSheetId="4">'[1]DATOS PROYECTO'!$D$11</definedName>
    <definedName name="ComboMunicipios">'DATOS PROYECTO'!$D$11</definedName>
    <definedName name="ComboMunicipios2">'DATOS EMPRESA (1)'!$I$44</definedName>
    <definedName name="ConcatenadoCNAES" localSheetId="4">[1]Hoja3!$D$48:$D$677</definedName>
    <definedName name="ConcatenadoCNAES">Hoja3!$D$48:$D$677</definedName>
    <definedName name="DescriCNAE">Hoja3!$C$48:$C$677</definedName>
    <definedName name="DescripcionesProductos" localSheetId="4">[1]Hoja3!$F$2:$F$43</definedName>
    <definedName name="DescripcionesProductos">Hoja3!$F$2:$F$43</definedName>
    <definedName name="DiaFirma" localSheetId="4">#REF!</definedName>
    <definedName name="DiaFirma">#REF!</definedName>
    <definedName name="FecFinInverAGRO" localSheetId="4">[1]Hoja4!$H$2:$H$3</definedName>
    <definedName name="FecFinInverAGRO">Hoja4!$H$2:$H$3</definedName>
    <definedName name="FecFinInverPYMES" localSheetId="4">[1]Hoja4!$E$11:$E$12</definedName>
    <definedName name="FecFinInverPYMES">Hoja4!$E$11:$E$12</definedName>
    <definedName name="FraseLinea29AGRO" localSheetId="4">[1]Hoja3!$A$2</definedName>
    <definedName name="FraseLinea29AGRO">Hoja3!$A$2</definedName>
    <definedName name="FraseLinea29PYMES" localSheetId="4">[1]Hoja3!$A$4</definedName>
    <definedName name="FraseLinea29PYMES">Hoja3!$A$4</definedName>
    <definedName name="fraseLinea35AGRO" localSheetId="4">[1]Hoja3!$B$2</definedName>
    <definedName name="fraseLinea35AGRO">Hoja3!$B$2</definedName>
    <definedName name="fraseLinea35PYME" localSheetId="4">[1]Hoja3!$B$4</definedName>
    <definedName name="fraseLinea35PYME">Hoja3!$B$4</definedName>
    <definedName name="fraseLinea36AGRO" localSheetId="4">[1]Hoja3!$C$2</definedName>
    <definedName name="fraseLinea36AGRO">Hoja3!$C$2</definedName>
    <definedName name="fraseLinea36PYME" localSheetId="4">[1]Hoja3!$C$4</definedName>
    <definedName name="fraseLinea36PYME">Hoja3!$C$4</definedName>
    <definedName name="fraseLinea40AGRO" localSheetId="4">[1]Hoja3!$A$6</definedName>
    <definedName name="fraseLinea40AGRO">Hoja3!$A$6</definedName>
    <definedName name="fraseLinea40PYME" localSheetId="4">[1]Hoja3!$A$8</definedName>
    <definedName name="fraseLinea40PYME">Hoja3!$A$8</definedName>
    <definedName name="FrasePieDatosEmpresaA">Hoja3!$A$37</definedName>
    <definedName name="FrasePieDatosEmpresaN">Hoja3!$B$37</definedName>
    <definedName name="FrasePlantillaEmpresaAgro" localSheetId="4">[1]Hoja3!$A$29</definedName>
    <definedName name="FrasePlantillaEmpresaAgro">Hoja3!$A$29</definedName>
    <definedName name="FrasePlantillaEmpresaNoAgro" localSheetId="4">[1]Hoja3!$B$29</definedName>
    <definedName name="FrasePlantillaEmpresaNoAgro">Hoja3!$B$29</definedName>
    <definedName name="Identificador" localSheetId="4">#REF!</definedName>
    <definedName name="Identificador">#REF!</definedName>
    <definedName name="IndiceUltimaFilaDatosEmpresa2CuadroA" localSheetId="4">'[1]DATOS EMPRESA (2)'!#REF!</definedName>
    <definedName name="IndiceUltimaFilaDatosEmpresa2CuadroA">#REF!</definedName>
    <definedName name="LeyendaAgro" localSheetId="4">[1]Hoja2!$F$16</definedName>
    <definedName name="LeyendaAgro">Hoja2!$F$16</definedName>
    <definedName name="LeyendaNoAgro" localSheetId="4">[1]Hoja2!$F$3</definedName>
    <definedName name="LeyendaNoAgro">Hoja2!$F$3</definedName>
    <definedName name="MesFirma" localSheetId="4">#REF!</definedName>
    <definedName name="MesFirma">#REF!</definedName>
    <definedName name="Municipios" localSheetId="4">[1]Hoja2!$B$1:$B$273</definedName>
    <definedName name="Municipios">Hoja2!$B$1:$B$273</definedName>
    <definedName name="NotasAgro">Hoja3!$A$2</definedName>
    <definedName name="NotasNoAgro">Hoja3!$B$2</definedName>
    <definedName name="Partidas" localSheetId="4">[1]Hoja3!$E$2:$E$43</definedName>
    <definedName name="Partidas">Hoja3!$E$2:$E$43</definedName>
    <definedName name="SS">[2]Hoja3!$B$29</definedName>
    <definedName name="TamañoEmpresa">Hoja3!$A$22:$A$27</definedName>
    <definedName name="TamañoEmpresaAGRO" localSheetId="4">[1]Hoja4!$A$3:$A$8</definedName>
    <definedName name="TamañoEmpresaAGRO">Hoja4!$A$3:$A$8</definedName>
    <definedName name="TamañoEmpresaNOAGRO" localSheetId="4">[1]Hoja4!$B$3:$B$6</definedName>
    <definedName name="TamañoEmpresaNOAGRO">Hoja4!$B$3:$B$6</definedName>
    <definedName name="TiposCooperativas">Hoja3!$A$31:$A$34</definedName>
    <definedName name="TiposCooperativas1" localSheetId="4">[1]Hoja3!$B$31:$B$35</definedName>
    <definedName name="TiposCooperativas1">Hoja3!$B$31:$B$35</definedName>
    <definedName name="TiposCooperativas2" localSheetId="4">[1]Hoja3!$C$31:$C$35</definedName>
    <definedName name="TiposCooperativas2">Hoja3!$C$31:$C$33</definedName>
    <definedName name="TiposInverAgro" localSheetId="4">[1]Hoja1!$D$10:$D$30</definedName>
    <definedName name="TiposInverAgro">Hoja1!$D$10:$D$30</definedName>
    <definedName name="TiposInverNoAgro" localSheetId="4">[1]Hoja1!$A$10:$A$41</definedName>
    <definedName name="TiposInverNoAgro">Hoja1!$A$10:$A$41</definedName>
    <definedName name="Titulo" localSheetId="4">#REF!</definedName>
    <definedName name="Titulo">#REF!</definedName>
    <definedName name="_xlnm.Print_Titles" localSheetId="2">'DATOS PROYECTO'!$1:$5</definedName>
    <definedName name="_xlnm.Print_Titles" localSheetId="3">'DATOS PROYECTO (2)'!$1:$5</definedName>
    <definedName name="ValoresCheck" localSheetId="4">[1]Hoja4!$Q$2:$Q$3</definedName>
    <definedName name="ValoresCheck">Hoja4!$Q$2:$Q$3</definedName>
  </definedNames>
  <calcPr calcId="162913"/>
</workbook>
</file>

<file path=xl/calcChain.xml><?xml version="1.0" encoding="utf-8"?>
<calcChain xmlns="http://schemas.openxmlformats.org/spreadsheetml/2006/main">
  <c r="B32" i="28" l="1"/>
  <c r="I11" i="19" l="1"/>
  <c r="O44" i="28"/>
  <c r="B57" i="28"/>
  <c r="J39" i="28"/>
  <c r="G39" i="28"/>
  <c r="M38" i="28"/>
  <c r="B38" i="28"/>
  <c r="M37" i="28"/>
  <c r="B6" i="37"/>
  <c r="B25" i="28"/>
  <c r="H80" i="19"/>
  <c r="I80" i="19"/>
  <c r="H10" i="32"/>
  <c r="H11" i="32"/>
  <c r="H12" i="32"/>
  <c r="H13" i="32"/>
  <c r="H14" i="32"/>
  <c r="H15" i="32"/>
  <c r="H16" i="32"/>
  <c r="H17" i="32"/>
  <c r="H18" i="32"/>
  <c r="H19" i="32"/>
  <c r="H20" i="32"/>
  <c r="H21" i="32"/>
  <c r="H22" i="32"/>
  <c r="H23" i="32"/>
  <c r="H24" i="32"/>
  <c r="H25" i="32"/>
  <c r="H26" i="32"/>
  <c r="H27" i="32"/>
  <c r="H28" i="32"/>
  <c r="H29" i="32"/>
  <c r="H30" i="32"/>
  <c r="H31" i="32"/>
  <c r="H32" i="32"/>
  <c r="H33" i="32"/>
  <c r="H34" i="32"/>
  <c r="H35" i="32"/>
  <c r="H36" i="32"/>
  <c r="H37" i="32"/>
  <c r="H38" i="32"/>
  <c r="H39" i="32"/>
  <c r="H40" i="32"/>
  <c r="H41" i="32"/>
  <c r="H42" i="32"/>
  <c r="H43" i="32"/>
  <c r="H44" i="32"/>
  <c r="H45" i="32"/>
  <c r="H46" i="32"/>
  <c r="H47" i="32"/>
  <c r="H48" i="32"/>
  <c r="H49" i="32"/>
  <c r="H50" i="32"/>
  <c r="H51" i="32"/>
  <c r="H52" i="32"/>
  <c r="H53" i="32"/>
  <c r="H54" i="32"/>
  <c r="H55" i="32"/>
  <c r="H56" i="32"/>
  <c r="H57" i="32"/>
  <c r="H58" i="32"/>
  <c r="H59" i="32"/>
  <c r="H60" i="32"/>
  <c r="H61" i="32"/>
  <c r="H62" i="32"/>
  <c r="H63" i="32"/>
  <c r="H64" i="32"/>
  <c r="H65" i="32"/>
  <c r="H66" i="32"/>
  <c r="H67" i="32"/>
  <c r="H68" i="32"/>
  <c r="H69" i="32"/>
  <c r="H70" i="32"/>
  <c r="H71" i="32"/>
  <c r="H72" i="32"/>
  <c r="H73" i="32"/>
  <c r="H74" i="32"/>
  <c r="H75" i="32"/>
  <c r="H76" i="32"/>
  <c r="H77" i="32"/>
  <c r="H78" i="32"/>
  <c r="H79" i="32"/>
  <c r="H80" i="32"/>
  <c r="H81" i="32"/>
  <c r="H82" i="32"/>
  <c r="H83" i="32"/>
  <c r="H84" i="32"/>
  <c r="H85" i="32"/>
  <c r="H86" i="32"/>
  <c r="H87" i="32"/>
  <c r="H88" i="32"/>
  <c r="H89" i="32"/>
  <c r="H90" i="32"/>
  <c r="H91" i="32"/>
  <c r="H92" i="32"/>
  <c r="H93" i="32"/>
  <c r="H94" i="32"/>
  <c r="H95" i="32"/>
  <c r="H96" i="32"/>
  <c r="H97" i="32"/>
  <c r="H98" i="32"/>
  <c r="H99" i="32"/>
  <c r="H100" i="32"/>
  <c r="H101" i="32"/>
  <c r="H102" i="32"/>
  <c r="H103" i="32"/>
  <c r="H104" i="32"/>
  <c r="H105" i="32"/>
  <c r="H106" i="32"/>
  <c r="H107" i="32"/>
  <c r="H108" i="32"/>
  <c r="H109" i="32"/>
  <c r="H110" i="32"/>
  <c r="H111" i="32"/>
  <c r="H112" i="32"/>
  <c r="H113" i="32"/>
  <c r="H114" i="32"/>
  <c r="H115" i="32"/>
  <c r="H116" i="32"/>
  <c r="H117" i="32"/>
  <c r="H118" i="32"/>
  <c r="H119" i="32"/>
  <c r="H120" i="32"/>
  <c r="H121" i="32"/>
  <c r="H122" i="32"/>
  <c r="H123" i="32"/>
  <c r="H124" i="32"/>
  <c r="H125" i="32"/>
  <c r="H126" i="32"/>
  <c r="H127" i="32"/>
  <c r="H128" i="32"/>
  <c r="H129" i="32"/>
  <c r="H130" i="32"/>
  <c r="H131" i="32"/>
  <c r="H132" i="32"/>
  <c r="H133" i="32"/>
  <c r="H134" i="32"/>
  <c r="H135" i="32"/>
  <c r="H136" i="32"/>
  <c r="H137" i="32"/>
  <c r="H138" i="32"/>
  <c r="H139" i="32"/>
  <c r="H140" i="32"/>
  <c r="H141" i="32"/>
  <c r="H142" i="32"/>
  <c r="H143" i="32"/>
  <c r="H144" i="32"/>
  <c r="H145" i="32"/>
  <c r="H146" i="32"/>
  <c r="H147" i="32"/>
  <c r="H148" i="32"/>
  <c r="H149" i="32"/>
  <c r="H150" i="32"/>
  <c r="H151" i="32"/>
  <c r="H152" i="32"/>
  <c r="H153" i="32"/>
  <c r="H154" i="32"/>
  <c r="H155" i="32"/>
  <c r="H156" i="32"/>
  <c r="H157" i="32"/>
  <c r="H158" i="32"/>
  <c r="H9" i="32"/>
  <c r="B29" i="19"/>
  <c r="B28" i="19"/>
  <c r="B5" i="32"/>
  <c r="B5" i="19"/>
  <c r="K23" i="32"/>
  <c r="K24" i="32"/>
  <c r="K25" i="32"/>
  <c r="K18" i="32"/>
  <c r="K19" i="32"/>
  <c r="K20" i="32"/>
  <c r="K21" i="32"/>
  <c r="K22" i="32"/>
  <c r="K158" i="32"/>
  <c r="K157" i="32"/>
  <c r="K156" i="32"/>
  <c r="K155" i="32"/>
  <c r="K154" i="32"/>
  <c r="K153" i="32"/>
  <c r="K152" i="32"/>
  <c r="K151" i="32"/>
  <c r="K150" i="32"/>
  <c r="K149" i="32"/>
  <c r="K148" i="32"/>
  <c r="K147" i="32"/>
  <c r="K146" i="32"/>
  <c r="K145" i="32"/>
  <c r="K144" i="32"/>
  <c r="K143" i="32"/>
  <c r="K142" i="32"/>
  <c r="K141" i="32"/>
  <c r="K140" i="32"/>
  <c r="K139" i="32"/>
  <c r="K138" i="32"/>
  <c r="K137" i="32"/>
  <c r="K136" i="32"/>
  <c r="K135" i="32"/>
  <c r="K134" i="32"/>
  <c r="K133" i="32"/>
  <c r="K132" i="32"/>
  <c r="K131" i="32"/>
  <c r="K130" i="32"/>
  <c r="K129" i="32"/>
  <c r="K128" i="32"/>
  <c r="K127" i="32"/>
  <c r="K126" i="32"/>
  <c r="K125" i="32"/>
  <c r="K124" i="32"/>
  <c r="K123" i="32"/>
  <c r="K122" i="32"/>
  <c r="K121" i="32"/>
  <c r="K120" i="32"/>
  <c r="K119" i="32"/>
  <c r="K118" i="32"/>
  <c r="K117" i="32"/>
  <c r="K116" i="32"/>
  <c r="K115" i="32"/>
  <c r="K114" i="32"/>
  <c r="K113" i="32"/>
  <c r="K112" i="32"/>
  <c r="K111" i="32"/>
  <c r="K110" i="32"/>
  <c r="K109" i="32"/>
  <c r="K108" i="32"/>
  <c r="K107" i="32"/>
  <c r="K106" i="32"/>
  <c r="K105" i="32"/>
  <c r="K104" i="32"/>
  <c r="K103" i="32"/>
  <c r="K102" i="32"/>
  <c r="K101" i="32"/>
  <c r="K100" i="32"/>
  <c r="K99" i="32"/>
  <c r="K98" i="32"/>
  <c r="K97" i="32"/>
  <c r="K96" i="32"/>
  <c r="K95" i="32"/>
  <c r="K94" i="32"/>
  <c r="K93" i="32"/>
  <c r="K92" i="32"/>
  <c r="K91" i="32"/>
  <c r="K90" i="32"/>
  <c r="K89" i="32"/>
  <c r="K88" i="32"/>
  <c r="K87" i="32"/>
  <c r="K86" i="32"/>
  <c r="K85" i="32"/>
  <c r="K84" i="32"/>
  <c r="K83" i="32"/>
  <c r="K82" i="32"/>
  <c r="K81" i="32"/>
  <c r="K80" i="32"/>
  <c r="K79" i="32"/>
  <c r="K78" i="32"/>
  <c r="K77" i="32"/>
  <c r="K76" i="32"/>
  <c r="K75" i="32"/>
  <c r="K74" i="32"/>
  <c r="K73" i="32"/>
  <c r="K72" i="32"/>
  <c r="K71" i="32"/>
  <c r="K70" i="32"/>
  <c r="K69" i="32"/>
  <c r="K68" i="32"/>
  <c r="K67" i="32"/>
  <c r="K66" i="32"/>
  <c r="K65" i="32"/>
  <c r="K64" i="32"/>
  <c r="K63" i="32"/>
  <c r="K62" i="32"/>
  <c r="K61" i="32"/>
  <c r="K60" i="32"/>
  <c r="K59" i="32"/>
  <c r="K58" i="32"/>
  <c r="K57" i="32"/>
  <c r="K56" i="32"/>
  <c r="K55" i="32"/>
  <c r="K54" i="32"/>
  <c r="K53" i="32"/>
  <c r="K52" i="32"/>
  <c r="K51" i="32"/>
  <c r="K50" i="32"/>
  <c r="K49" i="32"/>
  <c r="K48" i="32"/>
  <c r="K47" i="32"/>
  <c r="K46" i="32"/>
  <c r="K45" i="32"/>
  <c r="K44" i="32"/>
  <c r="K43" i="32"/>
  <c r="K42" i="32"/>
  <c r="K41" i="32"/>
  <c r="K40" i="32"/>
  <c r="K39" i="32"/>
  <c r="K38" i="32"/>
  <c r="K37" i="32"/>
  <c r="K36" i="32"/>
  <c r="K35" i="32"/>
  <c r="K34" i="32"/>
  <c r="K33" i="32"/>
  <c r="K32" i="32"/>
  <c r="K31" i="32"/>
  <c r="K30" i="32"/>
  <c r="K29" i="32"/>
  <c r="K28" i="32"/>
  <c r="K27" i="32"/>
  <c r="K26" i="32"/>
  <c r="K17" i="32"/>
  <c r="K16" i="32"/>
  <c r="K15" i="32"/>
  <c r="K14" i="32"/>
  <c r="K13" i="32"/>
  <c r="K12" i="32"/>
  <c r="K11" i="32"/>
  <c r="K10" i="32"/>
  <c r="K9" i="32"/>
  <c r="I79" i="19"/>
  <c r="H79" i="19"/>
  <c r="L12" i="32"/>
  <c r="L11" i="32"/>
  <c r="L10" i="32"/>
  <c r="L9" i="32"/>
  <c r="L158" i="32"/>
  <c r="L157" i="32"/>
  <c r="L156" i="32"/>
  <c r="L155" i="32"/>
  <c r="L154" i="32"/>
  <c r="L153" i="32"/>
  <c r="L152" i="32"/>
  <c r="L151" i="32"/>
  <c r="L150" i="32"/>
  <c r="L149" i="32"/>
  <c r="L148" i="32"/>
  <c r="L147" i="32"/>
  <c r="L146" i="32"/>
  <c r="L145" i="32"/>
  <c r="L144" i="32"/>
  <c r="L143" i="32"/>
  <c r="L142" i="32"/>
  <c r="L141" i="32"/>
  <c r="L140" i="32"/>
  <c r="L139" i="32"/>
  <c r="L138" i="32"/>
  <c r="L137" i="32"/>
  <c r="L136" i="32"/>
  <c r="L135" i="32"/>
  <c r="L134" i="32"/>
  <c r="L133" i="32"/>
  <c r="L132" i="32"/>
  <c r="L131" i="32"/>
  <c r="L130" i="32"/>
  <c r="L129" i="32"/>
  <c r="L128" i="32"/>
  <c r="L127" i="32"/>
  <c r="L126" i="32"/>
  <c r="L125" i="32"/>
  <c r="L124" i="32"/>
  <c r="L123" i="32"/>
  <c r="L122" i="32"/>
  <c r="L121" i="32"/>
  <c r="L120" i="32"/>
  <c r="L119" i="32"/>
  <c r="L118" i="32"/>
  <c r="L117" i="32"/>
  <c r="L116" i="32"/>
  <c r="L115" i="32"/>
  <c r="L114" i="32"/>
  <c r="L113" i="32"/>
  <c r="L112" i="32"/>
  <c r="L111" i="32"/>
  <c r="L110" i="32"/>
  <c r="L109" i="32"/>
  <c r="L108" i="32"/>
  <c r="L107" i="32"/>
  <c r="L106" i="32"/>
  <c r="L105" i="32"/>
  <c r="L104" i="32"/>
  <c r="L103" i="32"/>
  <c r="L102" i="32"/>
  <c r="L101" i="32"/>
  <c r="L100" i="32"/>
  <c r="L99" i="32"/>
  <c r="L98" i="32"/>
  <c r="L97" i="32"/>
  <c r="L96" i="32"/>
  <c r="L95" i="32"/>
  <c r="L94" i="32"/>
  <c r="L93" i="32"/>
  <c r="L92" i="32"/>
  <c r="L91" i="32"/>
  <c r="L90" i="32"/>
  <c r="L89" i="32"/>
  <c r="L88" i="32"/>
  <c r="L87" i="32"/>
  <c r="L86" i="32"/>
  <c r="L85" i="32"/>
  <c r="L84" i="32"/>
  <c r="L83" i="32"/>
  <c r="L82" i="32"/>
  <c r="L81" i="32"/>
  <c r="L80" i="32"/>
  <c r="L79" i="32"/>
  <c r="L78" i="32"/>
  <c r="L77" i="32"/>
  <c r="L76" i="32"/>
  <c r="L75" i="32"/>
  <c r="L74" i="32"/>
  <c r="L73" i="32"/>
  <c r="L72" i="32"/>
  <c r="L71" i="32"/>
  <c r="L70" i="32"/>
  <c r="L69" i="32"/>
  <c r="L68" i="32"/>
  <c r="L67" i="32"/>
  <c r="L66" i="32"/>
  <c r="L65" i="32"/>
  <c r="L64" i="32"/>
  <c r="L63" i="32"/>
  <c r="L62" i="32"/>
  <c r="L61" i="32"/>
  <c r="L60" i="32"/>
  <c r="L59" i="32"/>
  <c r="L58" i="32"/>
  <c r="L57" i="32"/>
  <c r="L56" i="32"/>
  <c r="L55" i="32"/>
  <c r="L54" i="32"/>
  <c r="L53" i="32"/>
  <c r="L52" i="32"/>
  <c r="L51" i="32"/>
  <c r="L50" i="32"/>
  <c r="L49" i="32"/>
  <c r="L48" i="32"/>
  <c r="L47" i="32"/>
  <c r="L46" i="32"/>
  <c r="L45" i="32"/>
  <c r="L44" i="32"/>
  <c r="L43" i="32"/>
  <c r="L42" i="32"/>
  <c r="L41" i="32"/>
  <c r="L40" i="32"/>
  <c r="L39" i="32"/>
  <c r="L38" i="32"/>
  <c r="L37" i="32"/>
  <c r="L36" i="32"/>
  <c r="L35" i="32"/>
  <c r="L34" i="32"/>
  <c r="L33" i="32"/>
  <c r="L32" i="32"/>
  <c r="L31" i="32"/>
  <c r="L30" i="32"/>
  <c r="L29" i="32"/>
  <c r="L28" i="32"/>
  <c r="L27" i="32"/>
  <c r="L26" i="32"/>
  <c r="L25" i="32"/>
  <c r="L24" i="32"/>
  <c r="L23" i="32"/>
  <c r="L22" i="32"/>
  <c r="L21" i="32"/>
  <c r="L20" i="32"/>
  <c r="L19" i="32"/>
  <c r="L18" i="32"/>
  <c r="L17" i="32"/>
  <c r="L16" i="32"/>
  <c r="L15" i="32"/>
  <c r="L14" i="32"/>
  <c r="L13" i="32"/>
  <c r="B6" i="32"/>
  <c r="F47" i="19"/>
  <c r="H47" i="19"/>
  <c r="D50" i="33"/>
  <c r="D51" i="33"/>
  <c r="D52" i="33"/>
  <c r="D53" i="33"/>
  <c r="D54" i="33"/>
  <c r="D55" i="33"/>
  <c r="D56" i="33"/>
  <c r="D57" i="33"/>
  <c r="D58" i="33"/>
  <c r="D59" i="33"/>
  <c r="D60" i="33"/>
  <c r="D61" i="33"/>
  <c r="D62" i="33"/>
  <c r="D63" i="33"/>
  <c r="D64" i="33"/>
  <c r="D65" i="33"/>
  <c r="D66" i="33"/>
  <c r="D67" i="33"/>
  <c r="D68" i="33"/>
  <c r="D69" i="33"/>
  <c r="D70" i="33"/>
  <c r="D71" i="33"/>
  <c r="D72" i="33"/>
  <c r="D73" i="33"/>
  <c r="D74" i="33"/>
  <c r="D75" i="33"/>
  <c r="D76" i="33"/>
  <c r="D77" i="33"/>
  <c r="D78" i="33"/>
  <c r="D79" i="33"/>
  <c r="D80" i="33"/>
  <c r="D81" i="33"/>
  <c r="D82" i="33"/>
  <c r="D83" i="33"/>
  <c r="D84" i="33"/>
  <c r="D85" i="33"/>
  <c r="D86" i="33"/>
  <c r="D87" i="33"/>
  <c r="D88" i="33"/>
  <c r="D89" i="33"/>
  <c r="D90" i="33"/>
  <c r="D91" i="33"/>
  <c r="D92" i="33"/>
  <c r="D93" i="33"/>
  <c r="D94" i="33"/>
  <c r="D95" i="33"/>
  <c r="D96" i="33"/>
  <c r="D97" i="33"/>
  <c r="D98" i="33"/>
  <c r="D99" i="33"/>
  <c r="D100" i="33"/>
  <c r="D101" i="33"/>
  <c r="D102" i="33"/>
  <c r="D103" i="33"/>
  <c r="D104" i="33"/>
  <c r="D105" i="33"/>
  <c r="D106" i="33"/>
  <c r="D107" i="33"/>
  <c r="D108" i="33"/>
  <c r="D109" i="33"/>
  <c r="D110" i="33"/>
  <c r="D111" i="33"/>
  <c r="D112" i="33"/>
  <c r="D113" i="33"/>
  <c r="D114" i="33"/>
  <c r="D115" i="33"/>
  <c r="D116" i="33"/>
  <c r="D117" i="33"/>
  <c r="D118" i="33"/>
  <c r="D119" i="33"/>
  <c r="D120" i="33"/>
  <c r="D121" i="33"/>
  <c r="D122" i="33"/>
  <c r="D123" i="33"/>
  <c r="D124" i="33"/>
  <c r="D125" i="33"/>
  <c r="D126" i="33"/>
  <c r="D127" i="33"/>
  <c r="D128" i="33"/>
  <c r="D129" i="33"/>
  <c r="D130" i="33"/>
  <c r="D131" i="33"/>
  <c r="D132" i="33"/>
  <c r="D133" i="33"/>
  <c r="D134" i="33"/>
  <c r="D135" i="33"/>
  <c r="D136" i="33"/>
  <c r="D137" i="33"/>
  <c r="D138" i="33"/>
  <c r="D139" i="33"/>
  <c r="D140" i="33"/>
  <c r="D141" i="33"/>
  <c r="D142" i="33"/>
  <c r="D143" i="33"/>
  <c r="D144" i="33"/>
  <c r="D145" i="33"/>
  <c r="D146" i="33"/>
  <c r="D147" i="33"/>
  <c r="D148" i="33"/>
  <c r="D149" i="33"/>
  <c r="D150" i="33"/>
  <c r="D151" i="33"/>
  <c r="D152" i="33"/>
  <c r="D153" i="33"/>
  <c r="D154" i="33"/>
  <c r="D155" i="33"/>
  <c r="D156" i="33"/>
  <c r="D157" i="33"/>
  <c r="D158" i="33"/>
  <c r="D159" i="33"/>
  <c r="D160" i="33"/>
  <c r="D161" i="33"/>
  <c r="D162" i="33"/>
  <c r="D163" i="33"/>
  <c r="D164" i="33"/>
  <c r="D165" i="33"/>
  <c r="D166" i="33"/>
  <c r="D167" i="33"/>
  <c r="D168" i="33"/>
  <c r="D169" i="33"/>
  <c r="D170" i="33"/>
  <c r="D171" i="33"/>
  <c r="D172" i="33"/>
  <c r="D173" i="33"/>
  <c r="D174" i="33"/>
  <c r="D175" i="33"/>
  <c r="D176" i="33"/>
  <c r="D177" i="33"/>
  <c r="D178" i="33"/>
  <c r="D179" i="33"/>
  <c r="D180" i="33"/>
  <c r="D181" i="33"/>
  <c r="D182" i="33"/>
  <c r="D183" i="33"/>
  <c r="D184" i="33"/>
  <c r="D185" i="33"/>
  <c r="D186" i="33"/>
  <c r="D187" i="33"/>
  <c r="D188" i="33"/>
  <c r="D189" i="33"/>
  <c r="D190" i="33"/>
  <c r="D191" i="33"/>
  <c r="D192" i="33"/>
  <c r="D193" i="33"/>
  <c r="D194" i="33"/>
  <c r="D195" i="33"/>
  <c r="D196" i="33"/>
  <c r="D197" i="33"/>
  <c r="D198" i="33"/>
  <c r="D199" i="33"/>
  <c r="D200" i="33"/>
  <c r="D201" i="33"/>
  <c r="D202" i="33"/>
  <c r="D203" i="33"/>
  <c r="D204" i="33"/>
  <c r="D205" i="33"/>
  <c r="D206" i="33"/>
  <c r="D207" i="33"/>
  <c r="D208" i="33"/>
  <c r="D209" i="33"/>
  <c r="D210" i="33"/>
  <c r="D211" i="33"/>
  <c r="D212" i="33"/>
  <c r="D213" i="33"/>
  <c r="D214" i="33"/>
  <c r="D215" i="33"/>
  <c r="D216" i="33"/>
  <c r="D217" i="33"/>
  <c r="D218" i="33"/>
  <c r="D219" i="33"/>
  <c r="D220" i="33"/>
  <c r="D221" i="33"/>
  <c r="D222" i="33"/>
  <c r="D223" i="33"/>
  <c r="D224" i="33"/>
  <c r="D225" i="33"/>
  <c r="D226" i="33"/>
  <c r="D227" i="33"/>
  <c r="D228" i="33"/>
  <c r="D229" i="33"/>
  <c r="D230" i="33"/>
  <c r="D231" i="33"/>
  <c r="D232" i="33"/>
  <c r="D233" i="33"/>
  <c r="D234" i="33"/>
  <c r="D235" i="33"/>
  <c r="D236" i="33"/>
  <c r="D237" i="33"/>
  <c r="D238" i="33"/>
  <c r="D239" i="33"/>
  <c r="D240" i="33"/>
  <c r="D241" i="33"/>
  <c r="D242" i="33"/>
  <c r="D243" i="33"/>
  <c r="D244" i="33"/>
  <c r="D245" i="33"/>
  <c r="D246" i="33"/>
  <c r="D247" i="33"/>
  <c r="D248" i="33"/>
  <c r="D249" i="33"/>
  <c r="D250" i="33"/>
  <c r="D251" i="33"/>
  <c r="D252" i="33"/>
  <c r="D253" i="33"/>
  <c r="D254" i="33"/>
  <c r="D255" i="33"/>
  <c r="D256" i="33"/>
  <c r="D257" i="33"/>
  <c r="D258" i="33"/>
  <c r="D259" i="33"/>
  <c r="D260" i="33"/>
  <c r="D261" i="33"/>
  <c r="D262" i="33"/>
  <c r="D263" i="33"/>
  <c r="D264" i="33"/>
  <c r="D265" i="33"/>
  <c r="D266" i="33"/>
  <c r="D267" i="33"/>
  <c r="D268" i="33"/>
  <c r="D269" i="33"/>
  <c r="D270" i="33"/>
  <c r="D271" i="33"/>
  <c r="D272" i="33"/>
  <c r="D273" i="33"/>
  <c r="D274" i="33"/>
  <c r="D275" i="33"/>
  <c r="D276" i="33"/>
  <c r="D277" i="33"/>
  <c r="D278" i="33"/>
  <c r="D279" i="33"/>
  <c r="D280" i="33"/>
  <c r="D281" i="33"/>
  <c r="D282" i="33"/>
  <c r="D283" i="33"/>
  <c r="D284" i="33"/>
  <c r="D285" i="33"/>
  <c r="D286" i="33"/>
  <c r="D287" i="33"/>
  <c r="D288" i="33"/>
  <c r="D289" i="33"/>
  <c r="D290" i="33"/>
  <c r="D291" i="33"/>
  <c r="D292" i="33"/>
  <c r="D293" i="33"/>
  <c r="D294" i="33"/>
  <c r="D295" i="33"/>
  <c r="D296" i="33"/>
  <c r="D297" i="33"/>
  <c r="D298" i="33"/>
  <c r="D299" i="33"/>
  <c r="D300" i="33"/>
  <c r="D301" i="33"/>
  <c r="D302" i="33"/>
  <c r="D303" i="33"/>
  <c r="D304" i="33"/>
  <c r="D305" i="33"/>
  <c r="D306" i="33"/>
  <c r="D307" i="33"/>
  <c r="D308" i="33"/>
  <c r="D309" i="33"/>
  <c r="D310" i="33"/>
  <c r="D311" i="33"/>
  <c r="D312" i="33"/>
  <c r="D313" i="33"/>
  <c r="D314" i="33"/>
  <c r="D315" i="33"/>
  <c r="D316" i="33"/>
  <c r="D317" i="33"/>
  <c r="D318" i="33"/>
  <c r="D319" i="33"/>
  <c r="D320" i="33"/>
  <c r="D321" i="33"/>
  <c r="D322" i="33"/>
  <c r="D323" i="33"/>
  <c r="D324" i="33"/>
  <c r="D325" i="33"/>
  <c r="D326" i="33"/>
  <c r="D327" i="33"/>
  <c r="D328" i="33"/>
  <c r="D329" i="33"/>
  <c r="D330" i="33"/>
  <c r="D331" i="33"/>
  <c r="D332" i="33"/>
  <c r="D333" i="33"/>
  <c r="D334" i="33"/>
  <c r="D335" i="33"/>
  <c r="D336" i="33"/>
  <c r="D337" i="33"/>
  <c r="D338" i="33"/>
  <c r="D339" i="33"/>
  <c r="D340" i="33"/>
  <c r="D341" i="33"/>
  <c r="D342" i="33"/>
  <c r="D343" i="33"/>
  <c r="D344" i="33"/>
  <c r="D345" i="33"/>
  <c r="D346" i="33"/>
  <c r="D347" i="33"/>
  <c r="D348" i="33"/>
  <c r="D349" i="33"/>
  <c r="D350" i="33"/>
  <c r="D351" i="33"/>
  <c r="D352" i="33"/>
  <c r="D353" i="33"/>
  <c r="D354" i="33"/>
  <c r="D355" i="33"/>
  <c r="D356" i="33"/>
  <c r="D357" i="33"/>
  <c r="D358" i="33"/>
  <c r="D359" i="33"/>
  <c r="D360" i="33"/>
  <c r="D361" i="33"/>
  <c r="D362" i="33"/>
  <c r="D363" i="33"/>
  <c r="D364" i="33"/>
  <c r="D365" i="33"/>
  <c r="D366" i="33"/>
  <c r="D367" i="33"/>
  <c r="D368" i="33"/>
  <c r="D369" i="33"/>
  <c r="D370" i="33"/>
  <c r="D371" i="33"/>
  <c r="D372" i="33"/>
  <c r="D373" i="33"/>
  <c r="D374" i="33"/>
  <c r="D375" i="33"/>
  <c r="D376" i="33"/>
  <c r="D377" i="33"/>
  <c r="D378" i="33"/>
  <c r="D379" i="33"/>
  <c r="D380" i="33"/>
  <c r="D381" i="33"/>
  <c r="D382" i="33"/>
  <c r="D383" i="33"/>
  <c r="D384" i="33"/>
  <c r="D385" i="33"/>
  <c r="D386" i="33"/>
  <c r="D387" i="33"/>
  <c r="D388" i="33"/>
  <c r="D389" i="33"/>
  <c r="D390" i="33"/>
  <c r="D391" i="33"/>
  <c r="D392" i="33"/>
  <c r="D393" i="33"/>
  <c r="D394" i="33"/>
  <c r="D395" i="33"/>
  <c r="D396" i="33"/>
  <c r="D397" i="33"/>
  <c r="D398" i="33"/>
  <c r="D399" i="33"/>
  <c r="D400" i="33"/>
  <c r="D401" i="33"/>
  <c r="D402" i="33"/>
  <c r="D403" i="33"/>
  <c r="D404" i="33"/>
  <c r="D405" i="33"/>
  <c r="D406" i="33"/>
  <c r="D407" i="33"/>
  <c r="D408" i="33"/>
  <c r="D409" i="33"/>
  <c r="D410" i="33"/>
  <c r="D411" i="33"/>
  <c r="D412" i="33"/>
  <c r="D413" i="33"/>
  <c r="D414" i="33"/>
  <c r="D415" i="33"/>
  <c r="D416" i="33"/>
  <c r="D417" i="33"/>
  <c r="D418" i="33"/>
  <c r="D419" i="33"/>
  <c r="D420" i="33"/>
  <c r="D421" i="33"/>
  <c r="D422" i="33"/>
  <c r="D423" i="33"/>
  <c r="D424" i="33"/>
  <c r="D425" i="33"/>
  <c r="D426" i="33"/>
  <c r="D427" i="33"/>
  <c r="D428" i="33"/>
  <c r="D429" i="33"/>
  <c r="D430" i="33"/>
  <c r="D431" i="33"/>
  <c r="D432" i="33"/>
  <c r="D433" i="33"/>
  <c r="D434" i="33"/>
  <c r="D435" i="33"/>
  <c r="D436" i="33"/>
  <c r="D437" i="33"/>
  <c r="D438" i="33"/>
  <c r="D439" i="33"/>
  <c r="D440" i="33"/>
  <c r="D441" i="33"/>
  <c r="D442" i="33"/>
  <c r="D443" i="33"/>
  <c r="D444" i="33"/>
  <c r="D445" i="33"/>
  <c r="D446" i="33"/>
  <c r="D447" i="33"/>
  <c r="D448" i="33"/>
  <c r="D449" i="33"/>
  <c r="D450" i="33"/>
  <c r="D451" i="33"/>
  <c r="D452" i="33"/>
  <c r="D453" i="33"/>
  <c r="D454" i="33"/>
  <c r="D455" i="33"/>
  <c r="D456" i="33"/>
  <c r="D457" i="33"/>
  <c r="D458" i="33"/>
  <c r="D459" i="33"/>
  <c r="D460" i="33"/>
  <c r="D461" i="33"/>
  <c r="D462" i="33"/>
  <c r="D463" i="33"/>
  <c r="D464" i="33"/>
  <c r="D465" i="33"/>
  <c r="D466" i="33"/>
  <c r="D467" i="33"/>
  <c r="D468" i="33"/>
  <c r="D469" i="33"/>
  <c r="D470" i="33"/>
  <c r="D471" i="33"/>
  <c r="D472" i="33"/>
  <c r="D473" i="33"/>
  <c r="D474" i="33"/>
  <c r="D475" i="33"/>
  <c r="D476" i="33"/>
  <c r="D477" i="33"/>
  <c r="D478" i="33"/>
  <c r="D479" i="33"/>
  <c r="D480" i="33"/>
  <c r="D481" i="33"/>
  <c r="D482" i="33"/>
  <c r="D483" i="33"/>
  <c r="D484" i="33"/>
  <c r="D485" i="33"/>
  <c r="D486" i="33"/>
  <c r="D487" i="33"/>
  <c r="D488" i="33"/>
  <c r="D489" i="33"/>
  <c r="D490" i="33"/>
  <c r="D491" i="33"/>
  <c r="D492" i="33"/>
  <c r="D493" i="33"/>
  <c r="D494" i="33"/>
  <c r="D495" i="33"/>
  <c r="D496" i="33"/>
  <c r="D497" i="33"/>
  <c r="D498" i="33"/>
  <c r="D499" i="33"/>
  <c r="D500" i="33"/>
  <c r="D501" i="33"/>
  <c r="D502" i="33"/>
  <c r="D503" i="33"/>
  <c r="D504" i="33"/>
  <c r="D505" i="33"/>
  <c r="D506" i="33"/>
  <c r="D507" i="33"/>
  <c r="D508" i="33"/>
  <c r="D509" i="33"/>
  <c r="D510" i="33"/>
  <c r="D511" i="33"/>
  <c r="D512" i="33"/>
  <c r="D513" i="33"/>
  <c r="D514" i="33"/>
  <c r="D515" i="33"/>
  <c r="D516" i="33"/>
  <c r="D517" i="33"/>
  <c r="D518" i="33"/>
  <c r="D519" i="33"/>
  <c r="D520" i="33"/>
  <c r="D521" i="33"/>
  <c r="D522" i="33"/>
  <c r="D523" i="33"/>
  <c r="D524" i="33"/>
  <c r="D525" i="33"/>
  <c r="D526" i="33"/>
  <c r="D527" i="33"/>
  <c r="D528" i="33"/>
  <c r="D529" i="33"/>
  <c r="D530" i="33"/>
  <c r="D531" i="33"/>
  <c r="D532" i="33"/>
  <c r="D533" i="33"/>
  <c r="D534" i="33"/>
  <c r="D535" i="33"/>
  <c r="D536" i="33"/>
  <c r="D537" i="33"/>
  <c r="D538" i="33"/>
  <c r="D539" i="33"/>
  <c r="D540" i="33"/>
  <c r="D541" i="33"/>
  <c r="D542" i="33"/>
  <c r="D543" i="33"/>
  <c r="D544" i="33"/>
  <c r="D545" i="33"/>
  <c r="D546" i="33"/>
  <c r="D547" i="33"/>
  <c r="D548" i="33"/>
  <c r="D549" i="33"/>
  <c r="D550" i="33"/>
  <c r="D551" i="33"/>
  <c r="D552" i="33"/>
  <c r="D553" i="33"/>
  <c r="D554" i="33"/>
  <c r="D555" i="33"/>
  <c r="D556" i="33"/>
  <c r="D557" i="33"/>
  <c r="D558" i="33"/>
  <c r="D559" i="33"/>
  <c r="D560" i="33"/>
  <c r="D561" i="33"/>
  <c r="D562" i="33"/>
  <c r="D563" i="33"/>
  <c r="D564" i="33"/>
  <c r="D565" i="33"/>
  <c r="D566" i="33"/>
  <c r="D567" i="33"/>
  <c r="D568" i="33"/>
  <c r="D569" i="33"/>
  <c r="D570" i="33"/>
  <c r="D571" i="33"/>
  <c r="D572" i="33"/>
  <c r="D573" i="33"/>
  <c r="D574" i="33"/>
  <c r="D575" i="33"/>
  <c r="D576" i="33"/>
  <c r="D577" i="33"/>
  <c r="D578" i="33"/>
  <c r="D579" i="33"/>
  <c r="D580" i="33"/>
  <c r="D581" i="33"/>
  <c r="D582" i="33"/>
  <c r="D583" i="33"/>
  <c r="D584" i="33"/>
  <c r="D585" i="33"/>
  <c r="D586" i="33"/>
  <c r="D587" i="33"/>
  <c r="D588" i="33"/>
  <c r="D589" i="33"/>
  <c r="D590" i="33"/>
  <c r="D591" i="33"/>
  <c r="D592" i="33"/>
  <c r="D593" i="33"/>
  <c r="D594" i="33"/>
  <c r="D595" i="33"/>
  <c r="D596" i="33"/>
  <c r="D597" i="33"/>
  <c r="D598" i="33"/>
  <c r="D599" i="33"/>
  <c r="D600" i="33"/>
  <c r="D601" i="33"/>
  <c r="D602" i="33"/>
  <c r="D603" i="33"/>
  <c r="D604" i="33"/>
  <c r="D605" i="33"/>
  <c r="D606" i="33"/>
  <c r="D607" i="33"/>
  <c r="D608" i="33"/>
  <c r="D609" i="33"/>
  <c r="D610" i="33"/>
  <c r="D611" i="33"/>
  <c r="D612" i="33"/>
  <c r="D613" i="33"/>
  <c r="D614" i="33"/>
  <c r="D615" i="33"/>
  <c r="D616" i="33"/>
  <c r="D617" i="33"/>
  <c r="D618" i="33"/>
  <c r="D619" i="33"/>
  <c r="D620" i="33"/>
  <c r="D621" i="33"/>
  <c r="D622" i="33"/>
  <c r="D623" i="33"/>
  <c r="D624" i="33"/>
  <c r="D625" i="33"/>
  <c r="D626" i="33"/>
  <c r="D627" i="33"/>
  <c r="D628" i="33"/>
  <c r="D629" i="33"/>
  <c r="D630" i="33"/>
  <c r="D631" i="33"/>
  <c r="D632" i="33"/>
  <c r="D633" i="33"/>
  <c r="D634" i="33"/>
  <c r="D635" i="33"/>
  <c r="D636" i="33"/>
  <c r="D637" i="33"/>
  <c r="D638" i="33"/>
  <c r="D639" i="33"/>
  <c r="D640" i="33"/>
  <c r="D641" i="33"/>
  <c r="D642" i="33"/>
  <c r="D643" i="33"/>
  <c r="D644" i="33"/>
  <c r="D645" i="33"/>
  <c r="D646" i="33"/>
  <c r="D647" i="33"/>
  <c r="D648" i="33"/>
  <c r="D649" i="33"/>
  <c r="D650" i="33"/>
  <c r="D651" i="33"/>
  <c r="D652" i="33"/>
  <c r="D653" i="33"/>
  <c r="D654" i="33"/>
  <c r="D655" i="33"/>
  <c r="D656" i="33"/>
  <c r="D657" i="33"/>
  <c r="D658" i="33"/>
  <c r="D659" i="33"/>
  <c r="D660" i="33"/>
  <c r="D661" i="33"/>
  <c r="D662" i="33"/>
  <c r="D663" i="33"/>
  <c r="D664" i="33"/>
  <c r="D665" i="33"/>
  <c r="D666" i="33"/>
  <c r="D667" i="33"/>
  <c r="D668" i="33"/>
  <c r="D669" i="33"/>
  <c r="D670" i="33"/>
  <c r="D671" i="33"/>
  <c r="D672" i="33"/>
  <c r="D673" i="33"/>
  <c r="D674" i="33"/>
  <c r="D675" i="33"/>
  <c r="D676" i="33"/>
  <c r="D677" i="33"/>
  <c r="D49" i="33"/>
  <c r="D13" i="28"/>
  <c r="H41" i="19"/>
  <c r="F41" i="19" s="1"/>
  <c r="H159" i="32"/>
  <c r="B13" i="28"/>
  <c r="H44" i="19"/>
  <c r="F44" i="19" s="1"/>
  <c r="B10" i="32"/>
  <c r="B11" i="32"/>
  <c r="B12" i="32"/>
  <c r="B13" i="32" s="1"/>
  <c r="B14" i="32" s="1"/>
  <c r="B15" i="32" s="1"/>
  <c r="B16" i="32" s="1"/>
  <c r="B17" i="32" s="1"/>
  <c r="B18" i="32" s="1"/>
  <c r="B19" i="32" s="1"/>
  <c r="B20" i="32" s="1"/>
  <c r="B21" i="32" s="1"/>
  <c r="B22" i="32" s="1"/>
  <c r="B23" i="32" s="1"/>
  <c r="B24" i="32" s="1"/>
  <c r="B25" i="32" s="1"/>
  <c r="B26" i="32" s="1"/>
  <c r="B27" i="32" s="1"/>
  <c r="B28" i="32" s="1"/>
  <c r="B29" i="32" s="1"/>
  <c r="B30" i="32" s="1"/>
  <c r="B31" i="32" s="1"/>
  <c r="B32" i="32" s="1"/>
  <c r="B33" i="32" s="1"/>
  <c r="B34" i="32" s="1"/>
  <c r="B35" i="32" s="1"/>
  <c r="B36" i="32" s="1"/>
  <c r="B37" i="32" s="1"/>
  <c r="B38" i="32" s="1"/>
  <c r="B39" i="32" s="1"/>
  <c r="B40" i="32" s="1"/>
  <c r="B41" i="32" s="1"/>
  <c r="B42" i="32" s="1"/>
  <c r="B43" i="32" s="1"/>
  <c r="B44" i="32" s="1"/>
  <c r="B45" i="32" s="1"/>
  <c r="B46" i="32" s="1"/>
  <c r="B47" i="32" s="1"/>
  <c r="B48" i="32" s="1"/>
  <c r="B49" i="32" s="1"/>
  <c r="B50" i="32" s="1"/>
  <c r="B51" i="32" s="1"/>
  <c r="B52" i="32" s="1"/>
  <c r="B53" i="32" s="1"/>
  <c r="B54" i="32" s="1"/>
  <c r="B55" i="32" s="1"/>
  <c r="B56" i="32" s="1"/>
  <c r="B57" i="32" s="1"/>
  <c r="B58" i="32" s="1"/>
  <c r="B59" i="32" s="1"/>
  <c r="B60" i="32" s="1"/>
  <c r="B61" i="32" s="1"/>
  <c r="B62" i="32" s="1"/>
  <c r="B63" i="32" s="1"/>
  <c r="B64" i="32" s="1"/>
  <c r="B65" i="32" s="1"/>
  <c r="B66" i="32" s="1"/>
  <c r="B67" i="32" s="1"/>
  <c r="B68" i="32" s="1"/>
  <c r="B69" i="32" s="1"/>
  <c r="B70" i="32" s="1"/>
  <c r="B71" i="32" s="1"/>
  <c r="B72" i="32" s="1"/>
  <c r="B73" i="32" s="1"/>
  <c r="B74" i="32" s="1"/>
  <c r="B75" i="32" s="1"/>
  <c r="B76" i="32" s="1"/>
  <c r="B77" i="32" s="1"/>
  <c r="B78" i="32" s="1"/>
  <c r="B79" i="32" s="1"/>
  <c r="B80" i="32" s="1"/>
  <c r="B81" i="32" s="1"/>
  <c r="B82" i="32" s="1"/>
  <c r="B83" i="32" s="1"/>
  <c r="B84" i="32" s="1"/>
  <c r="B85" i="32" s="1"/>
  <c r="B86" i="32" s="1"/>
  <c r="B87" i="32" s="1"/>
  <c r="B88" i="32" s="1"/>
  <c r="B89" i="32" s="1"/>
  <c r="B90" i="32" s="1"/>
  <c r="B91" i="32" s="1"/>
  <c r="B92" i="32" s="1"/>
  <c r="B93" i="32" s="1"/>
  <c r="B94" i="32" s="1"/>
  <c r="B95" i="32" s="1"/>
  <c r="B96" i="32" s="1"/>
  <c r="B97" i="32" s="1"/>
  <c r="B98" i="32" s="1"/>
  <c r="B99" i="32" s="1"/>
  <c r="B100" i="32" s="1"/>
  <c r="B101" i="32" s="1"/>
  <c r="B102" i="32" s="1"/>
  <c r="B103" i="32" s="1"/>
  <c r="B104" i="32" s="1"/>
  <c r="B105" i="32" s="1"/>
  <c r="B106" i="32" s="1"/>
  <c r="B107" i="32" s="1"/>
  <c r="B108" i="32" s="1"/>
  <c r="B109" i="32" s="1"/>
  <c r="B110" i="32" s="1"/>
  <c r="B111" i="32" s="1"/>
  <c r="B112" i="32" s="1"/>
  <c r="B113" i="32" s="1"/>
  <c r="B114" i="32" s="1"/>
  <c r="B115" i="32" s="1"/>
  <c r="B116" i="32" s="1"/>
  <c r="B117" i="32" s="1"/>
  <c r="B118" i="32" s="1"/>
  <c r="B119" i="32" s="1"/>
  <c r="B120" i="32" s="1"/>
  <c r="B121" i="32" s="1"/>
  <c r="B122" i="32" s="1"/>
  <c r="B123" i="32" s="1"/>
  <c r="B124" i="32" s="1"/>
  <c r="B125" i="32" s="1"/>
  <c r="B126" i="32"/>
  <c r="B127" i="32" s="1"/>
  <c r="B128" i="32" s="1"/>
  <c r="B129" i="32" s="1"/>
  <c r="B130" i="32"/>
  <c r="B131" i="32" s="1"/>
  <c r="B132" i="32" s="1"/>
  <c r="B133" i="32" s="1"/>
  <c r="B134" i="32" s="1"/>
  <c r="B135" i="32" s="1"/>
  <c r="B136" i="32" s="1"/>
  <c r="B137" i="32" s="1"/>
  <c r="B138" i="32" s="1"/>
  <c r="B139" i="32" s="1"/>
  <c r="B140" i="32" s="1"/>
  <c r="B141" i="32" s="1"/>
  <c r="B142" i="32" s="1"/>
  <c r="B143" i="32" s="1"/>
  <c r="B144" i="32" s="1"/>
  <c r="B145" i="32" s="1"/>
  <c r="B146" i="32" s="1"/>
  <c r="B147" i="32" s="1"/>
  <c r="B148" i="32" s="1"/>
  <c r="B149" i="32" s="1"/>
  <c r="B150" i="32" s="1"/>
  <c r="B151" i="32" s="1"/>
  <c r="B152" i="32" s="1"/>
  <c r="B153" i="32" s="1"/>
  <c r="B154" i="32" s="1"/>
  <c r="B155" i="32" s="1"/>
  <c r="B156" i="32" s="1"/>
  <c r="B157" i="32" s="1"/>
  <c r="B158" i="32" s="1"/>
  <c r="E41" i="19"/>
  <c r="E44" i="19"/>
  <c r="F43" i="19"/>
  <c r="F46" i="19"/>
  <c r="F42" i="19"/>
  <c r="F45" i="19"/>
  <c r="H27" i="19" l="1"/>
  <c r="F27" i="19" s="1"/>
  <c r="M39" i="28"/>
  <c r="H30" i="19"/>
  <c r="F30" i="19" s="1"/>
  <c r="E47" i="19"/>
  <c r="H29" i="19"/>
  <c r="F29" i="19" s="1"/>
  <c r="H26" i="19"/>
  <c r="F26" i="19" s="1"/>
  <c r="H35" i="19"/>
  <c r="F35" i="19" s="1"/>
  <c r="H28" i="19"/>
  <c r="F28" i="19" s="1"/>
  <c r="F31" i="19" l="1"/>
  <c r="H31" i="19"/>
</calcChain>
</file>

<file path=xl/comments1.xml><?xml version="1.0" encoding="utf-8"?>
<comments xmlns="http://schemas.openxmlformats.org/spreadsheetml/2006/main">
  <authors>
    <author>D684747</author>
  </authors>
  <commentList>
    <comment ref="G79" authorId="0" shapeId="0">
      <text>
        <r>
          <rPr>
            <b/>
            <sz val="9"/>
            <color indexed="81"/>
            <rFont val="Tahoma"/>
            <family val="2"/>
          </rPr>
          <t>“Imprescindible rellenar este campo” para calcular la GENERACIÓN DE EMPLEO</t>
        </r>
        <r>
          <rPr>
            <sz val="9"/>
            <color indexed="81"/>
            <rFont val="Tahoma"/>
            <family val="2"/>
          </rPr>
          <t xml:space="preserve">
</t>
        </r>
      </text>
    </comment>
    <comment ref="G80" authorId="0" shapeId="0">
      <text>
        <r>
          <rPr>
            <sz val="9"/>
            <color indexed="81"/>
            <rFont val="Tahoma"/>
            <family val="2"/>
          </rPr>
          <t xml:space="preserve">“Imprescindible rellenar este campo” para calcular la GENERACIÓN DE EMPLEO
</t>
        </r>
      </text>
    </comment>
  </commentList>
</comments>
</file>

<file path=xl/sharedStrings.xml><?xml version="1.0" encoding="utf-8"?>
<sst xmlns="http://schemas.openxmlformats.org/spreadsheetml/2006/main" count="2979" uniqueCount="2767">
  <si>
    <t>Fabricación de gases industriales</t>
  </si>
  <si>
    <t>2012</t>
  </si>
  <si>
    <t>C2012</t>
  </si>
  <si>
    <t>Fabricación de colorantes y pigmentos</t>
  </si>
  <si>
    <t>2013</t>
  </si>
  <si>
    <t>C2013</t>
  </si>
  <si>
    <t>Fabricación de otros productos básicos de química inorgánica</t>
  </si>
  <si>
    <t>Telecomunicaciones por cable</t>
  </si>
  <si>
    <t>6110</t>
  </si>
  <si>
    <t>J6110</t>
  </si>
  <si>
    <t>Telecomunicaciones inalámbricas</t>
  </si>
  <si>
    <t>6120</t>
  </si>
  <si>
    <t>J6120</t>
  </si>
  <si>
    <t>Telecomunicaciones por satélite</t>
  </si>
  <si>
    <t>6130</t>
  </si>
  <si>
    <t>J6130</t>
  </si>
  <si>
    <t>Otras actividades de telecomunicaciones</t>
  </si>
  <si>
    <t>6190</t>
  </si>
  <si>
    <t>J6190</t>
  </si>
  <si>
    <t>6201</t>
  </si>
  <si>
    <t>J6201</t>
  </si>
  <si>
    <t>K6630</t>
  </si>
  <si>
    <t>Compraventa de bienes inmobiliarios por cuenta propia</t>
  </si>
  <si>
    <t>6810</t>
  </si>
  <si>
    <t>L6810</t>
  </si>
  <si>
    <t>Alquiler de bienes inmobiliarios por cuenta propia</t>
  </si>
  <si>
    <t>Comercio al por menor de muebles, aparatos de iluminación y otros artículos de uso doméstico en establecimientos especializados</t>
  </si>
  <si>
    <t>4761</t>
  </si>
  <si>
    <t>G4761</t>
  </si>
  <si>
    <t>Comercio al por menor de libros en establecimientos especializados</t>
  </si>
  <si>
    <t>4762</t>
  </si>
  <si>
    <t>G4762</t>
  </si>
  <si>
    <t>Comercio al por menor de periódicos y artículos de papelería en establecimientos especializados</t>
  </si>
  <si>
    <t>2016</t>
  </si>
  <si>
    <t>C2016</t>
  </si>
  <si>
    <t>Fabricación de plásticos en formas primarias</t>
  </si>
  <si>
    <t>2017</t>
  </si>
  <si>
    <t>C2017</t>
  </si>
  <si>
    <t>Fabricación de caucho sintético en formas primarias</t>
  </si>
  <si>
    <t>Fabricación de pesticidas y otros productos agroquímicos</t>
  </si>
  <si>
    <t>2020</t>
  </si>
  <si>
    <t>C2020</t>
  </si>
  <si>
    <t>Fabricación de pinturas, barnices y revestimientos similares; tintas de imprenta y masillas</t>
  </si>
  <si>
    <t>2030</t>
  </si>
  <si>
    <t>C2030</t>
  </si>
  <si>
    <t>2041</t>
  </si>
  <si>
    <t>C2041</t>
  </si>
  <si>
    <t>4763</t>
  </si>
  <si>
    <t>G4763</t>
  </si>
  <si>
    <t>Comercio al por menor de grabaciones de música y vídeo en establecimientos especializados</t>
  </si>
  <si>
    <t>4764</t>
  </si>
  <si>
    <t>G4764</t>
  </si>
  <si>
    <t>Comercio al por menor de artículos deportivos en establecimientos especializados</t>
  </si>
  <si>
    <t>4765</t>
  </si>
  <si>
    <t>G4765</t>
  </si>
  <si>
    <t>Comercio al por menor de juegos y juguetes en establecimientos especializados</t>
  </si>
  <si>
    <t>4771</t>
  </si>
  <si>
    <t>G4771</t>
  </si>
  <si>
    <t>Comercio al por menor de prendas de vestir en establecimientos especializados</t>
  </si>
  <si>
    <t>4772</t>
  </si>
  <si>
    <t>G4772</t>
  </si>
  <si>
    <t>Comercio al por menor de calzado y artículos de cuero en establecimientos especializados</t>
  </si>
  <si>
    <t>H4932</t>
  </si>
  <si>
    <t>Transporte por taxi</t>
  </si>
  <si>
    <t>4939</t>
  </si>
  <si>
    <t>H4939</t>
  </si>
  <si>
    <t>Transporte interurbano de pasajeros por ferrocarril</t>
  </si>
  <si>
    <t>4910</t>
  </si>
  <si>
    <t>H4910</t>
  </si>
  <si>
    <t>Transporte de mercancías por ferrocarril</t>
  </si>
  <si>
    <t>4920</t>
  </si>
  <si>
    <t>H4920</t>
  </si>
  <si>
    <t>4931</t>
  </si>
  <si>
    <t>H4931</t>
  </si>
  <si>
    <t>Transporte terrestre urbano y suburbano de pasajeros</t>
  </si>
  <si>
    <t>4932</t>
  </si>
  <si>
    <t>Comercio al por mayor de otros artículos de uso doméstico</t>
  </si>
  <si>
    <t>4651</t>
  </si>
  <si>
    <t>G4651</t>
  </si>
  <si>
    <t>Confección de ropa de trabajo</t>
  </si>
  <si>
    <t>1413</t>
  </si>
  <si>
    <t>C1413</t>
  </si>
  <si>
    <t>Confección de otras prendas de vestir exteriores</t>
  </si>
  <si>
    <t>1414</t>
  </si>
  <si>
    <t>C1414</t>
  </si>
  <si>
    <t>Confección de ropa interior</t>
  </si>
  <si>
    <t>1419</t>
  </si>
  <si>
    <t>C1419</t>
  </si>
  <si>
    <t>Confección de otras prendas de vestir y accesorios</t>
  </si>
  <si>
    <t>Fabricación de artículos de peletería</t>
  </si>
  <si>
    <t>1420</t>
  </si>
  <si>
    <t>C1420</t>
  </si>
  <si>
    <t>1431</t>
  </si>
  <si>
    <t>C1431</t>
  </si>
  <si>
    <t>Confección de calcetería</t>
  </si>
  <si>
    <t>1439</t>
  </si>
  <si>
    <t>C1439</t>
  </si>
  <si>
    <t>Actividades anexas al transporte aéreo</t>
  </si>
  <si>
    <t>5224</t>
  </si>
  <si>
    <t>H5224</t>
  </si>
  <si>
    <t>Manipulación de mercancías</t>
  </si>
  <si>
    <t>5229</t>
  </si>
  <si>
    <t>H5229</t>
  </si>
  <si>
    <t>Intermediarios del comercio de maquinaria, equipo industrial, embarcaciones y aeronaves</t>
  </si>
  <si>
    <t>4615</t>
  </si>
  <si>
    <t>G4615</t>
  </si>
  <si>
    <t>Intermediarios del comercio de muebles, artículos para el hogar y ferretería</t>
  </si>
  <si>
    <t>4616</t>
  </si>
  <si>
    <t>G4616</t>
  </si>
  <si>
    <t>Intermediarios del comercio de textiles, prendas de vestir, peletería, calzado y artículos de cuero</t>
  </si>
  <si>
    <t>4617</t>
  </si>
  <si>
    <t>G4617</t>
  </si>
  <si>
    <t>C1396</t>
  </si>
  <si>
    <t>Fabricación de otros productos textiles de uso técnico e industrial</t>
  </si>
  <si>
    <t>1399</t>
  </si>
  <si>
    <t>C1399</t>
  </si>
  <si>
    <t>Fabricación de otros productos textiles n.c.o.p.</t>
  </si>
  <si>
    <t>1411</t>
  </si>
  <si>
    <t>C1411</t>
  </si>
  <si>
    <t>Confección de prendas de vestir de cuero</t>
  </si>
  <si>
    <t>1412</t>
  </si>
  <si>
    <t>C1412</t>
  </si>
  <si>
    <t>ACTIVOS INTANGIBLES - Simulación / Gemelo digital</t>
  </si>
  <si>
    <t>ACTIVOS INTANGIBLES - Big Data , analitica avanzada y BI</t>
  </si>
  <si>
    <t>Intermediarios del comercio de productos alimenticios, bebidas y tabaco</t>
  </si>
  <si>
    <t>4618</t>
  </si>
  <si>
    <t>G4618</t>
  </si>
  <si>
    <t>Intermediarios del comercio especializados en la venta de otros productos específicos</t>
  </si>
  <si>
    <t>4619</t>
  </si>
  <si>
    <t>G4619</t>
  </si>
  <si>
    <t>Intermediarios del comercio de productos diversos</t>
  </si>
  <si>
    <t>4621</t>
  </si>
  <si>
    <t>G4621</t>
  </si>
  <si>
    <t>Comercio al por mayor de cereales, tabaco en rama, simientes y alimentos para animales</t>
  </si>
  <si>
    <t>4622</t>
  </si>
  <si>
    <t>G4622</t>
  </si>
  <si>
    <t>Comercio al por mayor de flores y plantas</t>
  </si>
  <si>
    <t>4623</t>
  </si>
  <si>
    <t>G4623</t>
  </si>
  <si>
    <t>Comercio al por mayor de animales vivos</t>
  </si>
  <si>
    <t>4624</t>
  </si>
  <si>
    <t>G4624</t>
  </si>
  <si>
    <t>Comercio al por mayor de cueros y pieles</t>
  </si>
  <si>
    <t>4531</t>
  </si>
  <si>
    <t>G4531</t>
  </si>
  <si>
    <t>Comercio al por mayor de repuestos y accesorios de vehículos de motor</t>
  </si>
  <si>
    <t>4532</t>
  </si>
  <si>
    <t>G4532</t>
  </si>
  <si>
    <t>Otro comercio al por menor no realizado ni en establecimientos, ni en puestos de venta ni en mercadillos</t>
  </si>
  <si>
    <t>Comercio al por mayor de artículos de relojería y joyería</t>
  </si>
  <si>
    <t>4649</t>
  </si>
  <si>
    <t>G4649</t>
  </si>
  <si>
    <t>Extracción de gravas y arenas; extracción de arcilla y caolín</t>
  </si>
  <si>
    <t>0891</t>
  </si>
  <si>
    <t>B0891</t>
  </si>
  <si>
    <t>Extracción de minerales para productos químicos y fertilizantes</t>
  </si>
  <si>
    <t>0892</t>
  </si>
  <si>
    <t>B0892</t>
  </si>
  <si>
    <t>Extracción de turba</t>
  </si>
  <si>
    <t>0893</t>
  </si>
  <si>
    <t>B0893</t>
  </si>
  <si>
    <t>Extracción de sal</t>
  </si>
  <si>
    <t>0899</t>
  </si>
  <si>
    <t>B0899</t>
  </si>
  <si>
    <t>Otras industrias extractivas n.c.o.p.</t>
  </si>
  <si>
    <t>Actividades de apoyo a la extracción de petróleo y gas natural</t>
  </si>
  <si>
    <t>0910</t>
  </si>
  <si>
    <t>B0910</t>
  </si>
  <si>
    <t>Actividades de apoyo a otras industrias extractivas</t>
  </si>
  <si>
    <t>0990</t>
  </si>
  <si>
    <t>B0990</t>
  </si>
  <si>
    <t>1011</t>
  </si>
  <si>
    <t>C1011</t>
  </si>
  <si>
    <t>Procesado y conservación de carne</t>
  </si>
  <si>
    <t>1012</t>
  </si>
  <si>
    <t>C1012</t>
  </si>
  <si>
    <t>Procesado y conservación de volatería</t>
  </si>
  <si>
    <t>1013</t>
  </si>
  <si>
    <t>C1013</t>
  </si>
  <si>
    <t>Elaboración de productos cárnicos y de volatería</t>
  </si>
  <si>
    <t>1021</t>
  </si>
  <si>
    <t>C1021</t>
  </si>
  <si>
    <t>Procesado de pescados, crustáceos y moluscos</t>
  </si>
  <si>
    <t>1022</t>
  </si>
  <si>
    <t>Comercio al por mayor de aparatos electrodomésticos</t>
  </si>
  <si>
    <t>4644</t>
  </si>
  <si>
    <t>G4644</t>
  </si>
  <si>
    <t>Comercio al por mayor de porcelana, cristalería y artículos de limpieza</t>
  </si>
  <si>
    <t>4645</t>
  </si>
  <si>
    <t>Cadena alimentaria</t>
  </si>
  <si>
    <t>4743</t>
  </si>
  <si>
    <t>G4743</t>
  </si>
  <si>
    <t>C1394</t>
  </si>
  <si>
    <t>Fabricación de cuerdas, cordeles, bramantes y redes</t>
  </si>
  <si>
    <t>1395</t>
  </si>
  <si>
    <t>C1395</t>
  </si>
  <si>
    <t>Fabricación de telas no tejidas y artículos confeccionados con ellas, excepto prendas de vestir</t>
  </si>
  <si>
    <t>1396</t>
  </si>
  <si>
    <t>Actividades de exhibición cinematográfica</t>
  </si>
  <si>
    <t>5915</t>
  </si>
  <si>
    <t>J5915</t>
  </si>
  <si>
    <t>Actividades de producción cinematográfica y de vídeo</t>
  </si>
  <si>
    <t>5916</t>
  </si>
  <si>
    <t>J5916</t>
  </si>
  <si>
    <t>Actividades de producciones de programas de televisión</t>
  </si>
  <si>
    <t>5917</t>
  </si>
  <si>
    <t>J5917</t>
  </si>
  <si>
    <t>TAMAÑO EMPRESA</t>
  </si>
  <si>
    <t>Educación postsecundaria no terciaria</t>
  </si>
  <si>
    <t>8543</t>
  </si>
  <si>
    <t>P8543</t>
  </si>
  <si>
    <t>Educación universitaria</t>
  </si>
  <si>
    <t>8544</t>
  </si>
  <si>
    <t>Lino en bruto (mies de lino), enriado, espadado, rastrillado (peinado) o trabajado de otra forma, pero sin hilar; estopas y desperdicios de lino (incluidas las hilachas)</t>
  </si>
  <si>
    <t>Capítulo 57</t>
  </si>
  <si>
    <t>57.01</t>
  </si>
  <si>
    <t>Actividades de las escuelas de conducción y pilotaje</t>
  </si>
  <si>
    <t>8559</t>
  </si>
  <si>
    <t>P8559</t>
  </si>
  <si>
    <t>Otra educación n.c.o.p.</t>
  </si>
  <si>
    <t>Actividades auxiliares a la educación</t>
  </si>
  <si>
    <t>8560</t>
  </si>
  <si>
    <t>P8560</t>
  </si>
  <si>
    <t>Empresas de mediana capitalización (MIDCAPS)</t>
  </si>
  <si>
    <t>Productos de la molinería; malta; almidones y féculas; gluten; inulina</t>
  </si>
  <si>
    <t>Capítulo 12</t>
  </si>
  <si>
    <t>Semillas y frutos oleaginosos; semillas, simientes y frutos diversos; plantas industriales y medicinales; pajas y forrajes</t>
  </si>
  <si>
    <t>Capítulo 13</t>
  </si>
  <si>
    <t>13.03</t>
  </si>
  <si>
    <t>Pectina</t>
  </si>
  <si>
    <t>Capítulo 15</t>
  </si>
  <si>
    <t>15.01</t>
  </si>
  <si>
    <t>7739</t>
  </si>
  <si>
    <t>N7739</t>
  </si>
  <si>
    <t>Pescados, crustáceos y moluscos</t>
  </si>
  <si>
    <t>Capítulo 4</t>
  </si>
  <si>
    <t>Leche y productos lácteos; huevos de ave; miel natural</t>
  </si>
  <si>
    <t>Capítulo 5</t>
  </si>
  <si>
    <t>05.04</t>
  </si>
  <si>
    <t>Tripas, vejigas y estómagos de animales (distintos de los de pescado), enteros o en trozos</t>
  </si>
  <si>
    <t>05.15</t>
  </si>
  <si>
    <t>TAMAÑO EMPRESA NO AGRO</t>
  </si>
  <si>
    <t>Otras actividades anexas al transporte</t>
  </si>
  <si>
    <t>Actividades postales sometidas a la obligación del servicio universal</t>
  </si>
  <si>
    <t>5310</t>
  </si>
  <si>
    <t>H5310</t>
  </si>
  <si>
    <t>J6203</t>
  </si>
  <si>
    <t>Gestión de recursos informáticos</t>
  </si>
  <si>
    <t>6209</t>
  </si>
  <si>
    <t>J6209</t>
  </si>
  <si>
    <t>Otros servicios relacionados con las tecnologías de la información y la informática</t>
  </si>
  <si>
    <t>6311</t>
  </si>
  <si>
    <t>J6311</t>
  </si>
  <si>
    <t>Proceso de datos, hosting y actividades relacionadas</t>
  </si>
  <si>
    <t>6312</t>
  </si>
  <si>
    <t>J6312</t>
  </si>
  <si>
    <t>Portales web</t>
  </si>
  <si>
    <t>6391</t>
  </si>
  <si>
    <t>J6391</t>
  </si>
  <si>
    <t>Actividades de las agencias de noticias</t>
  </si>
  <si>
    <t>6399</t>
  </si>
  <si>
    <t>J6399</t>
  </si>
  <si>
    <t>Otros servicios de información n.c.o.p.</t>
  </si>
  <si>
    <t>6411</t>
  </si>
  <si>
    <t>K6411</t>
  </si>
  <si>
    <t>Banco central</t>
  </si>
  <si>
    <t>6419</t>
  </si>
  <si>
    <t>K6419</t>
  </si>
  <si>
    <t>Otra intermediación monetaria</t>
  </si>
  <si>
    <t>Actividades de las sociedades holding</t>
  </si>
  <si>
    <t>6420</t>
  </si>
  <si>
    <t>K6420</t>
  </si>
  <si>
    <t>Servicios de representación de medios de comunicación</t>
  </si>
  <si>
    <t>Estudio de mercado y realización de encuestas de opinión pública</t>
  </si>
  <si>
    <t>7320</t>
  </si>
  <si>
    <t>M7320</t>
  </si>
  <si>
    <t>Actividades de diseño especializado</t>
  </si>
  <si>
    <t>7410</t>
  </si>
  <si>
    <t>M7410</t>
  </si>
  <si>
    <t>Servicios técnicos de ingeniería y otras actividades relacionadas con el asesoramiento técnico</t>
  </si>
  <si>
    <t>Ensayos y análisis técnicos</t>
  </si>
  <si>
    <t>7120</t>
  </si>
  <si>
    <t>4773</t>
  </si>
  <si>
    <t>G4773</t>
  </si>
  <si>
    <t>Comercio al por menor de productos farmacéuticos en establecimientos especializados</t>
  </si>
  <si>
    <t>4774</t>
  </si>
  <si>
    <t>G4774</t>
  </si>
  <si>
    <t>Comercio al por menor de artículos médicos y ortopédicos en establecimientos especializados</t>
  </si>
  <si>
    <t>4775</t>
  </si>
  <si>
    <t>G4775</t>
  </si>
  <si>
    <t>Comercio al por menor de productos cosméticos e higiénicos en establecimientos especializados</t>
  </si>
  <si>
    <t>Otras actividades de consultoría de gestión empresarial</t>
  </si>
  <si>
    <t>7111</t>
  </si>
  <si>
    <t>M7111</t>
  </si>
  <si>
    <t>Servicios técnicos de arquitectura</t>
  </si>
  <si>
    <t>7112</t>
  </si>
  <si>
    <t>M7112</t>
  </si>
  <si>
    <t>tipos de transporte terrestre de pasajeros n.c.o.p.</t>
  </si>
  <si>
    <t>4941</t>
  </si>
  <si>
    <t>H4941</t>
  </si>
  <si>
    <t>Transporte de mercancías por carretera</t>
  </si>
  <si>
    <t>4942</t>
  </si>
  <si>
    <t>H4942</t>
  </si>
  <si>
    <t>Servicios de mudanza</t>
  </si>
  <si>
    <t>Transporte por tubería</t>
  </si>
  <si>
    <t>4950</t>
  </si>
  <si>
    <t>H4950</t>
  </si>
  <si>
    <t>Transporte marítimo de pasajeros</t>
  </si>
  <si>
    <t>5010</t>
  </si>
  <si>
    <t>H5010</t>
  </si>
  <si>
    <t>Transporte marítimo de mercancías</t>
  </si>
  <si>
    <t>5020</t>
  </si>
  <si>
    <t>H5020</t>
  </si>
  <si>
    <t>Inversión colectiva, fondos y entidades financieras similares</t>
  </si>
  <si>
    <t>6430</t>
  </si>
  <si>
    <t>K6430</t>
  </si>
  <si>
    <t>6491</t>
  </si>
  <si>
    <t>K6491</t>
  </si>
  <si>
    <t>Arrendamiento financiero</t>
  </si>
  <si>
    <t>6492</t>
  </si>
  <si>
    <t>K6492</t>
  </si>
  <si>
    <t>Otras actividades crediticias</t>
  </si>
  <si>
    <t>6499</t>
  </si>
  <si>
    <t>K6499</t>
  </si>
  <si>
    <t>Otros servicios financieros, excepto seguros y fondos de pensiones n.c.o.p.</t>
  </si>
  <si>
    <t>6511</t>
  </si>
  <si>
    <t>K6511</t>
  </si>
  <si>
    <t>Seguros de vida</t>
  </si>
  <si>
    <t>6512</t>
  </si>
  <si>
    <t>K6512</t>
  </si>
  <si>
    <t>Seguros distintos de los seguros de vida</t>
  </si>
  <si>
    <t>Reaseguros</t>
  </si>
  <si>
    <t>6520</t>
  </si>
  <si>
    <t>K6520</t>
  </si>
  <si>
    <t>Fondos de pensiones</t>
  </si>
  <si>
    <t>6530</t>
  </si>
  <si>
    <t>K6530</t>
  </si>
  <si>
    <t>6611</t>
  </si>
  <si>
    <t>K6611</t>
  </si>
  <si>
    <t>Administración de mercados financieros</t>
  </si>
  <si>
    <t>6612</t>
  </si>
  <si>
    <t>K6612</t>
  </si>
  <si>
    <t>Actividades de intermediación en operaciones con valores y otros activos</t>
  </si>
  <si>
    <t>6619</t>
  </si>
  <si>
    <t>K6619</t>
  </si>
  <si>
    <t>Otras actividades auxiliares a los servicios financieros, excepto seguros y fondos de pensiones</t>
  </si>
  <si>
    <t>6621</t>
  </si>
  <si>
    <t>K6621</t>
  </si>
  <si>
    <t>Evaluación de riesgos y daños</t>
  </si>
  <si>
    <t>6622</t>
  </si>
  <si>
    <t>K6622</t>
  </si>
  <si>
    <t>Actividades de agentes y corredores de seguros</t>
  </si>
  <si>
    <t>6629</t>
  </si>
  <si>
    <t>K6629</t>
  </si>
  <si>
    <t>Cáñamo (cannabis sativa) en rama, enriado, espadado, rastrillado (peinado) o trabajado de otra forma, pero sin hilar; estopas y desperdicios de lino (incluidas las hilachas)</t>
  </si>
  <si>
    <t>Ultzama</t>
  </si>
  <si>
    <t>Unciti</t>
  </si>
  <si>
    <t>Urdazubi/Urdax</t>
  </si>
  <si>
    <t>Urdiain</t>
  </si>
  <si>
    <t>Urraul Alto</t>
  </si>
  <si>
    <t>Urraul Bajo</t>
  </si>
  <si>
    <t>Urroz-Villa</t>
  </si>
  <si>
    <t>Urzainqui/Urzainki</t>
  </si>
  <si>
    <t>Uterga</t>
  </si>
  <si>
    <t>Uztárroz/Uztarroze</t>
  </si>
  <si>
    <t>Valle de Yerri/Deierri</t>
  </si>
  <si>
    <t>Valtierra</t>
  </si>
  <si>
    <t>Viana</t>
  </si>
  <si>
    <t>Vidángoz/Bidankoze</t>
  </si>
  <si>
    <t>Villafranca</t>
  </si>
  <si>
    <t>Villamayor de Monjardín</t>
  </si>
  <si>
    <t>Villatuerta</t>
  </si>
  <si>
    <t>Villava/Atarrabia</t>
  </si>
  <si>
    <t>Yesa</t>
  </si>
  <si>
    <t>Aranarache/Aranaratxe</t>
  </si>
  <si>
    <t>Aranguren</t>
  </si>
  <si>
    <t>Arano</t>
  </si>
  <si>
    <t>Arantza</t>
  </si>
  <si>
    <t>Aras</t>
  </si>
  <si>
    <t>Arbizu</t>
  </si>
  <si>
    <t>Arce/Artzi</t>
  </si>
  <si>
    <t>Arellano</t>
  </si>
  <si>
    <t>Areso</t>
  </si>
  <si>
    <t>Arguedas</t>
  </si>
  <si>
    <t>Aria</t>
  </si>
  <si>
    <t>Aribe</t>
  </si>
  <si>
    <t>Armañanzas</t>
  </si>
  <si>
    <t>8421</t>
  </si>
  <si>
    <t>O8421</t>
  </si>
  <si>
    <t>Asuntos exteriores</t>
  </si>
  <si>
    <t>8422</t>
  </si>
  <si>
    <t>O8422</t>
  </si>
  <si>
    <t>Defensa</t>
  </si>
  <si>
    <t>8423</t>
  </si>
  <si>
    <t>O8423</t>
  </si>
  <si>
    <t>Justicia</t>
  </si>
  <si>
    <t>8424</t>
  </si>
  <si>
    <t>O8424</t>
  </si>
  <si>
    <t>Orden público y seguridad</t>
  </si>
  <si>
    <t>8425</t>
  </si>
  <si>
    <t>O8425</t>
  </si>
  <si>
    <t>Protección civil</t>
  </si>
  <si>
    <t>Seguridad Social obligatoria</t>
  </si>
  <si>
    <t>8430</t>
  </si>
  <si>
    <t>O8430</t>
  </si>
  <si>
    <t>Educación preprimaria</t>
  </si>
  <si>
    <t>8510</t>
  </si>
  <si>
    <t>P8510</t>
  </si>
  <si>
    <t>Educación primaria</t>
  </si>
  <si>
    <t>8520</t>
  </si>
  <si>
    <t>P8520</t>
  </si>
  <si>
    <t>8531</t>
  </si>
  <si>
    <t>P8531</t>
  </si>
  <si>
    <t>Educación secundaria general</t>
  </si>
  <si>
    <t>8532</t>
  </si>
  <si>
    <t>P8532</t>
  </si>
  <si>
    <t>Educación secundaria técnica y profesional</t>
  </si>
  <si>
    <t>8541</t>
  </si>
  <si>
    <t>P8541</t>
  </si>
  <si>
    <t>2352</t>
  </si>
  <si>
    <t>C2352</t>
  </si>
  <si>
    <t>Fabricación de cal y yeso</t>
  </si>
  <si>
    <t>2361</t>
  </si>
  <si>
    <t>C2361</t>
  </si>
  <si>
    <t>Fabricación de elementos de hormigón para la construcción</t>
  </si>
  <si>
    <t>2362</t>
  </si>
  <si>
    <t>C2362</t>
  </si>
  <si>
    <t>Fabricación de elementos de yeso para la construcción</t>
  </si>
  <si>
    <t>2363</t>
  </si>
  <si>
    <t>C2363</t>
  </si>
  <si>
    <t>Fabricación de hormigón fresco</t>
  </si>
  <si>
    <t>2364</t>
  </si>
  <si>
    <t>8891</t>
  </si>
  <si>
    <t>Q8891</t>
  </si>
  <si>
    <t>Actividades de cuidado diurno de niños</t>
  </si>
  <si>
    <t>8899</t>
  </si>
  <si>
    <t>Q8899</t>
  </si>
  <si>
    <t>Grasas y aceites animales o vegetales hidrogenados, incluso refinados, pero sin preparación ulterior</t>
  </si>
  <si>
    <t>Mosto de uva parcialmente fermentado, incluso "apagado" sin utilización de alcohol</t>
  </si>
  <si>
    <t>Actividades hospitalarias</t>
  </si>
  <si>
    <t>8610</t>
  </si>
  <si>
    <t>Q8610</t>
  </si>
  <si>
    <t>8621</t>
  </si>
  <si>
    <t>Q8621</t>
  </si>
  <si>
    <t>Actividades de medicina general</t>
  </si>
  <si>
    <t>8622</t>
  </si>
  <si>
    <t>Q8622</t>
  </si>
  <si>
    <t>Actividades de medicina especializada</t>
  </si>
  <si>
    <t>8623</t>
  </si>
  <si>
    <t>Q8623</t>
  </si>
  <si>
    <t>Actividades odontológicas</t>
  </si>
  <si>
    <t>Actividades de mantenimiento físico</t>
  </si>
  <si>
    <t>9609</t>
  </si>
  <si>
    <t>S9609</t>
  </si>
  <si>
    <t>Otras servicios personales n.c.o.p.</t>
  </si>
  <si>
    <t>Fabricación de fibras artificiales y sintéticas</t>
  </si>
  <si>
    <t>2060</t>
  </si>
  <si>
    <t>C2060</t>
  </si>
  <si>
    <t>Fabricación de productos farmacéuticos de base</t>
  </si>
  <si>
    <t>2110</t>
  </si>
  <si>
    <t>C2110</t>
  </si>
  <si>
    <t>Fabricación de especialidades farmacéuticas</t>
  </si>
  <si>
    <t>2120</t>
  </si>
  <si>
    <t>C2120</t>
  </si>
  <si>
    <t>2211</t>
  </si>
  <si>
    <t>C2211</t>
  </si>
  <si>
    <t>Fabricación de neumáticos y cámaras de caucho; reconstrucción y recauchutado de neumáticos</t>
  </si>
  <si>
    <t>2219</t>
  </si>
  <si>
    <t>C2219</t>
  </si>
  <si>
    <t>Fabricación de otros productos de caucho</t>
  </si>
  <si>
    <t>2221</t>
  </si>
  <si>
    <t>C2221</t>
  </si>
  <si>
    <t>Fabricación de placas, hojas, tubos y perfiles de plástico</t>
  </si>
  <si>
    <t>Número de mujeres en plantilla</t>
  </si>
  <si>
    <t>Azúcares , jarabes y melazas aromatizados o con adición de colorantes (incluidos el azúcar con vainilla o vainillina), con excepción de los zumos de frutas con adición de azúcar en cuaquier porcentaje</t>
  </si>
  <si>
    <t>Capítulo 18</t>
  </si>
  <si>
    <t>18.01</t>
  </si>
  <si>
    <t>Cacao en grano, entero o partido, crudo o totado</t>
  </si>
  <si>
    <t>18.02</t>
  </si>
  <si>
    <t>Cáscara, cascarilla, películas y residuos de cacao</t>
  </si>
  <si>
    <t>Capítulo 20</t>
  </si>
  <si>
    <t>Preparados de legumbres, de hortalizas, de frutas y de otras plantas o partes de plantas</t>
  </si>
  <si>
    <t>Capítulo 22</t>
  </si>
  <si>
    <t>22.04</t>
  </si>
  <si>
    <t>22.05</t>
  </si>
  <si>
    <t>Vinos de uva; mosto de uva "apagado" con alcohol (incluidas las mistelas)</t>
  </si>
  <si>
    <t>22.07</t>
  </si>
  <si>
    <t>Sidra, perada, aguamiel y otras bebidas fermentadas</t>
  </si>
  <si>
    <t>22.08</t>
  </si>
  <si>
    <t>Alcohol etílico desnaturalizado o sin desnaturalizar, decualquier graduación, obtenido con los productos agrícolas que se enumeran en el anexo I, con exclusión de losaguardientes, licores y demás bebidas espirituosas; preparados alcohólicos compuestos (llamados "extractos concentrados") para la fabricación de bebidas</t>
  </si>
  <si>
    <t>22.09</t>
  </si>
  <si>
    <t>22.10</t>
  </si>
  <si>
    <t>Vinagre y sus sucedáneos comestibles</t>
  </si>
  <si>
    <t>Capítulo 23</t>
  </si>
  <si>
    <t>Residuos y desperdicios de las industrias alimenticias; alimentos preparados para animales</t>
  </si>
  <si>
    <t>Capítulo 24</t>
  </si>
  <si>
    <t>24.01</t>
  </si>
  <si>
    <t>FecFinInverAGRO</t>
  </si>
  <si>
    <t>FecFinInverAGRO FORMATO</t>
  </si>
  <si>
    <t>FecFinInverNOAGRO FORMATO</t>
  </si>
  <si>
    <t>Otras actividades de apoyo a las empresas n.c.o.p.</t>
  </si>
  <si>
    <t>8411</t>
  </si>
  <si>
    <t>O8411</t>
  </si>
  <si>
    <t>Actividades generales de la Administración Pública</t>
  </si>
  <si>
    <t>8412</t>
  </si>
  <si>
    <t>O8412</t>
  </si>
  <si>
    <t>Actividades de los parques de atracciones y los parques temáticos</t>
  </si>
  <si>
    <t>9329</t>
  </si>
  <si>
    <t>R9329</t>
  </si>
  <si>
    <t>Gestión de lugares y edificios históricos</t>
  </si>
  <si>
    <t>9104</t>
  </si>
  <si>
    <t>R9104</t>
  </si>
  <si>
    <t>Actividades de los jardines botánicos, parques zoológicos y reservas naturales</t>
  </si>
  <si>
    <t>9105</t>
  </si>
  <si>
    <t>R9105</t>
  </si>
  <si>
    <t>Actividades de bibliotecas</t>
  </si>
  <si>
    <t>9106</t>
  </si>
  <si>
    <t>R9106</t>
  </si>
  <si>
    <t>Actividades de archivos</t>
  </si>
  <si>
    <t>Actividades de juegos de azar y apuestas</t>
  </si>
  <si>
    <t>9200</t>
  </si>
  <si>
    <t>R9200</t>
  </si>
  <si>
    <t>9311</t>
  </si>
  <si>
    <t>R9311</t>
  </si>
  <si>
    <t>Gestión de instalaciones deportivas</t>
  </si>
  <si>
    <t>9312</t>
  </si>
  <si>
    <t>R9312</t>
  </si>
  <si>
    <t>2052</t>
  </si>
  <si>
    <t>C2052</t>
  </si>
  <si>
    <t>Fabricación de colas</t>
  </si>
  <si>
    <t>2053</t>
  </si>
  <si>
    <t>C2053</t>
  </si>
  <si>
    <t>Fabricación de ladrillos, tejas y productos de tierras cocidas para la construcción</t>
  </si>
  <si>
    <t>Fabricación de otros productos cerámicos</t>
  </si>
  <si>
    <t>2341</t>
  </si>
  <si>
    <t>C2341</t>
  </si>
  <si>
    <t>Fabricación de artículos cerámicos de uso doméstico y ornamental</t>
  </si>
  <si>
    <t>2342</t>
  </si>
  <si>
    <t>C2342</t>
  </si>
  <si>
    <t>Fabricación de otras cisternas, grandes depósitos y contenedores de metal</t>
  </si>
  <si>
    <t>Fabricación de generadores de vapor, excepto calderas de calefacción central</t>
  </si>
  <si>
    <t>2530</t>
  </si>
  <si>
    <t>C2530</t>
  </si>
  <si>
    <t>Fabricación de armas y municiones</t>
  </si>
  <si>
    <t>2540</t>
  </si>
  <si>
    <t>C2540</t>
  </si>
  <si>
    <t>Forja, estampación y embutición de metales; metalurgia de polvos</t>
  </si>
  <si>
    <t>2550</t>
  </si>
  <si>
    <t>C2550</t>
  </si>
  <si>
    <t>2561</t>
  </si>
  <si>
    <t>C2561</t>
  </si>
  <si>
    <t>Tratamiento y revestimiento de metales</t>
  </si>
  <si>
    <t>2562</t>
  </si>
  <si>
    <t>Fabricación de equipos de transmisión hidráulica y neumática</t>
  </si>
  <si>
    <t>2813</t>
  </si>
  <si>
    <t>C2813</t>
  </si>
  <si>
    <t>Fabricación de otras bombas y compresores</t>
  </si>
  <si>
    <t>2814</t>
  </si>
  <si>
    <t>C2814</t>
  </si>
  <si>
    <t>Fabricación de otra grifería y válvulas</t>
  </si>
  <si>
    <t>2815</t>
  </si>
  <si>
    <t>C2815</t>
  </si>
  <si>
    <t>Fabricación de cojinetes, engranajes y órganos mecánicos de transmisión</t>
  </si>
  <si>
    <t>2821</t>
  </si>
  <si>
    <t>C2821</t>
  </si>
  <si>
    <t>Fabricación de hornos y quemadores</t>
  </si>
  <si>
    <t>2822</t>
  </si>
  <si>
    <t>C2822</t>
  </si>
  <si>
    <t>Fabricación de maquinaria de elevación y manipulación</t>
  </si>
  <si>
    <t>2823</t>
  </si>
  <si>
    <t>C2823</t>
  </si>
  <si>
    <t>Fabricación de máquinas y equipos de oficina, excepto equipos informáticos</t>
  </si>
  <si>
    <t>2824</t>
  </si>
  <si>
    <t>C2824</t>
  </si>
  <si>
    <t>Fabricación de herramientas eléctricas manuales</t>
  </si>
  <si>
    <t>2825</t>
  </si>
  <si>
    <t>C2825</t>
  </si>
  <si>
    <t>Fabricación de maquinaria de ventilación y refrigeración no doméstica</t>
  </si>
  <si>
    <t>2829</t>
  </si>
  <si>
    <t>C2829</t>
  </si>
  <si>
    <t>Residuos procedentes del tratamiento de los cuerpos grasos o de las ceras animales o vegetales</t>
  </si>
  <si>
    <t>Capítulo 16</t>
  </si>
  <si>
    <t>Preparados de carnes, de pescados, de crustáceos y de moluscos</t>
  </si>
  <si>
    <t>Capítulo 17</t>
  </si>
  <si>
    <t>17.01</t>
  </si>
  <si>
    <t>Azúcares de remolacha y de caña, en estado sólido</t>
  </si>
  <si>
    <t>17.02</t>
  </si>
  <si>
    <t>Otros azúcares; jarabes; sucenáneos de la miel, incluso mezclados con miel natural; azúcares y melazas caramelizadas</t>
  </si>
  <si>
    <t>17.03</t>
  </si>
  <si>
    <t>Melazas, incluso decoloradas</t>
  </si>
  <si>
    <t>17.05</t>
  </si>
  <si>
    <t>IMPORTE</t>
  </si>
  <si>
    <t>* Recursos propios</t>
  </si>
  <si>
    <t xml:space="preserve">   - Por aportación al Capital</t>
  </si>
  <si>
    <t xml:space="preserve">   - Por auto-financiación</t>
  </si>
  <si>
    <t>* Recursos ajenos L.P.</t>
  </si>
  <si>
    <t xml:space="preserve">   - Arrendamiento financiero</t>
  </si>
  <si>
    <t>TOTALES</t>
  </si>
  <si>
    <t>Fabricación de soportes magnéticos y ópticos</t>
  </si>
  <si>
    <t>2680</t>
  </si>
  <si>
    <t>C2680</t>
  </si>
  <si>
    <t>2711</t>
  </si>
  <si>
    <t>C2711</t>
  </si>
  <si>
    <t>Fabricación de motores, generadores y transformadores eléctricos</t>
  </si>
  <si>
    <t>2712</t>
  </si>
  <si>
    <t>Ezcároz/Ezkaroze</t>
  </si>
  <si>
    <t>Ezkurra</t>
  </si>
  <si>
    <t>Ezprogui</t>
  </si>
  <si>
    <t>Falces</t>
  </si>
  <si>
    <t>Fitero</t>
  </si>
  <si>
    <t>NIF/CIF:</t>
  </si>
  <si>
    <t>2571</t>
  </si>
  <si>
    <t>C2571</t>
  </si>
  <si>
    <t>Fabricación de artículos de cuchillería y cubertería</t>
  </si>
  <si>
    <t>2572</t>
  </si>
  <si>
    <t>C2572</t>
  </si>
  <si>
    <t>Fabricación de cerraduras y herrajes</t>
  </si>
  <si>
    <t>2573</t>
  </si>
  <si>
    <t>C2573</t>
  </si>
  <si>
    <t>Fabricación de herramientas</t>
  </si>
  <si>
    <t>Actividades de los hogares como empleadores de personal doméstico</t>
  </si>
  <si>
    <t>9700</t>
  </si>
  <si>
    <t>T9700</t>
  </si>
  <si>
    <t>Actividades de los hogares como productores de bienes para uso propio</t>
  </si>
  <si>
    <t>9810</t>
  </si>
  <si>
    <t>T9810</t>
  </si>
  <si>
    <t>Actividades de los hogares como productores de servicios para uso propio</t>
  </si>
  <si>
    <t>9820</t>
  </si>
  <si>
    <t>T9820</t>
  </si>
  <si>
    <t>Actividades de organizaciones y organismos extraterritoriales</t>
  </si>
  <si>
    <t>9900</t>
  </si>
  <si>
    <t>U9900</t>
  </si>
  <si>
    <t>Fabricación de otros productos cerámicos de uso técnico</t>
  </si>
  <si>
    <t>2349</t>
  </si>
  <si>
    <t>C2349</t>
  </si>
  <si>
    <t>2351</t>
  </si>
  <si>
    <t>C2351</t>
  </si>
  <si>
    <t>Fabricación de cemento</t>
  </si>
  <si>
    <t xml:space="preserve">   - Préstamos, acreedores y otras fuentes.</t>
  </si>
  <si>
    <t>(Tipo de Cooperativas - Elegir opción)</t>
  </si>
  <si>
    <t>CPROMUN</t>
  </si>
  <si>
    <t>Abáigar</t>
  </si>
  <si>
    <t>Cultivo de especias, plantas aromáticas, medicinales y farmacéuticas</t>
  </si>
  <si>
    <t>0129</t>
  </si>
  <si>
    <t>A0129</t>
  </si>
  <si>
    <t>Otros cultivos perennes</t>
  </si>
  <si>
    <t>Propagación de plantas</t>
  </si>
  <si>
    <t>0130</t>
  </si>
  <si>
    <t>A0130</t>
  </si>
  <si>
    <t>0141</t>
  </si>
  <si>
    <t>A0141</t>
  </si>
  <si>
    <t>Explotación de ganado bovino para la producción de leche</t>
  </si>
  <si>
    <t>0142</t>
  </si>
  <si>
    <t>A0142</t>
  </si>
  <si>
    <t>Explotación de otro ganado bovino y búfalos</t>
  </si>
  <si>
    <t>0143</t>
  </si>
  <si>
    <t>A0143</t>
  </si>
  <si>
    <t>3812</t>
  </si>
  <si>
    <t>E3812</t>
  </si>
  <si>
    <t>Recogida de residuos peligrosos</t>
  </si>
  <si>
    <t>3821</t>
  </si>
  <si>
    <t>E3821</t>
  </si>
  <si>
    <t>Tratamiento y eliminación de residuos no peligrosos</t>
  </si>
  <si>
    <t>3822</t>
  </si>
  <si>
    <t>E3822</t>
  </si>
  <si>
    <t>Tratamiento y eliminación de residuos peligrosos</t>
  </si>
  <si>
    <t>3831</t>
  </si>
  <si>
    <t>E3831</t>
  </si>
  <si>
    <t>Separación y clasificación de materiales</t>
  </si>
  <si>
    <t>3832</t>
  </si>
  <si>
    <t>E3832</t>
  </si>
  <si>
    <t>Valorización de materiales ya clasificados</t>
  </si>
  <si>
    <t>Actividades de descontaminación y otros servicios de gestión de residuos</t>
  </si>
  <si>
    <t>3900</t>
  </si>
  <si>
    <t>E3900</t>
  </si>
  <si>
    <t>Promoción inmobiliaria</t>
  </si>
  <si>
    <t>4110</t>
  </si>
  <si>
    <t>F4110</t>
  </si>
  <si>
    <t>4121</t>
  </si>
  <si>
    <t>F4121</t>
  </si>
  <si>
    <t>Construcción de edificios residenciales</t>
  </si>
  <si>
    <t>4122</t>
  </si>
  <si>
    <t>F4122</t>
  </si>
  <si>
    <t>Construcción de edificios no residenciales</t>
  </si>
  <si>
    <t>4211</t>
  </si>
  <si>
    <t>F4211</t>
  </si>
  <si>
    <t>Construcción de carreteras y autopistas</t>
  </si>
  <si>
    <t>4212</t>
  </si>
  <si>
    <t>F4212</t>
  </si>
  <si>
    <t>Construcción de vías férreas de superficie y subterráneas</t>
  </si>
  <si>
    <t>4213</t>
  </si>
  <si>
    <t>F4213</t>
  </si>
  <si>
    <t>Construcción de puentes y túneles</t>
  </si>
  <si>
    <t>4221</t>
  </si>
  <si>
    <t>F4221</t>
  </si>
  <si>
    <t>Construcción de redes para fluidos</t>
  </si>
  <si>
    <t>4222</t>
  </si>
  <si>
    <t>F4222</t>
  </si>
  <si>
    <t>Construcción de redes eléctricas y de telecomunicaciones</t>
  </si>
  <si>
    <t>4291</t>
  </si>
  <si>
    <t>F4291</t>
  </si>
  <si>
    <t>Obras hidráulicas</t>
  </si>
  <si>
    <t>4299</t>
  </si>
  <si>
    <t>F4299</t>
  </si>
  <si>
    <t>Construcción de otros proyectos de ingeniería civil n.c.o.p.</t>
  </si>
  <si>
    <t>4311</t>
  </si>
  <si>
    <t>F4311</t>
  </si>
  <si>
    <t>Demolición</t>
  </si>
  <si>
    <t>4312</t>
  </si>
  <si>
    <t>F4312</t>
  </si>
  <si>
    <t>Preparación de terrenos</t>
  </si>
  <si>
    <t>4313</t>
  </si>
  <si>
    <t>F4313</t>
  </si>
  <si>
    <t>Perforaciones y sondeos</t>
  </si>
  <si>
    <t>4321</t>
  </si>
  <si>
    <t>F4321</t>
  </si>
  <si>
    <t>2651</t>
  </si>
  <si>
    <t>C2651</t>
  </si>
  <si>
    <t>Fabricación de instrumentos y aparatos de medida, verificación y navegación</t>
  </si>
  <si>
    <t>2652</t>
  </si>
  <si>
    <t>Desojo</t>
  </si>
  <si>
    <t>Dicastillo</t>
  </si>
  <si>
    <t>Donamaria</t>
  </si>
  <si>
    <t>Doneztebe/Santesteban</t>
  </si>
  <si>
    <t>Reparación de equipos electrónicos y ópticos</t>
  </si>
  <si>
    <t>3314</t>
  </si>
  <si>
    <t>C3314</t>
  </si>
  <si>
    <t>Reparación de equipos eléctricos</t>
  </si>
  <si>
    <t>3315</t>
  </si>
  <si>
    <t>C3315</t>
  </si>
  <si>
    <t>Reparación y mantenimiento naval</t>
  </si>
  <si>
    <t>3316</t>
  </si>
  <si>
    <t>C3316</t>
  </si>
  <si>
    <t>Elaboración de sidra y otras bebidas fermentadas a partir de frutas</t>
  </si>
  <si>
    <t>1104</t>
  </si>
  <si>
    <t>C1104</t>
  </si>
  <si>
    <t>Elaboración de otras bebidas no destiladas, procedentes de la fermentación</t>
  </si>
  <si>
    <t>1105</t>
  </si>
  <si>
    <t>C1105</t>
  </si>
  <si>
    <t>Fabricación de cerveza</t>
  </si>
  <si>
    <t>1106</t>
  </si>
  <si>
    <t>C1106</t>
  </si>
  <si>
    <t>Fabricación de malta</t>
  </si>
  <si>
    <t>1107</t>
  </si>
  <si>
    <t>C1107</t>
  </si>
  <si>
    <t>Fabricación de bebidas no alcohólicas; producción de aguas minerales y otras aguas embotelladas</t>
  </si>
  <si>
    <t>Legarda</t>
  </si>
  <si>
    <t>Legaria</t>
  </si>
  <si>
    <t>Leitza</t>
  </si>
  <si>
    <t>Otras actividades de construcción especializada n.c.o.p.</t>
  </si>
  <si>
    <t>4511</t>
  </si>
  <si>
    <t>G4511</t>
  </si>
  <si>
    <t>Venta de automóviles y vehículos de motor ligeros</t>
  </si>
  <si>
    <t>4519</t>
  </si>
  <si>
    <t>G4519</t>
  </si>
  <si>
    <t>Venta de otros vehículos de motor</t>
  </si>
  <si>
    <t>Plantilla Media de la empresa (Inicial)</t>
  </si>
  <si>
    <t>Plantilla Media de la empresa (Final Estimada)</t>
  </si>
  <si>
    <t>Caparroso</t>
  </si>
  <si>
    <t>Cárcar</t>
  </si>
  <si>
    <t>Carcastillo</t>
  </si>
  <si>
    <t>Cascante</t>
  </si>
  <si>
    <t>Cáseda</t>
  </si>
  <si>
    <t>Castejón</t>
  </si>
  <si>
    <t>Castillonuevo</t>
  </si>
  <si>
    <t>Cendea de Olza/Oltza Zendea</t>
  </si>
  <si>
    <t>Cintruénigo</t>
  </si>
  <si>
    <t>Cirauqui/Zirauki</t>
  </si>
  <si>
    <t>Cizur</t>
  </si>
  <si>
    <t>Corella</t>
  </si>
  <si>
    <t>Cortes</t>
  </si>
  <si>
    <t>MAQUINARIA - Ahorro Energético</t>
  </si>
  <si>
    <t>Zabalza/Zabaltza</t>
  </si>
  <si>
    <t>Ziordia</t>
  </si>
  <si>
    <t>Zizur Mayor/Zizur Nagusia</t>
  </si>
  <si>
    <t>Zubieta</t>
  </si>
  <si>
    <t>Zugarramurdi</t>
  </si>
  <si>
    <t>Zúñiga</t>
  </si>
  <si>
    <t>31001</t>
  </si>
  <si>
    <t>31002</t>
  </si>
  <si>
    <t>31003</t>
  </si>
  <si>
    <t>31004</t>
  </si>
  <si>
    <t>31005</t>
  </si>
  <si>
    <t>31006</t>
  </si>
  <si>
    <t>31007</t>
  </si>
  <si>
    <t>31008</t>
  </si>
  <si>
    <t>31009</t>
  </si>
  <si>
    <t>31011</t>
  </si>
  <si>
    <t>31012</t>
  </si>
  <si>
    <t>31010</t>
  </si>
  <si>
    <t>31013</t>
  </si>
  <si>
    <t>31014</t>
  </si>
  <si>
    <t>31015</t>
  </si>
  <si>
    <t>31016</t>
  </si>
  <si>
    <t>31017</t>
  </si>
  <si>
    <t>31018</t>
  </si>
  <si>
    <t>31019</t>
  </si>
  <si>
    <t>31020</t>
  </si>
  <si>
    <t>31025</t>
  </si>
  <si>
    <t>31021</t>
  </si>
  <si>
    <t>31023</t>
  </si>
  <si>
    <t>31024</t>
  </si>
  <si>
    <t>31022</t>
  </si>
  <si>
    <t>31026</t>
  </si>
  <si>
    <t>31027</t>
  </si>
  <si>
    <t>31028</t>
  </si>
  <si>
    <t>31029</t>
  </si>
  <si>
    <t>31030</t>
  </si>
  <si>
    <t>31031</t>
  </si>
  <si>
    <t>31032</t>
  </si>
  <si>
    <t>31033</t>
  </si>
  <si>
    <t>31034</t>
  </si>
  <si>
    <t>31035</t>
  </si>
  <si>
    <t>31036</t>
  </si>
  <si>
    <t>31037</t>
  </si>
  <si>
    <t>31038</t>
  </si>
  <si>
    <t>31039</t>
  </si>
  <si>
    <t>31040</t>
  </si>
  <si>
    <t>31058</t>
  </si>
  <si>
    <t>31041</t>
  </si>
  <si>
    <t>31042</t>
  </si>
  <si>
    <t>31043</t>
  </si>
  <si>
    <t>31044</t>
  </si>
  <si>
    <t>31901</t>
  </si>
  <si>
    <t>31045</t>
  </si>
  <si>
    <t>31046</t>
  </si>
  <si>
    <t>31047</t>
  </si>
  <si>
    <t>31048</t>
  </si>
  <si>
    <t>Comercio de energía eléctrica</t>
  </si>
  <si>
    <t>3515</t>
  </si>
  <si>
    <t>D3515</t>
  </si>
  <si>
    <t>Producción de energía hidroeléctrica</t>
  </si>
  <si>
    <t>3516</t>
  </si>
  <si>
    <t>D3516</t>
  </si>
  <si>
    <t>31144</t>
  </si>
  <si>
    <t>31145</t>
  </si>
  <si>
    <t>31146</t>
  </si>
  <si>
    <t>31147</t>
  </si>
  <si>
    <t>31148</t>
  </si>
  <si>
    <t>31149</t>
  </si>
  <si>
    <t>31908</t>
  </si>
  <si>
    <t>31150</t>
  </si>
  <si>
    <t>31151</t>
  </si>
  <si>
    <t>31152</t>
  </si>
  <si>
    <t>31153</t>
  </si>
  <si>
    <t>31154</t>
  </si>
  <si>
    <t>31155</t>
  </si>
  <si>
    <t>31156</t>
  </si>
  <si>
    <t>31157</t>
  </si>
  <si>
    <t>31158</t>
  </si>
  <si>
    <t>31159</t>
  </si>
  <si>
    <t>31160</t>
  </si>
  <si>
    <t>31248</t>
  </si>
  <si>
    <t>31161</t>
  </si>
  <si>
    <t>31162</t>
  </si>
  <si>
    <t>31163</t>
  </si>
  <si>
    <t>31164</t>
  </si>
  <si>
    <t>31165</t>
  </si>
  <si>
    <t>0150</t>
  </si>
  <si>
    <t>A0150</t>
  </si>
  <si>
    <t>0161</t>
  </si>
  <si>
    <t>A0161</t>
  </si>
  <si>
    <t>Fabricación de muebles de cocina</t>
  </si>
  <si>
    <t>3103</t>
  </si>
  <si>
    <t>C3103</t>
  </si>
  <si>
    <t>Fabricación de colchones</t>
  </si>
  <si>
    <t>3109</t>
  </si>
  <si>
    <t>C3109</t>
  </si>
  <si>
    <t>Fabricación de otros muebles</t>
  </si>
  <si>
    <t>3211</t>
  </si>
  <si>
    <t>C3211</t>
  </si>
  <si>
    <t>Fabricación de monedas</t>
  </si>
  <si>
    <t>3212</t>
  </si>
  <si>
    <t>C3212</t>
  </si>
  <si>
    <t>Fabricación de artículos de joyería y artículos similares</t>
  </si>
  <si>
    <t>3213</t>
  </si>
  <si>
    <t>C3213</t>
  </si>
  <si>
    <t>Fabricación de artículos de bisutería y artículos similares</t>
  </si>
  <si>
    <t>Fabricación de instrumentos musicales</t>
  </si>
  <si>
    <t>3220</t>
  </si>
  <si>
    <t>C3220</t>
  </si>
  <si>
    <t>Fabricación de artículos de deporte</t>
  </si>
  <si>
    <t>3230</t>
  </si>
  <si>
    <t>C3230</t>
  </si>
  <si>
    <t>FRASE PLANTILLA EMPRESA AGRO</t>
  </si>
  <si>
    <t>FRASE PLANTILLA EMPRESA NO AGRO</t>
  </si>
  <si>
    <t>2830</t>
  </si>
  <si>
    <t>C2830</t>
  </si>
  <si>
    <t>2841</t>
  </si>
  <si>
    <t>C2841</t>
  </si>
  <si>
    <t>Fabricación de máquinas herramienta para trabajar el metal</t>
  </si>
  <si>
    <t>2849</t>
  </si>
  <si>
    <t>C2849</t>
  </si>
  <si>
    <t>Fabricación de otras máquinas herramienta</t>
  </si>
  <si>
    <t>2891</t>
  </si>
  <si>
    <t>C2891</t>
  </si>
  <si>
    <t>Fabricación de maquinaria para la industria metalúrgica</t>
  </si>
  <si>
    <t>2892</t>
  </si>
  <si>
    <t>C2892</t>
  </si>
  <si>
    <t>Fabricación de maquinaria para las industrias extractivas y de la construcción</t>
  </si>
  <si>
    <t>2893</t>
  </si>
  <si>
    <t>C2893</t>
  </si>
  <si>
    <t>Explotación de caballos y otros equinos</t>
  </si>
  <si>
    <t>0144</t>
  </si>
  <si>
    <t>A0144</t>
  </si>
  <si>
    <t>Explotación de camellos y otros camélidos</t>
  </si>
  <si>
    <t>0145</t>
  </si>
  <si>
    <t>A0145</t>
  </si>
  <si>
    <t>Explotación de ganado ovino y caprino</t>
  </si>
  <si>
    <t>0146</t>
  </si>
  <si>
    <t>A0146</t>
  </si>
  <si>
    <t>(Denominación social empresa solicitante)</t>
  </si>
  <si>
    <t>Correo electrónico vinculado DEH</t>
  </si>
  <si>
    <t>Título proyecto :</t>
  </si>
  <si>
    <t>(Marcar en caso afirmativo)</t>
  </si>
  <si>
    <t>CAPÍTULOS</t>
  </si>
  <si>
    <t>FRASE PIE DATOS EMPRESA AGRO</t>
  </si>
  <si>
    <t>FRASE PIE DATOS EMPRESA NO AGRO</t>
  </si>
  <si>
    <t>COD_CNAE2009</t>
  </si>
  <si>
    <t>CODINTEGR</t>
  </si>
  <si>
    <t>TITULO_CNAE2009</t>
  </si>
  <si>
    <t>0111</t>
  </si>
  <si>
    <t>A0111</t>
  </si>
  <si>
    <t>Cultivo de cereales (excepto arroz), leguminosas y semillas oleaginosas</t>
  </si>
  <si>
    <t>0112</t>
  </si>
  <si>
    <t>A0112</t>
  </si>
  <si>
    <t>Cultivo de arroz</t>
  </si>
  <si>
    <t>0113</t>
  </si>
  <si>
    <t>A0113</t>
  </si>
  <si>
    <t>Cultivo de hortalizas, raíces y tubérculos</t>
  </si>
  <si>
    <t>0114</t>
  </si>
  <si>
    <t>A0114</t>
  </si>
  <si>
    <t>Cultivo de caña de azúcar</t>
  </si>
  <si>
    <t>0115</t>
  </si>
  <si>
    <t>A0115</t>
  </si>
  <si>
    <t>Cultivo de tabaco</t>
  </si>
  <si>
    <t>0116</t>
  </si>
  <si>
    <t>A0116</t>
  </si>
  <si>
    <t>Cultivo de plantas para fibras textiles</t>
  </si>
  <si>
    <t>0119</t>
  </si>
  <si>
    <t>A0119</t>
  </si>
  <si>
    <t>Otros cultivos no perennes</t>
  </si>
  <si>
    <t>0121</t>
  </si>
  <si>
    <t>A0121</t>
  </si>
  <si>
    <t>Cultivo de la vid</t>
  </si>
  <si>
    <t>0122</t>
  </si>
  <si>
    <t>A0122</t>
  </si>
  <si>
    <t>Comercio al por mayor de muebles de oficina</t>
  </si>
  <si>
    <t>4666</t>
  </si>
  <si>
    <t>G4666</t>
  </si>
  <si>
    <t>Comercio al por mayor de otra maquinaria y equipo de oficina</t>
  </si>
  <si>
    <t>4669</t>
  </si>
  <si>
    <t>G4669</t>
  </si>
  <si>
    <t>Comercio al por mayor de otra maquinaria y equipo</t>
  </si>
  <si>
    <t>DESCRIPCIÓN DE LA ACTIVIDAD DE LA EMPRESA:</t>
  </si>
  <si>
    <t>Fabricación de artículos confeccionados con textiles, excepto prendas de vestir</t>
  </si>
  <si>
    <t>1393</t>
  </si>
  <si>
    <t>C1393</t>
  </si>
  <si>
    <t>Fabricación de alfombras y moquetas</t>
  </si>
  <si>
    <t>1394</t>
  </si>
  <si>
    <t>1-Industrias Agroalimentarias</t>
  </si>
  <si>
    <t>2-PYMES Industriales</t>
  </si>
  <si>
    <t>IVL = Informe de Vida Laboral de la empresa solicitante a 31 de Diciembre de 2015.</t>
  </si>
  <si>
    <t>TERRENO</t>
  </si>
  <si>
    <t>EDIFICIOS</t>
  </si>
  <si>
    <t>MAQUINARIA</t>
  </si>
  <si>
    <t>OTRAS INVERSIONES</t>
  </si>
  <si>
    <t>ACTIVOS INTANGIBLES</t>
  </si>
  <si>
    <t>MAQUINARIA - Róbotica</t>
  </si>
  <si>
    <t>MAQUINARIA - Vision artificial</t>
  </si>
  <si>
    <t>MAQUINARIA - Fabricación aditiva</t>
  </si>
  <si>
    <t>MAQUINARIA - Sensorización</t>
  </si>
  <si>
    <t>MAQUINARIA - Energías Renovables</t>
  </si>
  <si>
    <t>MAQUINARIA - Energías Residuales</t>
  </si>
  <si>
    <t>ACTIVOS INTANGIBLES - Simulación</t>
  </si>
  <si>
    <t>Tratamiento de semillas para reproducción</t>
  </si>
  <si>
    <t>Caza, captura de animales y servicios relacionados con las mismas</t>
  </si>
  <si>
    <t>0170</t>
  </si>
  <si>
    <t>A0123</t>
  </si>
  <si>
    <t>Cultivo de cítricos</t>
  </si>
  <si>
    <t>0124</t>
  </si>
  <si>
    <t>A0124</t>
  </si>
  <si>
    <t>Cultivo de frutos con hueso y pepitas</t>
  </si>
  <si>
    <t>0125</t>
  </si>
  <si>
    <t>A0125</t>
  </si>
  <si>
    <t>Cultivo de otros árboles y arbustos frutales y frutos secos</t>
  </si>
  <si>
    <t>0126</t>
  </si>
  <si>
    <t>A0126</t>
  </si>
  <si>
    <t>Cultivo de frutos oleaginosos</t>
  </si>
  <si>
    <t>0127</t>
  </si>
  <si>
    <t>A0127</t>
  </si>
  <si>
    <t>Cultivo de plantas para bebidas</t>
  </si>
  <si>
    <t>0128</t>
  </si>
  <si>
    <t>A0128</t>
  </si>
  <si>
    <t>Fabricación de juegos y juguetes</t>
  </si>
  <si>
    <t>3240</t>
  </si>
  <si>
    <t>C3240</t>
  </si>
  <si>
    <t>Fabricación de instrumentos y suministros médicos y odontológicos</t>
  </si>
  <si>
    <t>3250</t>
  </si>
  <si>
    <t>C3250</t>
  </si>
  <si>
    <t>3291</t>
  </si>
  <si>
    <t>C3291</t>
  </si>
  <si>
    <t>Fabricación de escobas, brochas y cepillos</t>
  </si>
  <si>
    <t>3299</t>
  </si>
  <si>
    <t>C3299</t>
  </si>
  <si>
    <t>Otras industrias manufactureras n.c.o.p.</t>
  </si>
  <si>
    <t>3311</t>
  </si>
  <si>
    <t>C3311</t>
  </si>
  <si>
    <t>Reparación de productos metálicos</t>
  </si>
  <si>
    <t>3312</t>
  </si>
  <si>
    <t>C3312</t>
  </si>
  <si>
    <t>Construcción de barcos y estructuras flotantes</t>
  </si>
  <si>
    <t>3012</t>
  </si>
  <si>
    <t>C3012</t>
  </si>
  <si>
    <t>Construcción de embarcaciones de recreo y deporte</t>
  </si>
  <si>
    <t>Fabricación de locomotoras y material ferroviario</t>
  </si>
  <si>
    <t>3020</t>
  </si>
  <si>
    <t>C3020</t>
  </si>
  <si>
    <t>Construcción aeronáutica y espacial y su maquinaria</t>
  </si>
  <si>
    <t>3030</t>
  </si>
  <si>
    <t>C3030</t>
  </si>
  <si>
    <t>Fabricación de vehículos militares de combate</t>
  </si>
  <si>
    <t>3040</t>
  </si>
  <si>
    <t>C3040</t>
  </si>
  <si>
    <t>Fabricación de otro material de transporte n.c.o.p.</t>
  </si>
  <si>
    <t>3091</t>
  </si>
  <si>
    <t>C3091</t>
  </si>
  <si>
    <t>Fabricación de motocicletas</t>
  </si>
  <si>
    <t>3092</t>
  </si>
  <si>
    <t>C3092</t>
  </si>
  <si>
    <t>Fabricación de bicicletas y de vehículos para personas con discapacidad</t>
  </si>
  <si>
    <t>3099</t>
  </si>
  <si>
    <t>C3099</t>
  </si>
  <si>
    <t>3101</t>
  </si>
  <si>
    <t>C3101</t>
  </si>
  <si>
    <t>Instalaciones eléctricas</t>
  </si>
  <si>
    <t>4322</t>
  </si>
  <si>
    <t>F4322</t>
  </si>
  <si>
    <t>Reparación de maquinaria</t>
  </si>
  <si>
    <t>3313</t>
  </si>
  <si>
    <t>C3313</t>
  </si>
  <si>
    <t>Fabricación de pilas y acumuladores eléctricos</t>
  </si>
  <si>
    <t>2720</t>
  </si>
  <si>
    <t>C2720</t>
  </si>
  <si>
    <t>2731</t>
  </si>
  <si>
    <t>C2731</t>
  </si>
  <si>
    <t>Fabricación de cables de fibra óptica</t>
  </si>
  <si>
    <t>2732</t>
  </si>
  <si>
    <t>C2732</t>
  </si>
  <si>
    <t>Fabricación de otros hilos y cables electrónicos y eléctricos</t>
  </si>
  <si>
    <t>2733</t>
  </si>
  <si>
    <t>C2733</t>
  </si>
  <si>
    <t>Fabricación de dispositivos de cableado</t>
  </si>
  <si>
    <t>Fabricación de lámparas y aparatos eléctricos de iluminación</t>
  </si>
  <si>
    <t>2740</t>
  </si>
  <si>
    <t>C2740</t>
  </si>
  <si>
    <t>2751</t>
  </si>
  <si>
    <t>C2751</t>
  </si>
  <si>
    <t>Fabricación de electrodomésticos</t>
  </si>
  <si>
    <t>2752</t>
  </si>
  <si>
    <t>C2752</t>
  </si>
  <si>
    <t>Fabricación de aparatos domésticos no eléctricos</t>
  </si>
  <si>
    <t>Fabricación de otro material y equipo eléctrico</t>
  </si>
  <si>
    <t>2790</t>
  </si>
  <si>
    <t>C2790</t>
  </si>
  <si>
    <t>2811</t>
  </si>
  <si>
    <t>C2811</t>
  </si>
  <si>
    <t>Fabricación de motores y turbinas, excepto los destinados a aeronaves, vehículos automóviles y ciclomotores</t>
  </si>
  <si>
    <t>2812</t>
  </si>
  <si>
    <t>C2812</t>
  </si>
  <si>
    <t>Huarte/Uharte</t>
  </si>
  <si>
    <t>Ibargoiti</t>
  </si>
  <si>
    <t>Igantzi</t>
  </si>
  <si>
    <t>Igúzquiza</t>
  </si>
  <si>
    <t>Imotz</t>
  </si>
  <si>
    <t>Irañeta</t>
  </si>
  <si>
    <t>Irurtzun</t>
  </si>
  <si>
    <t>Isaba/Izaba</t>
  </si>
  <si>
    <t>Ituren</t>
  </si>
  <si>
    <t>Iturmendi</t>
  </si>
  <si>
    <t>Iza/Itza</t>
  </si>
  <si>
    <t>Izagaondoa</t>
  </si>
  <si>
    <t>Izalzu/Itzaltzu</t>
  </si>
  <si>
    <t>Jaurrieta</t>
  </si>
  <si>
    <t>Javier</t>
  </si>
  <si>
    <t>Juslapeña</t>
  </si>
  <si>
    <t>Lakuntza</t>
  </si>
  <si>
    <t>Lana</t>
  </si>
  <si>
    <t>Lantz</t>
  </si>
  <si>
    <t>Lapoblación</t>
  </si>
  <si>
    <t>Larraga</t>
  </si>
  <si>
    <t>Larraona</t>
  </si>
  <si>
    <t>Larraun</t>
  </si>
  <si>
    <t>Lazagurría</t>
  </si>
  <si>
    <t>ACTIVOS INTANGIBLES - Cloud computing</t>
  </si>
  <si>
    <t>ACTIVOS INTANGIBLES - Ciberseguridad</t>
  </si>
  <si>
    <t>Cooperativas integradas a partir del 01/01/2014 y con anterioridad al 01/01/2014</t>
  </si>
  <si>
    <t>Cooperativas en proceso de integración o integradas con posterioridad al 01/01/2014</t>
  </si>
  <si>
    <t>Cooperativas no integradas ni en proceso de integración o integradas con anterioridad a 01/01/2010</t>
  </si>
  <si>
    <t>D3519</t>
  </si>
  <si>
    <t>Producción de energía eléctrica de otros tipos</t>
  </si>
  <si>
    <t>3521</t>
  </si>
  <si>
    <t>D3521</t>
  </si>
  <si>
    <t>Producción de gas</t>
  </si>
  <si>
    <t>3522</t>
  </si>
  <si>
    <t>D3522</t>
  </si>
  <si>
    <t>Distribución por tubería de combustibles gaseosos</t>
  </si>
  <si>
    <t>3523</t>
  </si>
  <si>
    <t>D3523</t>
  </si>
  <si>
    <t>Comercio de gas por tubería</t>
  </si>
  <si>
    <t>Suministro de vapor y aire acondicionado</t>
  </si>
  <si>
    <t>3530</t>
  </si>
  <si>
    <t>D3530</t>
  </si>
  <si>
    <t>Captación, depuración y distribución de agua</t>
  </si>
  <si>
    <t>3600</t>
  </si>
  <si>
    <t>E3600</t>
  </si>
  <si>
    <t>Recogida y tratamiento de aguas residuales</t>
  </si>
  <si>
    <t>3700</t>
  </si>
  <si>
    <t>E3700</t>
  </si>
  <si>
    <t>3811</t>
  </si>
  <si>
    <t>E3811</t>
  </si>
  <si>
    <t>C1044</t>
  </si>
  <si>
    <t>Fabricación de otros aceites y grasas</t>
  </si>
  <si>
    <t>1052</t>
  </si>
  <si>
    <t>C1052</t>
  </si>
  <si>
    <t>Elaboración de helados</t>
  </si>
  <si>
    <t>1053</t>
  </si>
  <si>
    <t>C1053</t>
  </si>
  <si>
    <t>Fabricación de quesos</t>
  </si>
  <si>
    <t>1054</t>
  </si>
  <si>
    <t>C1054</t>
  </si>
  <si>
    <t>Comercio al por menor de productos textiles, prendas de vestir y calzado en puestos de venta y en mercadillos</t>
  </si>
  <si>
    <t>4789</t>
  </si>
  <si>
    <t>G4789</t>
  </si>
  <si>
    <t>Comercio al por menor de otros productos en puestos de venta y en mercadillos</t>
  </si>
  <si>
    <t>4791</t>
  </si>
  <si>
    <t>G4791</t>
  </si>
  <si>
    <t>Comercio al por menor por correspondencia o Internet</t>
  </si>
  <si>
    <t>4799</t>
  </si>
  <si>
    <t>G4799</t>
  </si>
  <si>
    <t>Confección de otras prendas de vestir de punto</t>
  </si>
  <si>
    <t>1511</t>
  </si>
  <si>
    <t>C1511</t>
  </si>
  <si>
    <t>Preparación, curtido y acabado del cuero; preparación y teñido de pieles</t>
  </si>
  <si>
    <t>1512</t>
  </si>
  <si>
    <t>C1512</t>
  </si>
  <si>
    <t>Fabricación de artículos de marroquinería, viaje y de guarnicionería y talabartería</t>
  </si>
  <si>
    <t>Fabricación de calzado</t>
  </si>
  <si>
    <t>1520</t>
  </si>
  <si>
    <t>C1520</t>
  </si>
  <si>
    <t>Aserrado y cepillado de la madera</t>
  </si>
  <si>
    <t>1610</t>
  </si>
  <si>
    <t>C1610</t>
  </si>
  <si>
    <t>1621</t>
  </si>
  <si>
    <t>C1621</t>
  </si>
  <si>
    <t>Fabricación de chapas y tableros de madera</t>
  </si>
  <si>
    <t>1622</t>
  </si>
  <si>
    <t>C1622</t>
  </si>
  <si>
    <t>Servicios de preimpresión y preparación de soportes</t>
  </si>
  <si>
    <t>1814</t>
  </si>
  <si>
    <t>C1814</t>
  </si>
  <si>
    <t>Persona de contacto*</t>
  </si>
  <si>
    <t>Nombre Entidad:</t>
  </si>
  <si>
    <t>MAQUINARIA - Róbotica Avanzada o con Inteligencia Artificial</t>
  </si>
  <si>
    <t>MAQUINARIA - Realidad aumentada/Virtual</t>
  </si>
  <si>
    <t>MAQUINARIA - Internet de las cosas / sensorización</t>
  </si>
  <si>
    <t>MAQUINARIA - Ciberseguridad / redes / HW</t>
  </si>
  <si>
    <t>Fabricación de pan y de productos frescos de panadería y pastelería</t>
  </si>
  <si>
    <t>1072</t>
  </si>
  <si>
    <t>B0729</t>
  </si>
  <si>
    <t>Extracción de otros minerales metálicos no férreos</t>
  </si>
  <si>
    <t>0811</t>
  </si>
  <si>
    <t>B0811</t>
  </si>
  <si>
    <t>Extracción de piedra ornamental y para la construcción, piedra caliza, yeso, creta y pizarra</t>
  </si>
  <si>
    <t>0812</t>
  </si>
  <si>
    <t>B0812</t>
  </si>
  <si>
    <t>1042</t>
  </si>
  <si>
    <t>C1042</t>
  </si>
  <si>
    <t>Fabricación de margarina y grasas comestibles similares</t>
  </si>
  <si>
    <t>1043</t>
  </si>
  <si>
    <t>C1043</t>
  </si>
  <si>
    <t>Fabricación de aceite de oliva</t>
  </si>
  <si>
    <t>1044</t>
  </si>
  <si>
    <t>Comercio al por mayor de equipos electrónicos y de telecomunicaciones y sus componentes</t>
  </si>
  <si>
    <t>4661</t>
  </si>
  <si>
    <t>G4661</t>
  </si>
  <si>
    <t>Comercio al por mayor de maquinaria, equipos y suministros agrícolas</t>
  </si>
  <si>
    <t>4662</t>
  </si>
  <si>
    <t>G4662</t>
  </si>
  <si>
    <t>Comercio al por mayor de máquinas herramienta</t>
  </si>
  <si>
    <t>4663</t>
  </si>
  <si>
    <t>G4663</t>
  </si>
  <si>
    <t>Comercio al por mayor de maquinaria para la minería, la construcción y la ingeniería civil</t>
  </si>
  <si>
    <t>4664</t>
  </si>
  <si>
    <t>G4664</t>
  </si>
  <si>
    <t>Comercio al por mayor de maquinaria para la industria textil y de máquinas de coser y tricotar</t>
  </si>
  <si>
    <t>4665</t>
  </si>
  <si>
    <t>G4665</t>
  </si>
  <si>
    <t>G4645</t>
  </si>
  <si>
    <t>Comercio al por mayor de productos perfumería y cosmética</t>
  </si>
  <si>
    <t>4646</t>
  </si>
  <si>
    <t>G4646</t>
  </si>
  <si>
    <t>Comercio al por mayor de productos farmacéuticos</t>
  </si>
  <si>
    <t>4647</t>
  </si>
  <si>
    <t>G4647</t>
  </si>
  <si>
    <t>Comercio al por mayor de muebles, alfombras y aparatos de iluminación</t>
  </si>
  <si>
    <t>4648</t>
  </si>
  <si>
    <t>G4648</t>
  </si>
  <si>
    <t>4671</t>
  </si>
  <si>
    <t>G4671</t>
  </si>
  <si>
    <t>Comercio al por mayor de combustibles sólidos, líquidos y gaseosos, y productos similares</t>
  </si>
  <si>
    <t>4672</t>
  </si>
  <si>
    <t>G4672</t>
  </si>
  <si>
    <t>Comercio al por mayor de metales y minerales metálicos</t>
  </si>
  <si>
    <t>4673</t>
  </si>
  <si>
    <t>G4673</t>
  </si>
  <si>
    <t>Comercio al por mayor de madera, materiales de construcción y aparatos sanitarios</t>
  </si>
  <si>
    <t>4674</t>
  </si>
  <si>
    <t>G4674</t>
  </si>
  <si>
    <t>Comercio al por mayor de ferretería, fontanería y calefacción</t>
  </si>
  <si>
    <t>4675</t>
  </si>
  <si>
    <t>G4675</t>
  </si>
  <si>
    <t>Comercio al por mayor de productos químicos</t>
  </si>
  <si>
    <t>4676</t>
  </si>
  <si>
    <t>G4676</t>
  </si>
  <si>
    <t>Comercio al por mayor de otros productos semielaborados</t>
  </si>
  <si>
    <t>4677</t>
  </si>
  <si>
    <t>G4677</t>
  </si>
  <si>
    <t>Comercio al por mayor de chatarra y productos de desecho</t>
  </si>
  <si>
    <t>Comercio al por mayor no especializado</t>
  </si>
  <si>
    <t>4690</t>
  </si>
  <si>
    <t>G4690</t>
  </si>
  <si>
    <t>4711</t>
  </si>
  <si>
    <t>G4711</t>
  </si>
  <si>
    <t>Intermediarios del comercio de materias primas agrarias, animales vivos, materias primas textiles y productos semielaborados</t>
  </si>
  <si>
    <t>4612</t>
  </si>
  <si>
    <t>G4612</t>
  </si>
  <si>
    <t>Intermediarios del comercio de combustibles, minerales, metales y productos químicos industriales</t>
  </si>
  <si>
    <t>4613</t>
  </si>
  <si>
    <t>G4613</t>
  </si>
  <si>
    <t>4631</t>
  </si>
  <si>
    <t>G4631</t>
  </si>
  <si>
    <t>Comercio al por mayor de frutas y hortalizas</t>
  </si>
  <si>
    <t>4632</t>
  </si>
  <si>
    <t>G4632</t>
  </si>
  <si>
    <t>Comercio al por mayor de carne y productos cárnicos</t>
  </si>
  <si>
    <t>4633</t>
  </si>
  <si>
    <t>G4633</t>
  </si>
  <si>
    <t>Comercio al por mayor de productos lácteos, huevos, aceites y grasas comestibles</t>
  </si>
  <si>
    <t>4634</t>
  </si>
  <si>
    <t>G4634</t>
  </si>
  <si>
    <t>2014</t>
  </si>
  <si>
    <t>C2014</t>
  </si>
  <si>
    <t>Fabricación de otros productos básicos de química orgánica</t>
  </si>
  <si>
    <t>2015</t>
  </si>
  <si>
    <t>C2015</t>
  </si>
  <si>
    <t>Comercio al por menor en establecimientos no especializados, con predominio en productos alimenticios, bebidas y tabaco</t>
  </si>
  <si>
    <t>4719</t>
  </si>
  <si>
    <t>G4719</t>
  </si>
  <si>
    <t>1-Alcohol etílico desnaturalizado o sin desnaturalizar, decualquier graduación, obtenido con los productos agrícolas que se enumeran en el anexo I, con exclusión de losaguardientes, licores y demás bebidas espirituosas; preparados alcohólicos compuestos (llamados extractos concentrados) para la fabricación de bebidas</t>
  </si>
  <si>
    <t>Comercio al por menor de equipos de audio y vídeo en establecimientos especializados</t>
  </si>
  <si>
    <t>4751</t>
  </si>
  <si>
    <t>G4751</t>
  </si>
  <si>
    <t>Comercio al por menor de textiles en establecimientos especializados</t>
  </si>
  <si>
    <t>4752</t>
  </si>
  <si>
    <t>G4752</t>
  </si>
  <si>
    <t>Actividades de distribución cinematográfica y de vídeo</t>
  </si>
  <si>
    <t>5918</t>
  </si>
  <si>
    <t>J5918</t>
  </si>
  <si>
    <t>Actividades de distribución de programas de televisión</t>
  </si>
  <si>
    <t>Actividades de grabación de sonido y edición musical</t>
  </si>
  <si>
    <t>5920</t>
  </si>
  <si>
    <t>J5920</t>
  </si>
  <si>
    <t>Actividades de radiodifusión</t>
  </si>
  <si>
    <t>6010</t>
  </si>
  <si>
    <t>J6010</t>
  </si>
  <si>
    <t>Actividades de programación y emisión de televisión</t>
  </si>
  <si>
    <t>6020</t>
  </si>
  <si>
    <t>J6020</t>
  </si>
  <si>
    <t>Gran empresa</t>
  </si>
  <si>
    <t>P8544</t>
  </si>
  <si>
    <t>Educación terciaria no universitaria</t>
  </si>
  <si>
    <t>8551</t>
  </si>
  <si>
    <t>P8551</t>
  </si>
  <si>
    <t>Educación deportiva y recreativa</t>
  </si>
  <si>
    <t>8552</t>
  </si>
  <si>
    <t>P8552</t>
  </si>
  <si>
    <t>Educación cultural</t>
  </si>
  <si>
    <t>8553</t>
  </si>
  <si>
    <t>P8553</t>
  </si>
  <si>
    <t>Fabricación de papel y cartón ondulados; fabricación de envases y embalajes de papel y cartón</t>
  </si>
  <si>
    <t>1722</t>
  </si>
  <si>
    <t>C1722</t>
  </si>
  <si>
    <t>Fabricación de artículos de papel y cartón para uso doméstico, sanitario e higiénico</t>
  </si>
  <si>
    <t>1723</t>
  </si>
  <si>
    <t>C1723</t>
  </si>
  <si>
    <t>Fabricación de artículos de papelería</t>
  </si>
  <si>
    <t>1724</t>
  </si>
  <si>
    <t>C1724</t>
  </si>
  <si>
    <t>Fabricación de papeles pintados</t>
  </si>
  <si>
    <t>1729</t>
  </si>
  <si>
    <t>C1729</t>
  </si>
  <si>
    <t>Fabricación de otros artículos de papel y cartón</t>
  </si>
  <si>
    <t>Selecciona una Opción</t>
  </si>
  <si>
    <t>Comercio al por menor de ferretería, pintura y vidrio en establecimientos especializados</t>
  </si>
  <si>
    <t>4753</t>
  </si>
  <si>
    <t>G4753</t>
  </si>
  <si>
    <t>Micro empresa</t>
  </si>
  <si>
    <t>Pequeña empresa</t>
  </si>
  <si>
    <t>Mediana empresa</t>
  </si>
  <si>
    <t>(Seleccione Tamaño)</t>
  </si>
  <si>
    <t>6820</t>
  </si>
  <si>
    <t>L6820</t>
  </si>
  <si>
    <t>6831</t>
  </si>
  <si>
    <t>L6831</t>
  </si>
  <si>
    <t>Agentes de la propiedad inmobiliaria</t>
  </si>
  <si>
    <t>6832</t>
  </si>
  <si>
    <t>L6832</t>
  </si>
  <si>
    <t>Gestión y administración de la propiedad inmobiliaria</t>
  </si>
  <si>
    <t>Actividades jurídicas</t>
  </si>
  <si>
    <t>6910</t>
  </si>
  <si>
    <t>M6910</t>
  </si>
  <si>
    <t>Actividades de contabilidad, teneduría de libros, auditoría y asesoría fiscal</t>
  </si>
  <si>
    <t>6920</t>
  </si>
  <si>
    <t>M6920</t>
  </si>
  <si>
    <t>Actividades de las sedes centrales</t>
  </si>
  <si>
    <t>7010</t>
  </si>
  <si>
    <t xml:space="preserve">Otras inversiones </t>
  </si>
  <si>
    <t>Código CNAE-2009 (a nivel de 4 digitos)</t>
  </si>
  <si>
    <t xml:space="preserve">(1) Marcar en el supuesto que dicha producción supere el 50% de la facturación. </t>
  </si>
  <si>
    <t>CAPÍTULO</t>
  </si>
  <si>
    <t>PARTIDAS</t>
  </si>
  <si>
    <t>DESCRIPCIÓN</t>
  </si>
  <si>
    <t>Capítulo 1</t>
  </si>
  <si>
    <t>Todas</t>
  </si>
  <si>
    <t>Animales vivos</t>
  </si>
  <si>
    <t>Capítulo 2</t>
  </si>
  <si>
    <t>Carnes y despojos comestibles</t>
  </si>
  <si>
    <t>Capítulo 3</t>
  </si>
  <si>
    <t>Comercio al por mayor de ordenadores, equipos periféricos y programas informáticos</t>
  </si>
  <si>
    <t>4652</t>
  </si>
  <si>
    <t>G4652</t>
  </si>
  <si>
    <t>Transporte de pasajeros por vías navegables interiores</t>
  </si>
  <si>
    <t>5030</t>
  </si>
  <si>
    <t>H5030</t>
  </si>
  <si>
    <t>Transporte de mercancías por vías navegables interiores</t>
  </si>
  <si>
    <t>5040</t>
  </si>
  <si>
    <t>H5040</t>
  </si>
  <si>
    <t>Productos de origen animal no expresados ni comprendidos en otras partidas; animales muertos de los capítulos 1 o 3, impropios para el consumo humano</t>
  </si>
  <si>
    <t>Capítulo 6</t>
  </si>
  <si>
    <t>Plantas vivas y productos de la floricultura</t>
  </si>
  <si>
    <t>Capítulo 7</t>
  </si>
  <si>
    <t>Legumbres, plantas, raíces y tubérculos alimenticios</t>
  </si>
  <si>
    <t>Capítulo 8</t>
  </si>
  <si>
    <t>Frutos comestibles; cortezas de agrios y de melones</t>
  </si>
  <si>
    <t>Capítulo 9</t>
  </si>
  <si>
    <t>Café, té y especias, con exlusión de la yerba mate (partida 09.03)</t>
  </si>
  <si>
    <t>Capítulo 10</t>
  </si>
  <si>
    <t>Cereales</t>
  </si>
  <si>
    <t>Capítulo 11</t>
  </si>
  <si>
    <t>Otro comercio al por menor de artículos nuevos en establecimientos especializados</t>
  </si>
  <si>
    <t>4779</t>
  </si>
  <si>
    <t>G4779</t>
  </si>
  <si>
    <t>M7010</t>
  </si>
  <si>
    <t>7021</t>
  </si>
  <si>
    <t>M7021</t>
  </si>
  <si>
    <t>Relaciones públicas y comunicación</t>
  </si>
  <si>
    <t>7022</t>
  </si>
  <si>
    <t>M7022</t>
  </si>
  <si>
    <t>Comercio al por menor de artículos de segunda mano en establecimientos</t>
  </si>
  <si>
    <t>4781</t>
  </si>
  <si>
    <t>G4781</t>
  </si>
  <si>
    <t>Comercio al por menor de productos alimenticios, bebidas y tabaco en puestos de venta y en mercadillos</t>
  </si>
  <si>
    <t>4782</t>
  </si>
  <si>
    <t>G4782</t>
  </si>
  <si>
    <t>Transporte aéreo de pasajeros</t>
  </si>
  <si>
    <t>5110</t>
  </si>
  <si>
    <t>H5110</t>
  </si>
  <si>
    <t>5121</t>
  </si>
  <si>
    <t>H5121</t>
  </si>
  <si>
    <t>Transporte aéreo de mercancías</t>
  </si>
  <si>
    <t>5122</t>
  </si>
  <si>
    <t>H5122</t>
  </si>
  <si>
    <t>Transporte espacial</t>
  </si>
  <si>
    <t>Depósito y almacenamiento</t>
  </si>
  <si>
    <t>5210</t>
  </si>
  <si>
    <t>H5210</t>
  </si>
  <si>
    <t>5221</t>
  </si>
  <si>
    <t>H5221</t>
  </si>
  <si>
    <t>Actividades anexas al transporte terrestre</t>
  </si>
  <si>
    <t>5222</t>
  </si>
  <si>
    <t>H5222</t>
  </si>
  <si>
    <t>1 TIPO</t>
  </si>
  <si>
    <t>2 TIPO</t>
  </si>
  <si>
    <t>CONCATENADO CNAES</t>
  </si>
  <si>
    <t>LEYENDA AGRO</t>
  </si>
  <si>
    <t>LEYENDA NO AGRO</t>
  </si>
  <si>
    <t>2-Alcohol etílico desnaturalizado o sin desnaturalizar, decualquier graduación, obtenido con los productos agrícolas que se enumeran en el anexo I, con exclusión de losaguardientes, licores y demás bebidas espirituosas; preparados alcohólicos compuestos (llamados extractos concentrados) para la fabricación de bebidas.</t>
  </si>
  <si>
    <t>Encuadernación y servicios relacionados con la misma</t>
  </si>
  <si>
    <t>Reproducción de soportes grabados</t>
  </si>
  <si>
    <t>1820</t>
  </si>
  <si>
    <t>C1820</t>
  </si>
  <si>
    <t>Coquerías</t>
  </si>
  <si>
    <t>1910</t>
  </si>
  <si>
    <t>C1910</t>
  </si>
  <si>
    <t>Refino de petróleo</t>
  </si>
  <si>
    <t>1920</t>
  </si>
  <si>
    <t>C1920</t>
  </si>
  <si>
    <t>2011</t>
  </si>
  <si>
    <t>C2011</t>
  </si>
  <si>
    <t>Fecha de inicio</t>
  </si>
  <si>
    <t>Fecha de finalización</t>
  </si>
  <si>
    <t>I5630</t>
  </si>
  <si>
    <t>5811</t>
  </si>
  <si>
    <t>J5811</t>
  </si>
  <si>
    <t>Edición de libros</t>
  </si>
  <si>
    <t>5812</t>
  </si>
  <si>
    <t>J5812</t>
  </si>
  <si>
    <t>Edición de directorios y guías de direcciones postales</t>
  </si>
  <si>
    <t>5813</t>
  </si>
  <si>
    <t>J5813</t>
  </si>
  <si>
    <t>Edición de periódicos</t>
  </si>
  <si>
    <t>5814</t>
  </si>
  <si>
    <t>J5814</t>
  </si>
  <si>
    <t>Edición de revistas</t>
  </si>
  <si>
    <t>5819</t>
  </si>
  <si>
    <t>J5819</t>
  </si>
  <si>
    <t>Otras actividades editoriales</t>
  </si>
  <si>
    <t>5821</t>
  </si>
  <si>
    <t>J5821</t>
  </si>
  <si>
    <t>Edición de videojuegos</t>
  </si>
  <si>
    <t>5829</t>
  </si>
  <si>
    <t>J5829</t>
  </si>
  <si>
    <t>Edición de otros programas informáticos</t>
  </si>
  <si>
    <t>5912</t>
  </si>
  <si>
    <t>J5912</t>
  </si>
  <si>
    <t>Cargo que ocupa</t>
  </si>
  <si>
    <t>Teléfono fijo</t>
  </si>
  <si>
    <t>Teléfono móvil</t>
  </si>
  <si>
    <t>Correo electrónico</t>
  </si>
  <si>
    <t>Concepto/ año datos</t>
  </si>
  <si>
    <t>Activo Total</t>
  </si>
  <si>
    <t>Fabricación de fertilizantes y compuestos nitrogenados</t>
  </si>
  <si>
    <t>Otras actividades auxiliares a seguros y fondos de pensiones</t>
  </si>
  <si>
    <t>Actividades de gestión de fondos</t>
  </si>
  <si>
    <t>6630</t>
  </si>
  <si>
    <t>Alojamientos turísticos y otros alojamientos de corta estancia</t>
  </si>
  <si>
    <t>5520</t>
  </si>
  <si>
    <t>I5520</t>
  </si>
  <si>
    <t>Campings y aparcamientos para caravanas</t>
  </si>
  <si>
    <t>5530</t>
  </si>
  <si>
    <t>I5530</t>
  </si>
  <si>
    <t>Otros alojamientos</t>
  </si>
  <si>
    <t>5590</t>
  </si>
  <si>
    <t>I5590</t>
  </si>
  <si>
    <t>Restaurantes y puestos de comidas</t>
  </si>
  <si>
    <t>5610</t>
  </si>
  <si>
    <t>I5610</t>
  </si>
  <si>
    <t>5621</t>
  </si>
  <si>
    <t>I5621</t>
  </si>
  <si>
    <t>Provisión de comidas preparadas para eventos</t>
  </si>
  <si>
    <t>5629</t>
  </si>
  <si>
    <t>I5629</t>
  </si>
  <si>
    <t>Otros servicios de comidas</t>
  </si>
  <si>
    <t>Establecimientos de bebidas</t>
  </si>
  <si>
    <t>5630</t>
  </si>
  <si>
    <t>NAVARRA</t>
  </si>
  <si>
    <t>Dirección</t>
  </si>
  <si>
    <t>TOTAL IMPORTE</t>
  </si>
  <si>
    <t xml:space="preserve">DESCRIPCION DE LOS ELEMENTOS DE INVERSIÓN </t>
  </si>
  <si>
    <t>IMPORTE SIN IVA</t>
  </si>
  <si>
    <t>LOCALIZACIÓN DEL PROYECTO</t>
  </si>
  <si>
    <t xml:space="preserve">PRESUPUESTO DE LA INVERSIÓN </t>
  </si>
  <si>
    <t>CONCEPTO</t>
  </si>
  <si>
    <t>% DE LA INVERSIÓN</t>
  </si>
  <si>
    <t>TOTAL DEL PRESUPUESTO DE INVERSIÓN</t>
  </si>
  <si>
    <t>Edificios</t>
  </si>
  <si>
    <t>FINANCIACIÓN PREVISTA</t>
  </si>
  <si>
    <t>Página web de la empresa:</t>
  </si>
  <si>
    <t>Año de constitución de la empresa:</t>
  </si>
  <si>
    <t>7734</t>
  </si>
  <si>
    <t>N7734</t>
  </si>
  <si>
    <t>Alquiler de medios de navegación</t>
  </si>
  <si>
    <t>7735</t>
  </si>
  <si>
    <t>N7735</t>
  </si>
  <si>
    <t>Alquiler de medios de transporte aéreo</t>
  </si>
  <si>
    <t>Otras actividades postales y de correos</t>
  </si>
  <si>
    <t>5320</t>
  </si>
  <si>
    <t>H5320</t>
  </si>
  <si>
    <t>Hoteles y alojamientos similares</t>
  </si>
  <si>
    <t>5510</t>
  </si>
  <si>
    <t>I5510</t>
  </si>
  <si>
    <t>Regulación de las actividades sanitarias, educativas y culturales y otros servicios sociales, excepto Seguridad Social</t>
  </si>
  <si>
    <t>8413</t>
  </si>
  <si>
    <t>O8413</t>
  </si>
  <si>
    <t>Regulación de la actividad económica y contribución a su mayor eficiencia</t>
  </si>
  <si>
    <t>Otras actividades sanitarias</t>
  </si>
  <si>
    <t>8690</t>
  </si>
  <si>
    <t>Q8690</t>
  </si>
  <si>
    <t>Asistencia en establecimientos residenciales con cuidados sanitarios</t>
  </si>
  <si>
    <t>8710</t>
  </si>
  <si>
    <t>Q8710</t>
  </si>
  <si>
    <t>Asistencia en establecimientos residenciales para personas con discapacidad intelectual, enfermedad mental y drogodependencia</t>
  </si>
  <si>
    <t>8720</t>
  </si>
  <si>
    <t>Q8720</t>
  </si>
  <si>
    <t>8731</t>
  </si>
  <si>
    <t>Q8731</t>
  </si>
  <si>
    <t>Asistencia en establecimientos residenciales para personas mayores</t>
  </si>
  <si>
    <t>8732</t>
  </si>
  <si>
    <t>Q8732</t>
  </si>
  <si>
    <t>Asistencia en establecimientos residenciales para personas con discapacidad física</t>
  </si>
  <si>
    <t>Otras actividades de asistencia en establecimientos residenciales</t>
  </si>
  <si>
    <t>8790</t>
  </si>
  <si>
    <t>Fabricación de otros productos químicos n.c.o.p.</t>
  </si>
  <si>
    <t>Alquiler de otra maquinaria, equipos y bienes tangibles n.c.o.p.</t>
  </si>
  <si>
    <t>Arrendamiento de la propiedad intelectual y productos similares, excepto trabajos protegidos por los derechos de autor</t>
  </si>
  <si>
    <t>7740</t>
  </si>
  <si>
    <t>N7740</t>
  </si>
  <si>
    <t>Actividades de las agencias de colocación</t>
  </si>
  <si>
    <t>7810</t>
  </si>
  <si>
    <t>N7810</t>
  </si>
  <si>
    <t>Actividades de las empresas de trabajo temporal</t>
  </si>
  <si>
    <t>7820</t>
  </si>
  <si>
    <t>N7820</t>
  </si>
  <si>
    <t>Otra provisión de recursos humanos</t>
  </si>
  <si>
    <t>7830</t>
  </si>
  <si>
    <t>N7830</t>
  </si>
  <si>
    <t>7911</t>
  </si>
  <si>
    <t>N7911</t>
  </si>
  <si>
    <t>Actividades de las agencias de viajes</t>
  </si>
  <si>
    <t>7912</t>
  </si>
  <si>
    <t>N7912</t>
  </si>
  <si>
    <t>Actividades de los operadores turísticos</t>
  </si>
  <si>
    <t>Otros servicios de reservas y actividades relacionadas con los mismos</t>
  </si>
  <si>
    <t>7990</t>
  </si>
  <si>
    <t>N7990</t>
  </si>
  <si>
    <t>Actividades de seguridad privada</t>
  </si>
  <si>
    <t>8010</t>
  </si>
  <si>
    <t>N8010</t>
  </si>
  <si>
    <t>M7120</t>
  </si>
  <si>
    <t>7211</t>
  </si>
  <si>
    <t>M7211</t>
  </si>
  <si>
    <t>Investigación y desarrollo experimental en biotecnología</t>
  </si>
  <si>
    <t>7219</t>
  </si>
  <si>
    <t>M7219</t>
  </si>
  <si>
    <t>Otra investigación y desarrollo experimental en ciencias naturales y técnicas</t>
  </si>
  <si>
    <t>Investigación y desarrollo experimental en ciencias sociales y humanidades</t>
  </si>
  <si>
    <t>7220</t>
  </si>
  <si>
    <t>M7220</t>
  </si>
  <si>
    <t>7311</t>
  </si>
  <si>
    <t>M7311</t>
  </si>
  <si>
    <t>Agencias de publicidad</t>
  </si>
  <si>
    <t>7312</t>
  </si>
  <si>
    <t>M7312</t>
  </si>
  <si>
    <t>Otras actividades recreativas y de entretenimiento</t>
  </si>
  <si>
    <t>9411</t>
  </si>
  <si>
    <t>S9411</t>
  </si>
  <si>
    <t>Actividades de organizaciones empresariales y patronales</t>
  </si>
  <si>
    <t>9412</t>
  </si>
  <si>
    <t>S9412</t>
  </si>
  <si>
    <t>Actividades de organizaciones profesionales</t>
  </si>
  <si>
    <t>Actividades sindicales</t>
  </si>
  <si>
    <t>9420</t>
  </si>
  <si>
    <t>S9420</t>
  </si>
  <si>
    <t>9491</t>
  </si>
  <si>
    <t>S9491</t>
  </si>
  <si>
    <t>Actividades de organizaciones religiosas</t>
  </si>
  <si>
    <t>9492</t>
  </si>
  <si>
    <t>S9492</t>
  </si>
  <si>
    <t>Actividades de organizaciones políticas</t>
  </si>
  <si>
    <t>9499</t>
  </si>
  <si>
    <t>S9499</t>
  </si>
  <si>
    <t>TAMAÑO EMPRESA AGRO</t>
  </si>
  <si>
    <t>Q8790</t>
  </si>
  <si>
    <t>8811</t>
  </si>
  <si>
    <t>Q8811</t>
  </si>
  <si>
    <t>Actividades de servicios sociales sin alojamiento para personas mayores</t>
  </si>
  <si>
    <t>8812</t>
  </si>
  <si>
    <t>Q8812</t>
  </si>
  <si>
    <t>Actividades de servicios sociales sin alojamiento para personas con discapacidad</t>
  </si>
  <si>
    <t>Servicios de sistemas de seguridad</t>
  </si>
  <si>
    <t>8020</t>
  </si>
  <si>
    <t>N8020</t>
  </si>
  <si>
    <t>Actividades de investigación</t>
  </si>
  <si>
    <t>8030</t>
  </si>
  <si>
    <t>N8030</t>
  </si>
  <si>
    <t>Servicios integrales a edificios e instalaciones</t>
  </si>
  <si>
    <t>8110</t>
  </si>
  <si>
    <t>N8110</t>
  </si>
  <si>
    <t>8121</t>
  </si>
  <si>
    <t>N8121</t>
  </si>
  <si>
    <t>Limpieza general de edificios</t>
  </si>
  <si>
    <t>8122</t>
  </si>
  <si>
    <t>N8122</t>
  </si>
  <si>
    <t>Otras actividades de limpieza industrial y de edificios</t>
  </si>
  <si>
    <t>8129</t>
  </si>
  <si>
    <t>N8129</t>
  </si>
  <si>
    <t>Otras actividades de limpieza</t>
  </si>
  <si>
    <t>Actividades de jardinería</t>
  </si>
  <si>
    <t>8130</t>
  </si>
  <si>
    <t>N8130</t>
  </si>
  <si>
    <t>8211</t>
  </si>
  <si>
    <t>N8211</t>
  </si>
  <si>
    <t>Servicios administrativos combinados</t>
  </si>
  <si>
    <t>8219</t>
  </si>
  <si>
    <t>N8219</t>
  </si>
  <si>
    <t>Actividades de fotocopiado, preparación de documentos y otras actividades especializadas de oficina</t>
  </si>
  <si>
    <t>Actividades de los centros de llamadas</t>
  </si>
  <si>
    <t>8220</t>
  </si>
  <si>
    <t>N8220</t>
  </si>
  <si>
    <t>Organización de convenciones y ferias de muestras</t>
  </si>
  <si>
    <t>8230</t>
  </si>
  <si>
    <t>N8230</t>
  </si>
  <si>
    <t>8291</t>
  </si>
  <si>
    <t>N8291</t>
  </si>
  <si>
    <t>Actividades de las agencias de cobros y de información comercial</t>
  </si>
  <si>
    <t>8292</t>
  </si>
  <si>
    <t>N8292</t>
  </si>
  <si>
    <t>Actividades de los clubes deportivos</t>
  </si>
  <si>
    <t>Otras actividades asociativas n.c.o.p.</t>
  </si>
  <si>
    <t>9511</t>
  </si>
  <si>
    <t>S9511</t>
  </si>
  <si>
    <t>Reparación de ordenadores y equipos periféricos</t>
  </si>
  <si>
    <t>9512</t>
  </si>
  <si>
    <t>S9512</t>
  </si>
  <si>
    <t>Reparación de equipos de comunicación</t>
  </si>
  <si>
    <t>4776</t>
  </si>
  <si>
    <t>G4776</t>
  </si>
  <si>
    <t>Comercio al por menor de flores, plantas, semillas, fertilizantes, animales de compañía y alimentos para los mismos en establecimientos especializados</t>
  </si>
  <si>
    <t>4777</t>
  </si>
  <si>
    <t>G4777</t>
  </si>
  <si>
    <t>Comercio al por menor de artículos de relojería y joyería en establecimientos especializados</t>
  </si>
  <si>
    <t>4778</t>
  </si>
  <si>
    <t>G4778</t>
  </si>
  <si>
    <t>Actividades anexas al transporte marítimo y por vías navegables interiores</t>
  </si>
  <si>
    <t>5223</t>
  </si>
  <si>
    <t>H5223</t>
  </si>
  <si>
    <t>Améscoa Baja</t>
  </si>
  <si>
    <t>Ancín/Antzin</t>
  </si>
  <si>
    <t>Andosilla</t>
  </si>
  <si>
    <t>Ansoáin/Antsoain</t>
  </si>
  <si>
    <t>Anue</t>
  </si>
  <si>
    <t>Añorbe</t>
  </si>
  <si>
    <t>Aoiz/Agoitz</t>
  </si>
  <si>
    <t>Araitz</t>
  </si>
  <si>
    <t>Arakil</t>
  </si>
  <si>
    <t>Producto y partida según ANEXO 1 del TFUE</t>
  </si>
  <si>
    <t xml:space="preserve">Código CNAE-2009 </t>
  </si>
  <si>
    <t>INVERSIONES DE DIVERSIFICACIÓN (Actifvidades diferentes a las realizadas)</t>
  </si>
  <si>
    <t>Actividades de envasado y empaquetado</t>
  </si>
  <si>
    <t>8299</t>
  </si>
  <si>
    <t>N8299</t>
  </si>
  <si>
    <t>Actividades de fotografía</t>
  </si>
  <si>
    <t>7420</t>
  </si>
  <si>
    <t>M7420</t>
  </si>
  <si>
    <t>Actividades de traducción e interpretación</t>
  </si>
  <si>
    <t>7430</t>
  </si>
  <si>
    <t>M7430</t>
  </si>
  <si>
    <t>Otras actividades profesionales, científicas y técnicas n.c.o.p.</t>
  </si>
  <si>
    <t>7490</t>
  </si>
  <si>
    <t>M7490</t>
  </si>
  <si>
    <t>Actividades veterinarias</t>
  </si>
  <si>
    <t>7500</t>
  </si>
  <si>
    <t>M7500</t>
  </si>
  <si>
    <t>7711</t>
  </si>
  <si>
    <t>N7711</t>
  </si>
  <si>
    <t>Alquiler de automóviles y vehículos de motor ligeros</t>
  </si>
  <si>
    <t>7712</t>
  </si>
  <si>
    <t>N7712</t>
  </si>
  <si>
    <t>Alquiler de camiones</t>
  </si>
  <si>
    <t>7721</t>
  </si>
  <si>
    <t>N7721</t>
  </si>
  <si>
    <t>Alquiler de artículos de ocio y deportivos</t>
  </si>
  <si>
    <t>7722</t>
  </si>
  <si>
    <t>N7722</t>
  </si>
  <si>
    <t>Alquiler de cintas de vídeo y discos</t>
  </si>
  <si>
    <t>7729</t>
  </si>
  <si>
    <t>N7729</t>
  </si>
  <si>
    <t>Alquiler de otros efectos personales y artículos de uso doméstico</t>
  </si>
  <si>
    <t>7731</t>
  </si>
  <si>
    <t>N7731</t>
  </si>
  <si>
    <t>Alquiler de maquinaria y equipo de uso agrícola</t>
  </si>
  <si>
    <t>7732</t>
  </si>
  <si>
    <t>N7732</t>
  </si>
  <si>
    <t>Alquiler de maquinaria y equipo para la construcción e ingeniería civil</t>
  </si>
  <si>
    <t>7733</t>
  </si>
  <si>
    <t>N7733</t>
  </si>
  <si>
    <t>Alquiler de maquinaria y equipo de oficina, incluidos ordenadores</t>
  </si>
  <si>
    <t>Altsasu/Alsasua</t>
  </si>
  <si>
    <t>9521</t>
  </si>
  <si>
    <t>S9521</t>
  </si>
  <si>
    <t>Reparación de aparatos electrónicos de audio y vídeo de uso doméstico</t>
  </si>
  <si>
    <t>9522</t>
  </si>
  <si>
    <t>S9522</t>
  </si>
  <si>
    <t>Reparación de aparatos electrodomésticos y de equipos para el hogar y el jardín</t>
  </si>
  <si>
    <t>9523</t>
  </si>
  <si>
    <t>S9523</t>
  </si>
  <si>
    <t>Manteca, otras grasas de cerdo y grasas de aves de corral, prensadas o fundidas</t>
  </si>
  <si>
    <t>15.02</t>
  </si>
  <si>
    <t>Sebos (de las especies bovina, ovina y caprina) en bruto o fundidos, incluidos los sebos llamados "primeros jugos"</t>
  </si>
  <si>
    <t>15.03</t>
  </si>
  <si>
    <t>Estearina; oleoestearina; aceite de manteca de cerdo y oleomargarina no emulsionada, sin mezcla ni preparación alguna</t>
  </si>
  <si>
    <t>15.04</t>
  </si>
  <si>
    <t>Grasas y aceites de pescado y de mamíferos marinos, incluso refinados</t>
  </si>
  <si>
    <t>15.07</t>
  </si>
  <si>
    <t>Aceites vegetales fijos, fluidos o concretos, brutos, purificados o refinados</t>
  </si>
  <si>
    <t>15.12</t>
  </si>
  <si>
    <t>15.13</t>
  </si>
  <si>
    <t>Margarina, sucedáneos de la manteca de cerdo y otras grasas alimenticias preparadas</t>
  </si>
  <si>
    <t>15.17</t>
  </si>
  <si>
    <t>Arróniz</t>
  </si>
  <si>
    <t>Arruazu</t>
  </si>
  <si>
    <t>Artajona</t>
  </si>
  <si>
    <t>Artazu</t>
  </si>
  <si>
    <t>Auritz/Burguete</t>
  </si>
  <si>
    <t>Ayegui/Aiegi</t>
  </si>
  <si>
    <t>Azagra</t>
  </si>
  <si>
    <t>Azuelo</t>
  </si>
  <si>
    <t>Bakaiku</t>
  </si>
  <si>
    <t>Barásoain</t>
  </si>
  <si>
    <t>Barbarin</t>
  </si>
  <si>
    <t>Bargota</t>
  </si>
  <si>
    <t>Barillas</t>
  </si>
  <si>
    <t>Basaburua</t>
  </si>
  <si>
    <t>Baztan</t>
  </si>
  <si>
    <t>Reparación de calzado y artículos de cuero</t>
  </si>
  <si>
    <t>9524</t>
  </si>
  <si>
    <t>S9524</t>
  </si>
  <si>
    <t>Reparación de muebles y artículos de menaje</t>
  </si>
  <si>
    <t>9525</t>
  </si>
  <si>
    <t>S9525</t>
  </si>
  <si>
    <t>Reparación de relojes y joyería</t>
  </si>
  <si>
    <t>9529</t>
  </si>
  <si>
    <t>S9529</t>
  </si>
  <si>
    <t>Reparación de otros efectos personales y artículos de uso doméstico</t>
  </si>
  <si>
    <t>9601</t>
  </si>
  <si>
    <t>S9601</t>
  </si>
  <si>
    <t>Lavado y limpieza de prendas textiles y de piel</t>
  </si>
  <si>
    <t>9602</t>
  </si>
  <si>
    <t>S9602</t>
  </si>
  <si>
    <t>Peluquería y otros tratamientos de belleza</t>
  </si>
  <si>
    <t>9603</t>
  </si>
  <si>
    <t>S9603</t>
  </si>
  <si>
    <t>Pompas fúnebres y actividades relacionadas</t>
  </si>
  <si>
    <t>9604</t>
  </si>
  <si>
    <t>S9604</t>
  </si>
  <si>
    <t>Abaurregaina/Abaurrea Alta</t>
  </si>
  <si>
    <t>Abaurrepea/Abaurrea Baja</t>
  </si>
  <si>
    <t>Aberin</t>
  </si>
  <si>
    <t>Ablitas</t>
  </si>
  <si>
    <t>Adiós</t>
  </si>
  <si>
    <t>Aguilar de Codés</t>
  </si>
  <si>
    <t>Aibar/Oibar</t>
  </si>
  <si>
    <t>Allo</t>
  </si>
  <si>
    <t>2222</t>
  </si>
  <si>
    <t>C2222</t>
  </si>
  <si>
    <t>Fabricación de envases y embalajes de plástico</t>
  </si>
  <si>
    <t>2223</t>
  </si>
  <si>
    <t>C2223</t>
  </si>
  <si>
    <t>Fabricación de productos de plástico para la construcción</t>
  </si>
  <si>
    <t>2229</t>
  </si>
  <si>
    <t>C2229</t>
  </si>
  <si>
    <t>Fabricación de otros productos de plástico</t>
  </si>
  <si>
    <t>2311</t>
  </si>
  <si>
    <t>C2311</t>
  </si>
  <si>
    <t>Fabricación de vidrio plano</t>
  </si>
  <si>
    <t>2312</t>
  </si>
  <si>
    <t>C2312</t>
  </si>
  <si>
    <t>Manipulado y transformación de vidrio plano</t>
  </si>
  <si>
    <t>2313</t>
  </si>
  <si>
    <t>C2313</t>
  </si>
  <si>
    <t>Fabricación de vidrio hueco</t>
  </si>
  <si>
    <t>2314</t>
  </si>
  <si>
    <t>C2314</t>
  </si>
  <si>
    <t>Fabricación de fibra de vidrio</t>
  </si>
  <si>
    <t>Ribaforada</t>
  </si>
  <si>
    <t>Romanzado</t>
  </si>
  <si>
    <t>Roncal/Erronkari</t>
  </si>
  <si>
    <t>Sada</t>
  </si>
  <si>
    <t>Saldías</t>
  </si>
  <si>
    <t>Salinas de Oro/Jaitz</t>
  </si>
  <si>
    <t>San Adrián</t>
  </si>
  <si>
    <t>San Martín de Unx</t>
  </si>
  <si>
    <t>Sangüesa/Zangoza</t>
  </si>
  <si>
    <t>Sansol</t>
  </si>
  <si>
    <t>Santacara</t>
  </si>
  <si>
    <t>Sarriés/Sartze</t>
  </si>
  <si>
    <t>Sartaguda</t>
  </si>
  <si>
    <t>Sesma</t>
  </si>
  <si>
    <t>Sorlada</t>
  </si>
  <si>
    <t>Sunbilla</t>
  </si>
  <si>
    <t>Tafalla</t>
  </si>
  <si>
    <t>Tiebas-Muruarte de Reta</t>
  </si>
  <si>
    <t>Tirapu</t>
  </si>
  <si>
    <t>Torralba del Río</t>
  </si>
  <si>
    <t>Torres del Río</t>
  </si>
  <si>
    <t>Tudela</t>
  </si>
  <si>
    <t>Tulebras</t>
  </si>
  <si>
    <t>Ucar</t>
  </si>
  <si>
    <t>Fabricación de aparatos sanitarios cerámicos</t>
  </si>
  <si>
    <t>2343</t>
  </si>
  <si>
    <t>C2343</t>
  </si>
  <si>
    <t>Fabricación de aisladores y piezas aislantes de material cerámico</t>
  </si>
  <si>
    <t>2344</t>
  </si>
  <si>
    <t>C2344</t>
  </si>
  <si>
    <t>C2562</t>
  </si>
  <si>
    <t>Ingeniería mecánica por cuenta de terceros</t>
  </si>
  <si>
    <t>Otros actividades de servicios sociales sin alojamiento n.c.o.p.</t>
  </si>
  <si>
    <t>9001</t>
  </si>
  <si>
    <t>R9001</t>
  </si>
  <si>
    <t>Artes escénicas</t>
  </si>
  <si>
    <t>9002</t>
  </si>
  <si>
    <t>R9002</t>
  </si>
  <si>
    <t>Actividades auxiliares a las artes escénicas</t>
  </si>
  <si>
    <t>9003</t>
  </si>
  <si>
    <t>R9003</t>
  </si>
  <si>
    <t>Creación artística y literaria</t>
  </si>
  <si>
    <t>9004</t>
  </si>
  <si>
    <t>R9004</t>
  </si>
  <si>
    <t>Gestión de salas de espectáculos</t>
  </si>
  <si>
    <t>9102</t>
  </si>
  <si>
    <t>R9102</t>
  </si>
  <si>
    <t>Actividades de museos</t>
  </si>
  <si>
    <t>9103</t>
  </si>
  <si>
    <t>R9103</t>
  </si>
  <si>
    <t>9313</t>
  </si>
  <si>
    <t>R9313</t>
  </si>
  <si>
    <t>Actividades de los gimnasios</t>
  </si>
  <si>
    <t>9319</t>
  </si>
  <si>
    <t>R9319</t>
  </si>
  <si>
    <t>Otras actividades deportivas</t>
  </si>
  <si>
    <t>9321</t>
  </si>
  <si>
    <t>R9321</t>
  </si>
  <si>
    <t>Fabricación de jabones, detergentes y otros artículos de limpieza y abrillantamiento</t>
  </si>
  <si>
    <t>2042</t>
  </si>
  <si>
    <t>C2042</t>
  </si>
  <si>
    <t>Fabricación de perfumes y cosméticos</t>
  </si>
  <si>
    <t>2051</t>
  </si>
  <si>
    <t>C2051</t>
  </si>
  <si>
    <t>Fabricación de explosivos</t>
  </si>
  <si>
    <t>Elgorriaga</t>
  </si>
  <si>
    <t>Enériz/Eneritz</t>
  </si>
  <si>
    <t>Eratsun</t>
  </si>
  <si>
    <t>Ergoiena</t>
  </si>
  <si>
    <t>Erro</t>
  </si>
  <si>
    <t>Eslava</t>
  </si>
  <si>
    <t>Esparza de Salazar/Espartza Zaraitzu</t>
  </si>
  <si>
    <t>Espronceda</t>
  </si>
  <si>
    <t>Esteribar</t>
  </si>
  <si>
    <t>Etayo</t>
  </si>
  <si>
    <t>Etxalar</t>
  </si>
  <si>
    <t>Etxauri</t>
  </si>
  <si>
    <t>Eulate</t>
  </si>
  <si>
    <t>Ezcabarte</t>
  </si>
  <si>
    <t>C2420</t>
  </si>
  <si>
    <t>2431</t>
  </si>
  <si>
    <t>C2431</t>
  </si>
  <si>
    <t>Estirado en frío</t>
  </si>
  <si>
    <t>2432</t>
  </si>
  <si>
    <t>C2432</t>
  </si>
  <si>
    <t>Laminación en frío</t>
  </si>
  <si>
    <t>2433</t>
  </si>
  <si>
    <t>C2433</t>
  </si>
  <si>
    <t>Industria del tabaco</t>
  </si>
  <si>
    <t>1200</t>
  </si>
  <si>
    <t>C1200</t>
  </si>
  <si>
    <t>Preparación e hilado de fibras textiles</t>
  </si>
  <si>
    <t>1310</t>
  </si>
  <si>
    <t>C1310</t>
  </si>
  <si>
    <t>Fabricación de tejidos textiles</t>
  </si>
  <si>
    <t>1320</t>
  </si>
  <si>
    <t>C1320</t>
  </si>
  <si>
    <t>Acabado de textiles</t>
  </si>
  <si>
    <t>1330</t>
  </si>
  <si>
    <t>C1330</t>
  </si>
  <si>
    <t>1391</t>
  </si>
  <si>
    <t>C1391</t>
  </si>
  <si>
    <t>Fabricación de tejidos de punto</t>
  </si>
  <si>
    <t>1392</t>
  </si>
  <si>
    <t>C1392</t>
  </si>
  <si>
    <t>Fontanería, instalaciones de sistemas de calefacción y aire acondicionado</t>
  </si>
  <si>
    <t>4329</t>
  </si>
  <si>
    <t>F4329</t>
  </si>
  <si>
    <t>Otras instalaciones en obras de construcción</t>
  </si>
  <si>
    <t>4331</t>
  </si>
  <si>
    <t>F4331</t>
  </si>
  <si>
    <t>Revocamiento</t>
  </si>
  <si>
    <t>4332</t>
  </si>
  <si>
    <t>F4332</t>
  </si>
  <si>
    <t>Instalación de carpintería</t>
  </si>
  <si>
    <t>4333</t>
  </si>
  <si>
    <t>F4333</t>
  </si>
  <si>
    <t>Revestimiento de suelos y paredes</t>
  </si>
  <si>
    <t>4334</t>
  </si>
  <si>
    <t>F4334</t>
  </si>
  <si>
    <t>Pintura y acristalamiento</t>
  </si>
  <si>
    <t>4339</t>
  </si>
  <si>
    <t>F4339</t>
  </si>
  <si>
    <t>Otro acabado de edificios</t>
  </si>
  <si>
    <t>4391</t>
  </si>
  <si>
    <t>F4391</t>
  </si>
  <si>
    <t>Construcción de cubiertas</t>
  </si>
  <si>
    <t>4399</t>
  </si>
  <si>
    <t>F4399</t>
  </si>
  <si>
    <t>Fabricación de aceites esenciales</t>
  </si>
  <si>
    <t>2059</t>
  </si>
  <si>
    <t>C2059</t>
  </si>
  <si>
    <t>Fabricación de productos básicos de hierro, acero y ferroaleaciones</t>
  </si>
  <si>
    <t>2410</t>
  </si>
  <si>
    <t>C2410</t>
  </si>
  <si>
    <t>Fabricación de tubos, tuberías, perfiles huecos y sus accesorios, de acero</t>
  </si>
  <si>
    <t>2420</t>
  </si>
  <si>
    <t>2591</t>
  </si>
  <si>
    <t>C2591</t>
  </si>
  <si>
    <t>Fabricación de bidones y toneles de hierro o acero</t>
  </si>
  <si>
    <t>2592</t>
  </si>
  <si>
    <t>C2592</t>
  </si>
  <si>
    <t>Fabricación de envases y embalajes metálicos ligeros</t>
  </si>
  <si>
    <t>2593</t>
  </si>
  <si>
    <t>C2593</t>
  </si>
  <si>
    <t>Fabricación de productos de alambre, cadenas y muelles</t>
  </si>
  <si>
    <t>2594</t>
  </si>
  <si>
    <t>C2594</t>
  </si>
  <si>
    <t>Fabricación de pernos y productos de tornillería</t>
  </si>
  <si>
    <t>2599</t>
  </si>
  <si>
    <t>C2599</t>
  </si>
  <si>
    <t>Fabricación de otros productos metálicos n.c.o.p.</t>
  </si>
  <si>
    <t>2611</t>
  </si>
  <si>
    <t>C2611</t>
  </si>
  <si>
    <t>Fabricación de componentes electrónicos</t>
  </si>
  <si>
    <t>2612</t>
  </si>
  <si>
    <t>C2612</t>
  </si>
  <si>
    <t>Fabricación de circuitos impresos ensamblados</t>
  </si>
  <si>
    <t>Fabricación de ordenadores y equipos periféricos</t>
  </si>
  <si>
    <t>2620</t>
  </si>
  <si>
    <t>C2620</t>
  </si>
  <si>
    <t>Fabricación de equipos de telecomunicaciones</t>
  </si>
  <si>
    <t>2630</t>
  </si>
  <si>
    <t>C2630</t>
  </si>
  <si>
    <t>Fabricación de productos electrónicos de consumo</t>
  </si>
  <si>
    <t>2640</t>
  </si>
  <si>
    <t>C2640</t>
  </si>
  <si>
    <t>Fecha situación alta desde AGRO</t>
  </si>
  <si>
    <t>Fecha situación alta hasta AGRO</t>
  </si>
  <si>
    <t>Tabaco en rama o sin elaborar; desperdicios de tabaco</t>
  </si>
  <si>
    <t>Capítulo 45</t>
  </si>
  <si>
    <t>45.01</t>
  </si>
  <si>
    <t>Corcho natural en bruto y desperdicios de corcho; corcho triturado, granulado o pulverizado</t>
  </si>
  <si>
    <t>Capítulo 54</t>
  </si>
  <si>
    <t>54.01</t>
  </si>
  <si>
    <t>2319</t>
  </si>
  <si>
    <t>C2319</t>
  </si>
  <si>
    <t>Fabricación y manipulado de otro vidrio, incluido el vidrio técnico</t>
  </si>
  <si>
    <t>Fabricación de productos cerámicos refractarios</t>
  </si>
  <si>
    <t>2320</t>
  </si>
  <si>
    <t>C2320</t>
  </si>
  <si>
    <t>2331</t>
  </si>
  <si>
    <t>C2331</t>
  </si>
  <si>
    <t>Fabricación de azulejos y baldosas de cerámica</t>
  </si>
  <si>
    <t>2332</t>
  </si>
  <si>
    <t>C2332</t>
  </si>
  <si>
    <t>Producción de perfiles en frío por conformación con plegado</t>
  </si>
  <si>
    <t>2434</t>
  </si>
  <si>
    <t>C2434</t>
  </si>
  <si>
    <t>Trefilado en frío</t>
  </si>
  <si>
    <t>2441</t>
  </si>
  <si>
    <t>C2441</t>
  </si>
  <si>
    <t>Producción de metales preciosos</t>
  </si>
  <si>
    <t>2442</t>
  </si>
  <si>
    <t>C2442</t>
  </si>
  <si>
    <t>Producción de aluminio</t>
  </si>
  <si>
    <t>2443</t>
  </si>
  <si>
    <t>C2443</t>
  </si>
  <si>
    <t>Producción de plomo, zinc y estaño</t>
  </si>
  <si>
    <t>2444</t>
  </si>
  <si>
    <t>C2444</t>
  </si>
  <si>
    <t>Producción de cobre</t>
  </si>
  <si>
    <t>2445</t>
  </si>
  <si>
    <t>C2445</t>
  </si>
  <si>
    <t>Producción de otros metales no férreos</t>
  </si>
  <si>
    <t>2446</t>
  </si>
  <si>
    <t>C2446</t>
  </si>
  <si>
    <t>Procesamiento de combustibles nucleares</t>
  </si>
  <si>
    <t>2451</t>
  </si>
  <si>
    <t>C2451</t>
  </si>
  <si>
    <t>Fundición de hierro</t>
  </si>
  <si>
    <t>2452</t>
  </si>
  <si>
    <t>C2452</t>
  </si>
  <si>
    <t>Beintza-Labaien</t>
  </si>
  <si>
    <t>Beire</t>
  </si>
  <si>
    <t>Belascoáin</t>
  </si>
  <si>
    <t>Bera</t>
  </si>
  <si>
    <t>Berbinzana</t>
  </si>
  <si>
    <t>Beriáin</t>
  </si>
  <si>
    <t>Berriozar</t>
  </si>
  <si>
    <t>Bertizarana</t>
  </si>
  <si>
    <t>Betelu</t>
  </si>
  <si>
    <t>Bidaurreta</t>
  </si>
  <si>
    <t>Biurrun-Olcoz</t>
  </si>
  <si>
    <t>Buñuel</t>
  </si>
  <si>
    <t>Burgui/Burgi</t>
  </si>
  <si>
    <t>Burlada/Burlata</t>
  </si>
  <si>
    <t>Cabanillas</t>
  </si>
  <si>
    <t>Cabredo</t>
  </si>
  <si>
    <t>Cadreita</t>
  </si>
  <si>
    <t>Fabricación de otra maquinaria de uso general n.c.o.p.</t>
  </si>
  <si>
    <t>Fabricación de maquinaria agraria y forestal</t>
  </si>
  <si>
    <t>Fabricación de maquinaria para la industria de la alimentación, bebidas y tabaco</t>
  </si>
  <si>
    <t>2894</t>
  </si>
  <si>
    <t>C2894</t>
  </si>
  <si>
    <t>Fabricación de maquinaria para las industrias textil, de la confección y del cuero</t>
  </si>
  <si>
    <t>2895</t>
  </si>
  <si>
    <t>C2895</t>
  </si>
  <si>
    <t>Fabricación de maquinaria para la industria del papel y del cartón</t>
  </si>
  <si>
    <t>2896</t>
  </si>
  <si>
    <t>C2896</t>
  </si>
  <si>
    <t>Fabricación de maquinaria para la industria del plástico y el caucho</t>
  </si>
  <si>
    <t>2899</t>
  </si>
  <si>
    <t>C2899</t>
  </si>
  <si>
    <t>C2364</t>
  </si>
  <si>
    <t>Fabricación de mortero</t>
  </si>
  <si>
    <t>2365</t>
  </si>
  <si>
    <t>C2365</t>
  </si>
  <si>
    <t>Fabricación de fibrocemento</t>
  </si>
  <si>
    <t>2369</t>
  </si>
  <si>
    <t>C2369</t>
  </si>
  <si>
    <t>Fabricación de otros productos de hormigón, yeso y cemento</t>
  </si>
  <si>
    <t>Corte, tallado y acabado de la piedra</t>
  </si>
  <si>
    <t>2370</t>
  </si>
  <si>
    <t>C2370</t>
  </si>
  <si>
    <t>2391</t>
  </si>
  <si>
    <t>C2391</t>
  </si>
  <si>
    <t>Fabricación de productos abrasivos</t>
  </si>
  <si>
    <t>2399</t>
  </si>
  <si>
    <t>C2399</t>
  </si>
  <si>
    <t>Fabricación de otros productos minerales no metálicos n.c.o.p.</t>
  </si>
  <si>
    <t>Explotación de ganado porcino</t>
  </si>
  <si>
    <t>0147</t>
  </si>
  <si>
    <t>A0147</t>
  </si>
  <si>
    <t>Avicultura</t>
  </si>
  <si>
    <t>0149</t>
  </si>
  <si>
    <t>A0149</t>
  </si>
  <si>
    <t>Otras explotaciones de ganado</t>
  </si>
  <si>
    <t>Producción agrícola combinada con la producción ganadera</t>
  </si>
  <si>
    <t>Fabricación de otra maquinaria para usos específicos n.c.o.p.</t>
  </si>
  <si>
    <t>Fabricación de vehículos de motor</t>
  </si>
  <si>
    <t>2910</t>
  </si>
  <si>
    <t>C2910</t>
  </si>
  <si>
    <t>Fabricación de carrocerías para vehículos de motor; fabricación de remolques y semirremolques</t>
  </si>
  <si>
    <t>2920</t>
  </si>
  <si>
    <t>C2920</t>
  </si>
  <si>
    <t>2931</t>
  </si>
  <si>
    <t>C2931</t>
  </si>
  <si>
    <t>Fabricación de equipos eléctricos y electrónicos para vehículos de motor</t>
  </si>
  <si>
    <t>2932</t>
  </si>
  <si>
    <t>C2932</t>
  </si>
  <si>
    <t>Fabricación de otros componentes, piezas y accesorios para vehículos de motor</t>
  </si>
  <si>
    <t>3011</t>
  </si>
  <si>
    <t>C3011</t>
  </si>
  <si>
    <t>C2652</t>
  </si>
  <si>
    <t>Fabricación de relojes</t>
  </si>
  <si>
    <t>Fabricación de equipos de radiación, electromédicos y electroterapéuticos</t>
  </si>
  <si>
    <t>2660</t>
  </si>
  <si>
    <t>C2660</t>
  </si>
  <si>
    <t>Fabricación de instrumentos de óptica y equipo fotográfico</t>
  </si>
  <si>
    <t>2670</t>
  </si>
  <si>
    <t>C2670</t>
  </si>
  <si>
    <t>31049</t>
  </si>
  <si>
    <t>31050</t>
  </si>
  <si>
    <t>31137</t>
  </si>
  <si>
    <t>31051</t>
  </si>
  <si>
    <t>31052</t>
  </si>
  <si>
    <t>31250</t>
  </si>
  <si>
    <t>31053</t>
  </si>
  <si>
    <t>31905</t>
  </si>
  <si>
    <t>31902</t>
  </si>
  <si>
    <t>31903</t>
  </si>
  <si>
    <t>31054</t>
  </si>
  <si>
    <t>31055</t>
  </si>
  <si>
    <t>31253</t>
  </si>
  <si>
    <t>31056</t>
  </si>
  <si>
    <t>31057</t>
  </si>
  <si>
    <t>31059</t>
  </si>
  <si>
    <t>31060</t>
  </si>
  <si>
    <t>31061</t>
  </si>
  <si>
    <t>31062</t>
  </si>
  <si>
    <t>31063</t>
  </si>
  <si>
    <t>31064</t>
  </si>
  <si>
    <t>31065</t>
  </si>
  <si>
    <t>31066</t>
  </si>
  <si>
    <t>31067</t>
  </si>
  <si>
    <t>31068</t>
  </si>
  <si>
    <t>31069</t>
  </si>
  <si>
    <t>31070</t>
  </si>
  <si>
    <t>31071</t>
  </si>
  <si>
    <t>31193</t>
  </si>
  <si>
    <t>31072</t>
  </si>
  <si>
    <t>31074</t>
  </si>
  <si>
    <t>31075</t>
  </si>
  <si>
    <t>31076</t>
  </si>
  <si>
    <t>31077</t>
  </si>
  <si>
    <t>31078</t>
  </si>
  <si>
    <t>31079</t>
  </si>
  <si>
    <t>31080</t>
  </si>
  <si>
    <t>31081</t>
  </si>
  <si>
    <t>31221</t>
  </si>
  <si>
    <t>31083</t>
  </si>
  <si>
    <t>31086</t>
  </si>
  <si>
    <t>31087</t>
  </si>
  <si>
    <t>31089</t>
  </si>
  <si>
    <t>31090</t>
  </si>
  <si>
    <t>31091</t>
  </si>
  <si>
    <t>31092</t>
  </si>
  <si>
    <t>31094</t>
  </si>
  <si>
    <t>31095</t>
  </si>
  <si>
    <t>31096</t>
  </si>
  <si>
    <t>31097</t>
  </si>
  <si>
    <t>31109</t>
  </si>
  <si>
    <t>31110</t>
  </si>
  <si>
    <t>31111</t>
  </si>
  <si>
    <t>31112</t>
  </si>
  <si>
    <t>31113</t>
  </si>
  <si>
    <t>31114</t>
  </si>
  <si>
    <t>31115</t>
  </si>
  <si>
    <t>31116</t>
  </si>
  <si>
    <t>31117</t>
  </si>
  <si>
    <t>31118</t>
  </si>
  <si>
    <t>31119</t>
  </si>
  <si>
    <t>31120</t>
  </si>
  <si>
    <t>31121</t>
  </si>
  <si>
    <t>31256</t>
  </si>
  <si>
    <t>31122</t>
  </si>
  <si>
    <t>31124</t>
  </si>
  <si>
    <t>31259</t>
  </si>
  <si>
    <t>31125</t>
  </si>
  <si>
    <t>31126</t>
  </si>
  <si>
    <t>31127</t>
  </si>
  <si>
    <t>31904</t>
  </si>
  <si>
    <t>31128</t>
  </si>
  <si>
    <t>31129</t>
  </si>
  <si>
    <t>Fundición de acero</t>
  </si>
  <si>
    <t>2453</t>
  </si>
  <si>
    <t>C2453</t>
  </si>
  <si>
    <t>Fundición de metales ligeros</t>
  </si>
  <si>
    <t>2454</t>
  </si>
  <si>
    <t>C2454</t>
  </si>
  <si>
    <t>Fundición de otros metales no férreos</t>
  </si>
  <si>
    <t>2511</t>
  </si>
  <si>
    <t>C2511</t>
  </si>
  <si>
    <t>Fabricación de estructuras metálicas y sus componentes</t>
  </si>
  <si>
    <t>2512</t>
  </si>
  <si>
    <t>C2512</t>
  </si>
  <si>
    <t>Fabricación de carpintería metálica</t>
  </si>
  <si>
    <t>2521</t>
  </si>
  <si>
    <t>C2521</t>
  </si>
  <si>
    <t>Fabricación de radiadores y calderas para calefacción central</t>
  </si>
  <si>
    <t>2529</t>
  </si>
  <si>
    <t>C2529</t>
  </si>
  <si>
    <t>Reparación y mantenimiento aeronáutico y espacial</t>
  </si>
  <si>
    <t>3317</t>
  </si>
  <si>
    <t>C3317</t>
  </si>
  <si>
    <t>Reparación y mantenimiento de otro material de transporte</t>
  </si>
  <si>
    <t>3319</t>
  </si>
  <si>
    <t>C3319</t>
  </si>
  <si>
    <t>Reparación de otros equipos</t>
  </si>
  <si>
    <t>Instalación de máquinas y equipos industriales</t>
  </si>
  <si>
    <t>3320</t>
  </si>
  <si>
    <t>C3320</t>
  </si>
  <si>
    <t>3512</t>
  </si>
  <si>
    <t>Fontellas</t>
  </si>
  <si>
    <t>Funes</t>
  </si>
  <si>
    <t>Fustiñana</t>
  </si>
  <si>
    <t>Galar</t>
  </si>
  <si>
    <t>Gallipienzo/Galipentzu</t>
  </si>
  <si>
    <t>Gallués/Galoze</t>
  </si>
  <si>
    <t>Garaioa</t>
  </si>
  <si>
    <t>Garde</t>
  </si>
  <si>
    <t>Garínoain</t>
  </si>
  <si>
    <t>Garralda</t>
  </si>
  <si>
    <t>Genevilla</t>
  </si>
  <si>
    <t>Goizueta</t>
  </si>
  <si>
    <t>Goñi</t>
  </si>
  <si>
    <t>Güesa/Gorza</t>
  </si>
  <si>
    <t>Guesálaz/Gesalatz</t>
  </si>
  <si>
    <t>Guirguillano</t>
  </si>
  <si>
    <t>Hiriberri/Villanueva de Aezkoa</t>
  </si>
  <si>
    <t>31098</t>
  </si>
  <si>
    <t>31099</t>
  </si>
  <si>
    <t>31082</t>
  </si>
  <si>
    <t>31084</t>
  </si>
  <si>
    <t>31085</t>
  </si>
  <si>
    <t>31100</t>
  </si>
  <si>
    <t>31101</t>
  </si>
  <si>
    <t>31093</t>
  </si>
  <si>
    <t>31102</t>
  </si>
  <si>
    <t>31103</t>
  </si>
  <si>
    <t>31104</t>
  </si>
  <si>
    <t>31105</t>
  </si>
  <si>
    <t>31106</t>
  </si>
  <si>
    <t>31107</t>
  </si>
  <si>
    <t>31108</t>
  </si>
  <si>
    <t>Cultivo de frutos tropicales y subtropicales</t>
  </si>
  <si>
    <t>0123</t>
  </si>
  <si>
    <t>Lekunberri</t>
  </si>
  <si>
    <t>Leoz/Leotz</t>
  </si>
  <si>
    <t>Lerga</t>
  </si>
  <si>
    <t>Lerín</t>
  </si>
  <si>
    <t>Lesaka</t>
  </si>
  <si>
    <t>Lezáun</t>
  </si>
  <si>
    <t>Liédena</t>
  </si>
  <si>
    <t>Lodosa</t>
  </si>
  <si>
    <t>Lónguida/Longida</t>
  </si>
  <si>
    <t>Lumbier</t>
  </si>
  <si>
    <t>Luquin</t>
  </si>
  <si>
    <t>Luzaide/Valcarlos</t>
  </si>
  <si>
    <t>Mañeru</t>
  </si>
  <si>
    <t>Marañón</t>
  </si>
  <si>
    <t>Marcilla</t>
  </si>
  <si>
    <t>Mélida</t>
  </si>
  <si>
    <t>Mendavia</t>
  </si>
  <si>
    <t>Mendaza</t>
  </si>
  <si>
    <t>Mendigorría</t>
  </si>
  <si>
    <t>Metauten</t>
  </si>
  <si>
    <t>Milagro</t>
  </si>
  <si>
    <t>Mirafuentes</t>
  </si>
  <si>
    <t>Miranda de Arga</t>
  </si>
  <si>
    <t>Monteagudo</t>
  </si>
  <si>
    <t>Morentin</t>
  </si>
  <si>
    <t>Mues</t>
  </si>
  <si>
    <t>Murchante</t>
  </si>
  <si>
    <t>Murieta</t>
  </si>
  <si>
    <t>Murillo el Cuende</t>
  </si>
  <si>
    <t>Murillo el Fruto</t>
  </si>
  <si>
    <t>Muruzábal</t>
  </si>
  <si>
    <t>Nazar</t>
  </si>
  <si>
    <t>Noáin (Valle de Elorz)/Noain (Elortzibar)</t>
  </si>
  <si>
    <t>Obanos</t>
  </si>
  <si>
    <t>Ochagavía/Otsagabia</t>
  </si>
  <si>
    <t>Oco</t>
  </si>
  <si>
    <t>Odieta</t>
  </si>
  <si>
    <t>Oitz</t>
  </si>
  <si>
    <t>Olazti/Olazagutía</t>
  </si>
  <si>
    <t>Olejua</t>
  </si>
  <si>
    <t>Olite/Erriberri</t>
  </si>
  <si>
    <t>Olóriz/Oloritz</t>
  </si>
  <si>
    <t>Orbaitzeta</t>
  </si>
  <si>
    <t>Orbara</t>
  </si>
  <si>
    <t>Orísoain</t>
  </si>
  <si>
    <t>Orkoien</t>
  </si>
  <si>
    <t>Oronz/Orontze</t>
  </si>
  <si>
    <t>Oroz-Betelu/Orotz-Betelu</t>
  </si>
  <si>
    <t>Mantenimiento y reparación de vehículos de motor</t>
  </si>
  <si>
    <t>4520</t>
  </si>
  <si>
    <t>G4520</t>
  </si>
  <si>
    <t>31166</t>
  </si>
  <si>
    <t>31167</t>
  </si>
  <si>
    <t>31168</t>
  </si>
  <si>
    <t>31169</t>
  </si>
  <si>
    <t>31170</t>
  </si>
  <si>
    <t>31171</t>
  </si>
  <si>
    <t>31172</t>
  </si>
  <si>
    <t>31173</t>
  </si>
  <si>
    <t>31174</t>
  </si>
  <si>
    <t>31175</t>
  </si>
  <si>
    <t>31176</t>
  </si>
  <si>
    <t>31177</t>
  </si>
  <si>
    <t>31178</t>
  </si>
  <si>
    <t>31179</t>
  </si>
  <si>
    <t>31180</t>
  </si>
  <si>
    <t>31181</t>
  </si>
  <si>
    <t>31182</t>
  </si>
  <si>
    <t>31088</t>
  </si>
  <si>
    <t>31183</t>
  </si>
  <si>
    <t>31185</t>
  </si>
  <si>
    <t>31184</t>
  </si>
  <si>
    <t>31186</t>
  </si>
  <si>
    <t>31187</t>
  </si>
  <si>
    <t>31188</t>
  </si>
  <si>
    <t>31189</t>
  </si>
  <si>
    <t>31190</t>
  </si>
  <si>
    <t>31191</t>
  </si>
  <si>
    <t>31194</t>
  </si>
  <si>
    <t>31192</t>
  </si>
  <si>
    <t>31195</t>
  </si>
  <si>
    <t>31196</t>
  </si>
  <si>
    <t>31197</t>
  </si>
  <si>
    <t>31906</t>
  </si>
  <si>
    <t>31198</t>
  </si>
  <si>
    <t>31199</t>
  </si>
  <si>
    <t>31211</t>
  </si>
  <si>
    <t>31200</t>
  </si>
  <si>
    <t>31201</t>
  </si>
  <si>
    <t>31202</t>
  </si>
  <si>
    <t>31203</t>
  </si>
  <si>
    <t>31204</t>
  </si>
  <si>
    <t>31205</t>
  </si>
  <si>
    <t>31206</t>
  </si>
  <si>
    <t>31207</t>
  </si>
  <si>
    <t>31208</t>
  </si>
  <si>
    <t>31209</t>
  </si>
  <si>
    <t>31210</t>
  </si>
  <si>
    <t>31212</t>
  </si>
  <si>
    <t>31213</t>
  </si>
  <si>
    <t>31214</t>
  </si>
  <si>
    <t>31215</t>
  </si>
  <si>
    <t>31217</t>
  </si>
  <si>
    <t>31216</t>
  </si>
  <si>
    <t>31219</t>
  </si>
  <si>
    <t>31220</t>
  </si>
  <si>
    <t>31222</t>
  </si>
  <si>
    <t>31223</t>
  </si>
  <si>
    <t>31224</t>
  </si>
  <si>
    <t>31225</t>
  </si>
  <si>
    <t>31226</t>
  </si>
  <si>
    <t>31227</t>
  </si>
  <si>
    <t>31228</t>
  </si>
  <si>
    <t>31229</t>
  </si>
  <si>
    <t>31230</t>
  </si>
  <si>
    <t>31231</t>
  </si>
  <si>
    <t>31232</t>
  </si>
  <si>
    <t>31233</t>
  </si>
  <si>
    <t>31234</t>
  </si>
  <si>
    <t>31123</t>
  </si>
  <si>
    <t>31235</t>
  </si>
  <si>
    <t>31236</t>
  </si>
  <si>
    <t>31237</t>
  </si>
  <si>
    <t>31238</t>
  </si>
  <si>
    <t>31239</t>
  </si>
  <si>
    <t>31240</t>
  </si>
  <si>
    <t>31241</t>
  </si>
  <si>
    <t>31242</t>
  </si>
  <si>
    <t>31244</t>
  </si>
  <si>
    <t>31243</t>
  </si>
  <si>
    <t>31245</t>
  </si>
  <si>
    <t>31246</t>
  </si>
  <si>
    <t>31247</t>
  </si>
  <si>
    <t>31260</t>
  </si>
  <si>
    <t>31249</t>
  </si>
  <si>
    <t>31251</t>
  </si>
  <si>
    <t>31252</t>
  </si>
  <si>
    <t>31254</t>
  </si>
  <si>
    <t>31255</t>
  </si>
  <si>
    <t>31257</t>
  </si>
  <si>
    <t>31258</t>
  </si>
  <si>
    <t>31261</t>
  </si>
  <si>
    <t>31262</t>
  </si>
  <si>
    <t>31073</t>
  </si>
  <si>
    <t>31907</t>
  </si>
  <si>
    <t>31263</t>
  </si>
  <si>
    <t>31264</t>
  </si>
  <si>
    <t>31265</t>
  </si>
  <si>
    <t>LOCALIDAD</t>
  </si>
  <si>
    <t>C.P.</t>
  </si>
  <si>
    <t>C1072</t>
  </si>
  <si>
    <t>Fabricación de galletas y productos de panadería y pastelería de larga duración</t>
  </si>
  <si>
    <t>1073</t>
  </si>
  <si>
    <t>C1073</t>
  </si>
  <si>
    <t>Fabricación de pastas alimenticias, cuscús y productos similares</t>
  </si>
  <si>
    <t>1081</t>
  </si>
  <si>
    <t>C1081</t>
  </si>
  <si>
    <t>Fabricación de azúcar</t>
  </si>
  <si>
    <t>1082</t>
  </si>
  <si>
    <t>C1082</t>
  </si>
  <si>
    <t>Fabricación de cacao, chocolate y productos de confitería</t>
  </si>
  <si>
    <t>1083</t>
  </si>
  <si>
    <t>C1083</t>
  </si>
  <si>
    <t>Elaboración de café, té e infusiones</t>
  </si>
  <si>
    <t>1084</t>
  </si>
  <si>
    <t>C1084</t>
  </si>
  <si>
    <t>Elaboración de especias, salsas y condimentos</t>
  </si>
  <si>
    <t>1085</t>
  </si>
  <si>
    <t>C1085</t>
  </si>
  <si>
    <t>Elaboración de platos y comidas preparados</t>
  </si>
  <si>
    <t>1086</t>
  </si>
  <si>
    <t>C1086</t>
  </si>
  <si>
    <t>Elaboración de preparados alimenticios homogeneizados y alimentos dietéticos</t>
  </si>
  <si>
    <t>1089</t>
  </si>
  <si>
    <t>C1089</t>
  </si>
  <si>
    <t>Elaboración de otros productos alimenticios n.c.o.p.</t>
  </si>
  <si>
    <t>1091</t>
  </si>
  <si>
    <t>C1091</t>
  </si>
  <si>
    <t>Fabricación de productos para la alimentación de animales de granja</t>
  </si>
  <si>
    <t>1092</t>
  </si>
  <si>
    <t>C1092</t>
  </si>
  <si>
    <t>Sistemas de fabricación avanzada - Industria 4.0</t>
  </si>
  <si>
    <t xml:space="preserve">DEL PRESUPUESTO ANTERIOR SON INVERSIONES EN : </t>
  </si>
  <si>
    <t>Comercio al por menor de repuestos y accesorios de vehículos de motor</t>
  </si>
  <si>
    <t>Venta, mantenimiento y reparación de motocicletas y de sus repuestos y accesorios</t>
  </si>
  <si>
    <t>4540</t>
  </si>
  <si>
    <t>G4540</t>
  </si>
  <si>
    <t>4611</t>
  </si>
  <si>
    <t>G4611</t>
  </si>
  <si>
    <t>Orreaga/Roncesvalles</t>
  </si>
  <si>
    <t>Oteiza</t>
  </si>
  <si>
    <t>Pamplona/Iruña</t>
  </si>
  <si>
    <t>Peralta/Azkoien</t>
  </si>
  <si>
    <t>Petilla de Aragón</t>
  </si>
  <si>
    <t>Piedramillera</t>
  </si>
  <si>
    <t>Pitillas</t>
  </si>
  <si>
    <t>Puente la Reina/Gares</t>
  </si>
  <si>
    <t>Pueyo</t>
  </si>
  <si>
    <t>ELIJA UNA OPCIÓN DE LA LISTA DESPLEGABLE (desplacese con las flechas de dirección)</t>
  </si>
  <si>
    <t>(Nombre del Municipio)</t>
  </si>
  <si>
    <t>CodResolucion</t>
  </si>
  <si>
    <t>TIPOS INVER AGRO</t>
  </si>
  <si>
    <t>TIPOS INVER NOAGRO</t>
  </si>
  <si>
    <t>Terreno</t>
  </si>
  <si>
    <t>Recogida de residuos no peligrosos</t>
  </si>
  <si>
    <t>Fabricación de productos para la alimentación de animales de compañía</t>
  </si>
  <si>
    <t>1101</t>
  </si>
  <si>
    <t>C1101</t>
  </si>
  <si>
    <t>Destilación, rectificación y mezcla de bebidas alcohólicas</t>
  </si>
  <si>
    <t>1102</t>
  </si>
  <si>
    <t>C1102</t>
  </si>
  <si>
    <t>Elaboración de vinos</t>
  </si>
  <si>
    <t>1103</t>
  </si>
  <si>
    <t>C1103</t>
  </si>
  <si>
    <t>0710</t>
  </si>
  <si>
    <t>B0710</t>
  </si>
  <si>
    <t>0721</t>
  </si>
  <si>
    <t>B0721</t>
  </si>
  <si>
    <t>Extracción de minerales de uranio y torio</t>
  </si>
  <si>
    <t>0729</t>
  </si>
  <si>
    <t>C1022</t>
  </si>
  <si>
    <t>Fabricación de conservas de pescado</t>
  </si>
  <si>
    <t>1031</t>
  </si>
  <si>
    <t>C1031</t>
  </si>
  <si>
    <t>Procesado y conservación de patatas</t>
  </si>
  <si>
    <t>1032</t>
  </si>
  <si>
    <t>C1032</t>
  </si>
  <si>
    <t>Elaboración de zumos de frutas y hortalizas</t>
  </si>
  <si>
    <t>1039</t>
  </si>
  <si>
    <t>C1039</t>
  </si>
  <si>
    <t>Otro procesado y conservación de frutas y hortalizas</t>
  </si>
  <si>
    <t>D3512</t>
  </si>
  <si>
    <t>Transporte de energía eléctrica</t>
  </si>
  <si>
    <t>3513</t>
  </si>
  <si>
    <t>D3513</t>
  </si>
  <si>
    <t>Distribución de energía eléctrica</t>
  </si>
  <si>
    <t>3514</t>
  </si>
  <si>
    <t>D3514</t>
  </si>
  <si>
    <t>Inversión resultante de proyectos de I+D+i</t>
  </si>
  <si>
    <t xml:space="preserve">  (Marcar en caso afirmativo)</t>
  </si>
  <si>
    <t>Actividades de apoyo a la agricultura</t>
  </si>
  <si>
    <t>0162</t>
  </si>
  <si>
    <t>A0162</t>
  </si>
  <si>
    <t>Actividades de apoyo a la ganadería</t>
  </si>
  <si>
    <t>0163</t>
  </si>
  <si>
    <t>A0163</t>
  </si>
  <si>
    <t>Actividades de preparación posterior a la cosecha</t>
  </si>
  <si>
    <t>0164</t>
  </si>
  <si>
    <t>A0164</t>
  </si>
  <si>
    <t>EDIFICIOS - I+D</t>
  </si>
  <si>
    <t>MAQUINARIA - I+D</t>
  </si>
  <si>
    <t>ACTIVOS INTANGIBLES - I+D</t>
  </si>
  <si>
    <t>Producción de energía eléctrica de origen térmico convencional</t>
  </si>
  <si>
    <t>3517</t>
  </si>
  <si>
    <t>D3517</t>
  </si>
  <si>
    <t>Producción de energía eléctrica de origen nuclear</t>
  </si>
  <si>
    <t>3518</t>
  </si>
  <si>
    <t>D3518</t>
  </si>
  <si>
    <t>Producción de energía eléctrica de origen eólico</t>
  </si>
  <si>
    <t>3519</t>
  </si>
  <si>
    <t>Año</t>
  </si>
  <si>
    <t>Importe</t>
  </si>
  <si>
    <t>La creación de un nuevo establecimiento</t>
  </si>
  <si>
    <t>La ampliación de un establecimiento existente</t>
  </si>
  <si>
    <t>Preparación de leche y otros productos lácteos</t>
  </si>
  <si>
    <t>1061</t>
  </si>
  <si>
    <t>C1061</t>
  </si>
  <si>
    <t>Fabricación de productos de molinería</t>
  </si>
  <si>
    <t>1062</t>
  </si>
  <si>
    <t>C1062</t>
  </si>
  <si>
    <t>Fabricación de almidones y productos amiláceos</t>
  </si>
  <si>
    <t>1071</t>
  </si>
  <si>
    <t>C1071</t>
  </si>
  <si>
    <t>A0170</t>
  </si>
  <si>
    <t>Silvicultura y otras actividades forestales</t>
  </si>
  <si>
    <t>0210</t>
  </si>
  <si>
    <t>A0210</t>
  </si>
  <si>
    <t>Explotación de la madera</t>
  </si>
  <si>
    <t>0220</t>
  </si>
  <si>
    <t>A0220</t>
  </si>
  <si>
    <t>Recolección de productos silvestres, excepto madera</t>
  </si>
  <si>
    <t>0230</t>
  </si>
  <si>
    <t>A0230</t>
  </si>
  <si>
    <t>Servicios de apoyo a la silvicultura</t>
  </si>
  <si>
    <t>0240</t>
  </si>
  <si>
    <t>A0240</t>
  </si>
  <si>
    <t>0311</t>
  </si>
  <si>
    <t>A0311</t>
  </si>
  <si>
    <t>Pesca marina</t>
  </si>
  <si>
    <t>0312</t>
  </si>
  <si>
    <t>A0312</t>
  </si>
  <si>
    <t>Pesca en agua dulce</t>
  </si>
  <si>
    <t>0321</t>
  </si>
  <si>
    <t>A0321</t>
  </si>
  <si>
    <t>Acuicultura marina</t>
  </si>
  <si>
    <t>0322</t>
  </si>
  <si>
    <t>A0322</t>
  </si>
  <si>
    <t>Acuicultura en agua dulce</t>
  </si>
  <si>
    <t>Extracción de antracita y hulla</t>
  </si>
  <si>
    <t>0510</t>
  </si>
  <si>
    <t>B0510</t>
  </si>
  <si>
    <t>Extracción de lignito</t>
  </si>
  <si>
    <t>0520</t>
  </si>
  <si>
    <t>B0520</t>
  </si>
  <si>
    <t>Extracción de crudo de petróleo</t>
  </si>
  <si>
    <t>0610</t>
  </si>
  <si>
    <t>B0610</t>
  </si>
  <si>
    <t>Extracción de gas natural</t>
  </si>
  <si>
    <t>0620</t>
  </si>
  <si>
    <t>B0620</t>
  </si>
  <si>
    <t>Extracción de minerales de hierro</t>
  </si>
  <si>
    <t>G4724</t>
  </si>
  <si>
    <t>Comercio al por menor de pan y productos de panadería, confitería y pastelería en establecimientos especializados</t>
  </si>
  <si>
    <t>4725</t>
  </si>
  <si>
    <t>G4725</t>
  </si>
  <si>
    <t>Fabricación de muebles de oficina y de establecimientos comerciales</t>
  </si>
  <si>
    <t>3102</t>
  </si>
  <si>
    <t>C3102</t>
  </si>
  <si>
    <t>31130</t>
  </si>
  <si>
    <t>31131</t>
  </si>
  <si>
    <t>31132</t>
  </si>
  <si>
    <t>31133</t>
  </si>
  <si>
    <t>31134</t>
  </si>
  <si>
    <t>31135</t>
  </si>
  <si>
    <t>31136</t>
  </si>
  <si>
    <t>31138</t>
  </si>
  <si>
    <t>31139</t>
  </si>
  <si>
    <t>31140</t>
  </si>
  <si>
    <t>31141</t>
  </si>
  <si>
    <t>31142</t>
  </si>
  <si>
    <t>31143</t>
  </si>
  <si>
    <t>Desde</t>
  </si>
  <si>
    <t>Hasta</t>
  </si>
  <si>
    <t>UTAS</t>
  </si>
  <si>
    <t>Fecha situación alta</t>
  </si>
  <si>
    <t>C2712</t>
  </si>
  <si>
    <t>Fabricación de aparatos de distribución y control eléctrico</t>
  </si>
  <si>
    <t>Comercio al por mayor de bebidas</t>
  </si>
  <si>
    <t>4635</t>
  </si>
  <si>
    <t>G4635</t>
  </si>
  <si>
    <t>Comercio al por mayor de productos del tabaco</t>
  </si>
  <si>
    <t>4636</t>
  </si>
  <si>
    <t>G4636</t>
  </si>
  <si>
    <t>Comercio al por mayor de azúcar, chocolate y confitería</t>
  </si>
  <si>
    <t>4637</t>
  </si>
  <si>
    <t>G4637</t>
  </si>
  <si>
    <t>Comercio al por mayor de café, té, cacao y especias</t>
  </si>
  <si>
    <t>4638</t>
  </si>
  <si>
    <t>G4638</t>
  </si>
  <si>
    <t>Comercio al por mayor de pescados y mariscos y otros productos alimenticios</t>
  </si>
  <si>
    <t>4639</t>
  </si>
  <si>
    <t>G4639</t>
  </si>
  <si>
    <t>Comercio al por mayor, no especializado, de productos alimenticios, bebidas y tabaco</t>
  </si>
  <si>
    <t>4641</t>
  </si>
  <si>
    <t>G4641</t>
  </si>
  <si>
    <t>Comercio al por mayor de textiles</t>
  </si>
  <si>
    <t>4642</t>
  </si>
  <si>
    <t>G4642</t>
  </si>
  <si>
    <t>Comercio al por mayor de prendas de vestir y calzado</t>
  </si>
  <si>
    <t>4643</t>
  </si>
  <si>
    <t>G4643</t>
  </si>
  <si>
    <t>Fabricación de suelos de madera ensamblados</t>
  </si>
  <si>
    <t>1623</t>
  </si>
  <si>
    <t>C1623</t>
  </si>
  <si>
    <t>Fabricación de otras estructuras de madera y piezas de carpintería y ebanistería para la construcción</t>
  </si>
  <si>
    <t>1624</t>
  </si>
  <si>
    <t>C1624</t>
  </si>
  <si>
    <t>Fabricación de envases y embalajes de madera</t>
  </si>
  <si>
    <t>1629</t>
  </si>
  <si>
    <t>C1629</t>
  </si>
  <si>
    <t>Fabricación de otros productos de madera; artículos de corcho, cestería y espartería</t>
  </si>
  <si>
    <t>1711</t>
  </si>
  <si>
    <t>C1711</t>
  </si>
  <si>
    <t>Fabricación de pasta papelera</t>
  </si>
  <si>
    <t>1712</t>
  </si>
  <si>
    <t>C1712</t>
  </si>
  <si>
    <t>Fabricación de papel y cartón</t>
  </si>
  <si>
    <t>1721</t>
  </si>
  <si>
    <t>C1721</t>
  </si>
  <si>
    <t>(1) Con arreglo a la Recomendación 2003/361/CE de la Comisión, de 6 de mayo de 2003</t>
  </si>
  <si>
    <t>FraseLinea29AGRO</t>
  </si>
  <si>
    <t>FraseLinea29PYMES</t>
  </si>
  <si>
    <t>Plantilla a la finalización de la inversión</t>
  </si>
  <si>
    <t>fraseLinea35AGRO</t>
  </si>
  <si>
    <t>fraseLinea35PYME</t>
  </si>
  <si>
    <t>fraseLinea36AGRO</t>
  </si>
  <si>
    <t>fraseLinea36PYME</t>
  </si>
  <si>
    <t>Plantilla finalización inversiones</t>
  </si>
  <si>
    <t>fraseLinea40AGRO</t>
  </si>
  <si>
    <t>fraseLinea40PYME</t>
  </si>
  <si>
    <t>Otro comercio al por menor en establecimientos no especializados</t>
  </si>
  <si>
    <t>4721</t>
  </si>
  <si>
    <t>G4721</t>
  </si>
  <si>
    <t>Comercio al por menor de frutas y hortalizas en establecimientos especializados</t>
  </si>
  <si>
    <t>4722</t>
  </si>
  <si>
    <t>G4722</t>
  </si>
  <si>
    <t>Comercio al por menor de carne y productos cárnicos en establecimientos especializados</t>
  </si>
  <si>
    <t>4723</t>
  </si>
  <si>
    <t>G4723</t>
  </si>
  <si>
    <t>Comercio al por menor de pescados y mariscos en establecimientos especializados</t>
  </si>
  <si>
    <t>4724</t>
  </si>
  <si>
    <t>Comercio al por menor de alfombras, moquetas y revestimientos de paredes y suelos en establecimientos especializados</t>
  </si>
  <si>
    <t>4754</t>
  </si>
  <si>
    <t>G4754</t>
  </si>
  <si>
    <t>Comercio al por menor de aparatos electrodomésticos en establecimientos especializados</t>
  </si>
  <si>
    <t>4759</t>
  </si>
  <si>
    <t>G4759</t>
  </si>
  <si>
    <t>Artes gráficas y servicios relacionados con las mismas</t>
  </si>
  <si>
    <t>1811</t>
  </si>
  <si>
    <t>C1811</t>
  </si>
  <si>
    <t>Actividades de postproducción cinematográfica, de vídeo y de programas de televisión</t>
  </si>
  <si>
    <t>5914</t>
  </si>
  <si>
    <t>J5914</t>
  </si>
  <si>
    <t>Comercio al por menor de bebidas en establecimientos especializados</t>
  </si>
  <si>
    <t>4726</t>
  </si>
  <si>
    <t>G4726</t>
  </si>
  <si>
    <t>Comercio al por menor de productos de tabaco en establecimientos especializados</t>
  </si>
  <si>
    <t>4729</t>
  </si>
  <si>
    <t>G4729</t>
  </si>
  <si>
    <t>Otro comercio al por menor de productos alimenticios en establecimientos especializados</t>
  </si>
  <si>
    <t>Comercio al por menor de combustible para la automoción en establecimientos especializados</t>
  </si>
  <si>
    <t>4730</t>
  </si>
  <si>
    <t>G4730</t>
  </si>
  <si>
    <t>4741</t>
  </si>
  <si>
    <t>G4741</t>
  </si>
  <si>
    <t>Comercio al por menor de ordenadores, equipos periféricos y programas informáticos en establecimientos especializados</t>
  </si>
  <si>
    <t>4742</t>
  </si>
  <si>
    <t>G4742</t>
  </si>
  <si>
    <t>Comercio al por menor de equipos de telecomunicaciones en establecimientos especializados</t>
  </si>
  <si>
    <t>DURACION PREVISTA DEL PROYECTO</t>
  </si>
  <si>
    <t>ACTIVOS INTANGIBLES - Realidad Aumentada</t>
  </si>
  <si>
    <t>ACTIVOS INTANGIBLES - Big Data , analitica avanzada y business intelligent</t>
  </si>
  <si>
    <t>ACTIVOS INTANGIBLES - Internet de las cosas</t>
  </si>
  <si>
    <t>1812</t>
  </si>
  <si>
    <t>C1812</t>
  </si>
  <si>
    <t>Otras actividades de impresión y artes gráficas</t>
  </si>
  <si>
    <t>1813</t>
  </si>
  <si>
    <t>C1813</t>
  </si>
  <si>
    <t>Actividades de programación informática</t>
  </si>
  <si>
    <t>6202</t>
  </si>
  <si>
    <t>J6202</t>
  </si>
  <si>
    <t>Actividades de consultoría informática</t>
  </si>
  <si>
    <t>6203</t>
  </si>
  <si>
    <t>Intermediarios del comercio de la madera y materiales de construcción</t>
  </si>
  <si>
    <t>4614</t>
  </si>
  <si>
    <t>G4614</t>
  </si>
  <si>
    <t>Plantilla a 31/12/2020 (2)</t>
  </si>
  <si>
    <t>Número de mujeres en plantilla a 31/12/2020</t>
  </si>
  <si>
    <t>Los Arcos</t>
  </si>
  <si>
    <t xml:space="preserve">El Busto </t>
  </si>
  <si>
    <t>Etxarri Aranatz</t>
  </si>
  <si>
    <t>Estella-Lizarra</t>
  </si>
  <si>
    <t>Uharte Arakil</t>
  </si>
  <si>
    <t>Oláibar</t>
  </si>
  <si>
    <t>Urroz</t>
  </si>
  <si>
    <t>Abárzuza/Abartzuza</t>
  </si>
  <si>
    <t>Allín/Allin</t>
  </si>
  <si>
    <t>Atetz/Atez</t>
  </si>
  <si>
    <t>Ciriza/Ziritza</t>
  </si>
  <si>
    <t>Echarri/Etxarri</t>
  </si>
  <si>
    <t>Valle de Egüés/Eguesibar</t>
  </si>
  <si>
    <t>Leache/Leatxe</t>
  </si>
  <si>
    <t>Lizoain-Arriasgoiti/Lizoain-Arriasgoiti</t>
  </si>
  <si>
    <t>Monreal/Elo</t>
  </si>
  <si>
    <t>Navascués/Nabaskoze</t>
  </si>
  <si>
    <t>Valle de Ollo/Ollaran</t>
  </si>
  <si>
    <t>Ujué/Uxue</t>
  </si>
  <si>
    <t>Unzué/Untzue</t>
  </si>
  <si>
    <t xml:space="preserve">Barañain </t>
  </si>
  <si>
    <t>Berrioplano/Berriobeiti</t>
  </si>
  <si>
    <t>(2) Según el informe de vida laboral del 05/03/2020; 05/06/2020; 05/09/2020; 05/12/2020</t>
  </si>
  <si>
    <t>Inmovilizado neto de la empresa correspondiente a las cuentas de 2019 o último ejerccio económico</t>
  </si>
  <si>
    <t>FecFinInverPYMES</t>
  </si>
  <si>
    <t>(Elegir opción)</t>
  </si>
  <si>
    <t xml:space="preserve">Entidades asociativas integradas con anterioridad al 01/01/2010 </t>
  </si>
  <si>
    <t>Procesos de fusión o absorción entre 01/01/2010 y 01/01/2018</t>
  </si>
  <si>
    <t>En proceso de integración (Fusión o absorción) iniciado a a partir de 01/01/2018 (EAPIC-FA)</t>
  </si>
  <si>
    <t>Entidades asociativas que no han participado en procesos de integración cooperativa</t>
  </si>
  <si>
    <t>Procesos de integración (Acuerdos intercooperativos) entre 01/01/2010 y 01/01/2018</t>
  </si>
  <si>
    <t>En proceso de integración (Acuerdos intercooperativos) iniciado a a partir de 01/01/2018 (EAPIC-AI)</t>
  </si>
  <si>
    <t>Cooperativas de 2ª o ulterior grado con procesos de integración antes de 01/01/2010 y que la facturación sea &gt; 10.000.000 € en el último año fiscal.</t>
  </si>
  <si>
    <t>Las EAP y las EA integradas en una EAP</t>
  </si>
  <si>
    <t>TiposCooperativas2</t>
  </si>
  <si>
    <t>TiposCooperativas1</t>
  </si>
  <si>
    <t>TiposCooperativas</t>
  </si>
  <si>
    <t xml:space="preserve">“Imprescindible rellenar este campo” </t>
  </si>
  <si>
    <t xml:space="preserve">Edificios:
• La obra civil relativa a la edificación, incluidas instalaciones de saneamiento y fontanería, así como los costes de control de calidad y gestión de residuos.
• La obra civil relativa a urbanizaciones exteriores, incluyendo en ella viales, vallados, áreas de estacionamiento, etc.
• La obra civil relativa a la construcción de instalaciones especiales (cerramientos de cámaras frigoríficas, silos, depuradoras, bases para instalación de maquinaria y equipos, instalaciones de protección contra incendios, pozos y captaciones de agua para uso industrial u otras)
• Los gastos generales y el beneficio industrial de los proyectos de obra civil, con un límite del 17 % en el caso de los gastos generales y un 6% en el caso del beneficio industrial, sobre el presupuesto del proyecto o memoria técnica valorada. 
• Seguridad y salud relacionado con el proyecto de obra civil.
Maquinaria y equipamiento:
• Maquinaria y otros bienes de equipo (incluidos equipos informáticos), e instalaciones productivas específicas, así como las instalaciones de calefacción, refrigeración / frío industrial, aire acondicionado, aire comprimido y placas solares de autoconsumo. Igualmente se incluyen los gastos relativos a costes necesarios para la acometida e instalación de suministros de electricidad y/o gas, con independencia de la titularidad final de dicha acometida.
• Seguridad y salud relacionada con la inversión de maquinaria o equipamiento, en el supuesto que la inversión no contemple la ejecución de obra civil.
Activos intangibles: 
• Adquisición o desarrollo de programas informáticos y adquisición de patentes, licencias y derechos de autoría y marcas registradas.
Otras inversiones:
• Gastos vinculados a edificios y maquinaria tales como honorarios de empresas de arquitectura e ingeniería, así como tributos relacionados con las inversiones de obra civil (Honorarios de redacción y dirección de obra, honorarios de tasación, honorarios de asesoría técnica, gastos de estudios geodésicos y tributos abonados por licencias de actividad, de obra y de apertura)  
</t>
  </si>
  <si>
    <t>(2) Según el Informe de vida laboral , expedido por la Seguridad Social de  31 de diciembre de 2020.</t>
  </si>
  <si>
    <t>(*) En el caso de que la solicitante carezca de personalidad jurídica, indicar la persona representante ó apoderada</t>
  </si>
  <si>
    <t>Plantilla media 2020 (2)</t>
  </si>
  <si>
    <t>3-GRANDES EMPRESAS Industriales</t>
  </si>
  <si>
    <t>Fondos propios</t>
  </si>
  <si>
    <t>Capital + Prima emisión</t>
  </si>
  <si>
    <t>GRAN EMPRESA</t>
  </si>
  <si>
    <t>La incorporación de actividades industriales de otras plantas productivas de fuera de Navarra</t>
  </si>
  <si>
    <t>CAPITAL SOCIAL ACTUAL (€)</t>
  </si>
  <si>
    <t xml:space="preserve">% SOCIOS NACIONALES </t>
  </si>
  <si>
    <t>% SOCIOS EXTRANJEROS</t>
  </si>
  <si>
    <t>COMPOSICIÓN SOCIETARIA / RELACIÓN DE SOCIOS</t>
  </si>
  <si>
    <t>NOMBRE O RAZÓN SOCIAL</t>
  </si>
  <si>
    <t>CIF</t>
  </si>
  <si>
    <t>%</t>
  </si>
  <si>
    <t xml:space="preserve">La empresa cuenta con, al menos, un 30% de mujeres en puestos directivos </t>
  </si>
  <si>
    <t>La empresa ha obtenido un reconocimiento o distintivo por la aplicación de políticas de igualdad de trato y de oportunidades(ej. “Igualdad en la Empresa”  o el “Sello Reconcilia”  etc)</t>
  </si>
  <si>
    <t>Empresas con menos de 50 trabajadores:</t>
  </si>
  <si>
    <t>La empresa cuenta con un Plan de Igualdad</t>
  </si>
  <si>
    <t xml:space="preserve">La empresa ha aplicado medidas para la conciliación de la vida personal, laboral y familiar u otras medidas de promoción de la igualdad
</t>
  </si>
  <si>
    <t xml:space="preserve">La empresa ha aprobado o difundido un protocolo o medidas específicas para prevenir y hacer frente al acoso sexual y al acoso por razón de sexo en el trabajo
</t>
  </si>
  <si>
    <t>DATOS GENERALES</t>
  </si>
  <si>
    <t>DATOS ECONOMICOS DE LOS 3 ULTIMOS EJERCICIOS CERRADOS (En nueva empresa datos estimados año + 1)</t>
  </si>
  <si>
    <t>(1) Según cuentas anuales; (2) Con arreglo a la definición establecida en el Anexo 1 del Reglamento (UE) Nº 651/2014 de la Comisión</t>
  </si>
  <si>
    <t>PLANTILLA DE LA EMPRESA</t>
  </si>
  <si>
    <t>Con Contrato indefinido</t>
  </si>
  <si>
    <t>Con Contrato Temporal</t>
  </si>
  <si>
    <t>Total Personas/año</t>
  </si>
  <si>
    <t>Personas/Año</t>
  </si>
  <si>
    <t>- Incremento de plantilla</t>
  </si>
  <si>
    <t>Domicilio social de la Empresa Matriz en Navarra</t>
  </si>
  <si>
    <t>Nueva Implatación productiva en Navarra</t>
  </si>
  <si>
    <t>AUTORIZACIÓN</t>
  </si>
  <si>
    <t xml:space="preserve">Autorizo al órgano gestor de las ayudas a recabar directamente los certificados telemáticos que acreditan que la solicitante está al corriente en el cumplimiento de sus obligaciones tributarias y frente a la Seguridad Social. Así como a obtener de la Hacienda Foral de Navarra la información fiscal necesaria para tramitar la solicitud de la ayuda y a comprobar el alta en el impuesto de actividades económicas de Navarra.
</t>
  </si>
  <si>
    <t>DESCRIPCIÓN DE LA ACTIVIDAD DEL PROYECTO</t>
  </si>
  <si>
    <t>FINALIDAD DEL PROYECTO
(Seleccione una o varias de las opciones siguientes)</t>
  </si>
  <si>
    <t>La diversificación de la actividad de un establecimiento</t>
  </si>
  <si>
    <t>La adquisición de activos pertenecientes a un establecimiento</t>
  </si>
  <si>
    <t>La mejora de la eficiencia de los procesos industriales</t>
  </si>
  <si>
    <t>Plan de transformatión digital</t>
  </si>
  <si>
    <t>ORIENTACIÓN DEL PROYECTO A LA S4 DE NAVARRA
(Seleccione una o varias de las opciones siguientes)</t>
  </si>
  <si>
    <t>ValoresCheck</t>
  </si>
  <si>
    <t>CATEGORÍA DE INVERSIÓN</t>
  </si>
  <si>
    <t>DATOS ESPECIFICOS</t>
  </si>
  <si>
    <t>Movilidad electrica y conectada</t>
  </si>
  <si>
    <t>Alimentación saludable y sostenible</t>
  </si>
  <si>
    <t>Industria de la energía verde</t>
  </si>
  <si>
    <t>Medicina personalizada</t>
  </si>
  <si>
    <t>Turismo sostenible</t>
  </si>
  <si>
    <t>Industria audiovisual</t>
  </si>
  <si>
    <t>Inmovilizado neto</t>
  </si>
  <si>
    <t>Plantilla media (1)</t>
  </si>
  <si>
    <t>TAMAÑO DE LA EMPRESA (2)</t>
  </si>
  <si>
    <t>Nombre de la Empresa Matriz</t>
  </si>
  <si>
    <t>Municipio de la empresa matriz</t>
  </si>
  <si>
    <t xml:space="preserve">Medidas dirigidas a fomentar la igualdad de género : </t>
  </si>
  <si>
    <t>Marcar en caso afirmativo</t>
  </si>
  <si>
    <t>INFORMACIÓN SOBRE PROTECCIÓN DE DATOS DE CARÁCTER PERSONAL</t>
  </si>
  <si>
    <t>El tratamiento de datos de carácter personal se realizará conforme a lo dispuesto en el Reglamento (UE) 2016/679 del Parlamento Europeo y del Consejo, de 27 de abril de 2016, relativo a la protección de las personas físicas en lo que respecta al tratamiento de datos personales y a la libre circulación de estos datos y por el que se deroga la Directiva 95/46/CE, y en la Ley Orgánica 3/2018, de 5 de diciembre, de Protección de Datos Personales y garantía de los derechos digitales. en cumplimiento de los dispuesto en el artículo 13 de dicho Regalmento se informa de lo siguiente:</t>
  </si>
  <si>
    <t>RESPONSABLE DEL TRATAMIENTO</t>
  </si>
  <si>
    <t>LEGITIMACIÓN DEL TRATAMIENTO</t>
  </si>
  <si>
    <t>El tratamiento es necesario para el cumplimiento de una misión de interés público o el ejercicio de poderes públicos, como es la concesión de una subvención en la forma prevista en la Ley Foral 11/2005, de 9 de noviembre, de Subvenciones.</t>
  </si>
  <si>
    <t>PROCEDENCIA DE DATOS</t>
  </si>
  <si>
    <t>Los datos identificativos, los de contacto, los socioeconómicos y financieros y, en su caso, de actividad laboral, se obtienen, fundamentalmente, a través de los que aporta con la solicitud, así como los generados en el transcurso de la relación administrativa y los que para la adecuada gestión sean imprescindibles recabar de otras administtraciones y organismos públicos o privados.</t>
  </si>
  <si>
    <t>DESTINATARIOS DE LOS DATOS</t>
  </si>
  <si>
    <t>Los datos podrán ser cedidos a otros órganos del Gobierno de Navarra, así como a otras Administraciones públicas o a las autoridades, tribunales y organismos de públicos de control para el ejercicio de sus funciones. También podrán ser cedidos a  entidades financieras para la gestión de pagos y por obligaciones legales.</t>
  </si>
  <si>
    <t>DERECHOS CUANDO FACILITA SUS DATOS</t>
  </si>
  <si>
    <t xml:space="preserve">FINALIDAD DEL TRATAMIENTO
</t>
  </si>
  <si>
    <t xml:space="preserve">Los derechos que puede ejercer en relación con sus datos son :
-Acceso : conocer qué datos se están tratando.
-Rectificación. en el caso de que sean inexactos o incompletos.
-Limitación: para limitar el tratamiento en cuyo caso únicamente se conservarán para el ejercicio o la defensa de posibles reclamaciones.
-Oposición: para que cese el tratamiento de sus datos, salvo por motivos legítimos imperiosos o para el ejercicio o la defensa de posibles reclacamaciones.
- Supresión: para eliminar aquellos datos que no sean  necesarios para la finalidad que fueron recogidos.
-Portabilidad: derecho a que se le entreguen sus datos para transmitírselos a otra entidad responsable.
-Revocación del cosentimiento: supone la posibilidad de retirar el consentimiento en cualquier momento después de dar la autorización del tratamiento, sin que ello afecte a la licitud del tratamiento basado en el consentimiento previo, y con las consecuencias que de ello se deriven.
</t>
  </si>
  <si>
    <t xml:space="preserve">La finalidad primordial es la gestión de la presente convocatoria. También se prevé su utilización con fines estadísticos.  Los datos personales proporcionados se conservarán mientras sean necesarios para dar cumplimiento a los fines del tratamiento. </t>
  </si>
  <si>
    <t>SOLICITUD AYUDA 2024- GRANDES EMPRESAS INDUSTRIALES</t>
  </si>
  <si>
    <t>Transición ecológica</t>
  </si>
  <si>
    <t>Transición digital</t>
  </si>
  <si>
    <t>Plantilla a 31/12/2023  (3)</t>
  </si>
  <si>
    <t>(3) Según el informe de vida laboral, expedido por la Seguridad Social de 31 de diciembre de 2023</t>
  </si>
  <si>
    <r>
      <rPr>
        <sz val="9"/>
        <rFont val="Arial"/>
        <family val="2"/>
      </rPr>
      <t>Departamento de Industria y Transición Ecológica y Digital Empresarial.</t>
    </r>
    <r>
      <rPr>
        <sz val="9"/>
        <color theme="1"/>
        <rFont val="Arial"/>
        <family val="2"/>
      </rPr>
      <t xml:space="preserve">
Parque Tomás Caballero, 1.   31006  Pamplona.  desarrollo.economico@navarra.es
Unidad Delegada de Protección de Datos del Gobierno de Navarra
Avda. Carlos III, 2, Pamplona, dpd@navarra.es</t>
    </r>
  </si>
  <si>
    <t xml:space="preserve">Podrá ejercitar estos derechos mediante escrito dirigido al Departamento de Industria y de Transición Ecológica y Digital Empresarial.
Los modelos de estos documentos para ejercitar sus derechos los puede encontrar en la página web de la Agencia Española de Protección de Datos (www.agpd.es). 
También se le informa de que puede presentar una reclamación ante la autoridad de control competente en materia de protección de datos o ante la Delegada de Protección de datos del Gobierno de Navarra.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</si>
</sst>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0\ &quot;€&quot;"/>
    <numFmt numFmtId="165" formatCode="0.00\ %"/>
    <numFmt numFmtId="166" formatCode="#,##0.00;[Red]#,##0.00"/>
    <numFmt numFmtId="167" formatCode="#,##0.00\ _€"/>
  </numFmts>
  <fonts count="34" x14ac:knownFonts="1">
    <font>
      <sz val="10"/>
      <name val="Arial"/>
    </font>
    <font>
      <sz val="11"/>
      <color theme="1"/>
      <name val="Calibri"/>
      <family val="2"/>
      <scheme val="minor"/>
    </font>
    <font>
      <sz val="10"/>
      <name val="Arial"/>
      <family val="2"/>
    </font>
    <font>
      <b/>
      <sz val="10"/>
      <name val="Arial"/>
      <family val="2"/>
    </font>
    <font>
      <b/>
      <sz val="9"/>
      <name val="Arial"/>
      <family val="2"/>
    </font>
    <font>
      <sz val="10"/>
      <name val="Arial"/>
      <family val="2"/>
    </font>
    <font>
      <sz val="8"/>
      <name val="Arial"/>
      <family val="2"/>
    </font>
    <font>
      <sz val="9"/>
      <name val="Arial"/>
      <family val="2"/>
    </font>
    <font>
      <u/>
      <sz val="10"/>
      <color indexed="12"/>
      <name val="Arial"/>
      <family val="2"/>
    </font>
    <font>
      <sz val="10"/>
      <name val="Arial"/>
      <family val="2"/>
    </font>
    <font>
      <b/>
      <sz val="10"/>
      <name val="Arial"/>
      <family val="2"/>
    </font>
    <font>
      <sz val="10"/>
      <name val="Arial"/>
      <family val="2"/>
    </font>
    <font>
      <sz val="12"/>
      <name val="Arial"/>
      <family val="2"/>
    </font>
    <font>
      <b/>
      <sz val="8"/>
      <name val="Arial"/>
      <family val="2"/>
    </font>
    <font>
      <sz val="11"/>
      <name val="Arial"/>
      <family val="2"/>
    </font>
    <font>
      <sz val="8"/>
      <color indexed="10"/>
      <name val="Arial"/>
      <family val="2"/>
    </font>
    <font>
      <sz val="8"/>
      <name val="Arial"/>
      <family val="2"/>
    </font>
    <font>
      <b/>
      <u/>
      <sz val="10"/>
      <name val="Arial"/>
      <family val="2"/>
    </font>
    <font>
      <u/>
      <sz val="10"/>
      <name val="Arial"/>
      <family val="2"/>
    </font>
    <font>
      <u/>
      <sz val="10"/>
      <name val="Arial"/>
      <family val="2"/>
    </font>
    <font>
      <sz val="10"/>
      <color indexed="8"/>
      <name val="Arial"/>
      <family val="2"/>
    </font>
    <font>
      <u/>
      <sz val="10"/>
      <color indexed="12"/>
      <name val="Arial"/>
      <family val="2"/>
    </font>
    <font>
      <b/>
      <sz val="8"/>
      <name val="Arial"/>
      <family val="2"/>
    </font>
    <font>
      <sz val="9"/>
      <color indexed="9"/>
      <name val="Arial"/>
      <family val="2"/>
    </font>
    <font>
      <b/>
      <sz val="9"/>
      <name val="Arial"/>
      <family val="2"/>
    </font>
    <font>
      <b/>
      <sz val="9"/>
      <color indexed="9"/>
      <name val="Arial"/>
      <family val="2"/>
    </font>
    <font>
      <sz val="9"/>
      <color indexed="81"/>
      <name val="Tahoma"/>
      <family val="2"/>
    </font>
    <font>
      <b/>
      <sz val="9"/>
      <color indexed="81"/>
      <name val="Tahoma"/>
      <family val="2"/>
    </font>
    <font>
      <sz val="10"/>
      <color indexed="9"/>
      <name val="Arial"/>
      <family val="2"/>
    </font>
    <font>
      <sz val="9"/>
      <color theme="0"/>
      <name val="Arial"/>
      <family val="2"/>
    </font>
    <font>
      <b/>
      <sz val="9"/>
      <color theme="0"/>
      <name val="Arial"/>
      <family val="2"/>
    </font>
    <font>
      <sz val="9"/>
      <color theme="1"/>
      <name val="Arial"/>
      <family val="2"/>
    </font>
    <font>
      <sz val="10"/>
      <color rgb="FFFF0000"/>
      <name val="Arial"/>
      <family val="2"/>
    </font>
    <font>
      <strike/>
      <sz val="10"/>
      <color rgb="FFFF0000"/>
      <name val="Arial"/>
      <family val="2"/>
    </font>
  </fonts>
  <fills count="10">
    <fill>
      <patternFill patternType="none"/>
    </fill>
    <fill>
      <patternFill patternType="gray125"/>
    </fill>
    <fill>
      <patternFill patternType="solid">
        <fgColor indexed="9"/>
        <bgColor indexed="64"/>
      </patternFill>
    </fill>
    <fill>
      <patternFill patternType="solid">
        <fgColor indexed="65"/>
        <bgColor indexed="64"/>
      </patternFill>
    </fill>
    <fill>
      <patternFill patternType="solid">
        <fgColor theme="0"/>
        <bgColor indexed="64"/>
      </patternFill>
    </fill>
    <fill>
      <patternFill patternType="solid">
        <fgColor rgb="FFFFFF99"/>
        <bgColor indexed="64"/>
      </patternFill>
    </fill>
    <fill>
      <patternFill patternType="solid">
        <fgColor rgb="FFD9FDFF"/>
        <bgColor indexed="64"/>
      </patternFill>
    </fill>
    <fill>
      <patternFill patternType="solid">
        <fgColor rgb="FFCCFFFF"/>
        <bgColor indexed="64"/>
      </patternFill>
    </fill>
    <fill>
      <patternFill patternType="solid">
        <fgColor rgb="FF040000"/>
        <bgColor indexed="64"/>
      </patternFill>
    </fill>
    <fill>
      <patternFill patternType="solid">
        <fgColor rgb="FFCCFFCC"/>
        <bgColor indexed="64"/>
      </patternFill>
    </fill>
  </fills>
  <borders count="20">
    <border>
      <left/>
      <right/>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5">
    <xf numFmtId="0" fontId="0" fillId="0" borderId="0"/>
    <xf numFmtId="0" fontId="8" fillId="0" borderId="0" applyNumberFormat="0" applyFill="0" applyBorder="0" applyAlignment="0" applyProtection="0">
      <alignment vertical="top"/>
      <protection locked="0"/>
    </xf>
    <xf numFmtId="0" fontId="20" fillId="0" borderId="0"/>
    <xf numFmtId="9" fontId="2" fillId="0" borderId="0" applyFont="0" applyFill="0" applyBorder="0" applyAlignment="0" applyProtection="0"/>
    <xf numFmtId="0" fontId="1" fillId="0" borderId="0"/>
  </cellStyleXfs>
  <cellXfs count="428">
    <xf numFmtId="0" fontId="0" fillId="0" borderId="0" xfId="0"/>
    <xf numFmtId="0" fontId="7" fillId="0" borderId="0" xfId="0" applyFont="1" applyAlignment="1" applyProtection="1">
      <alignment vertical="center"/>
    </xf>
    <xf numFmtId="0" fontId="7" fillId="0" borderId="0" xfId="0" applyFont="1" applyBorder="1" applyAlignment="1" applyProtection="1">
      <alignment vertical="center"/>
    </xf>
    <xf numFmtId="0" fontId="4" fillId="0" borderId="0" xfId="0" applyFont="1" applyAlignment="1" applyProtection="1">
      <alignment horizontal="left" vertical="center"/>
    </xf>
    <xf numFmtId="0" fontId="4" fillId="0" borderId="0" xfId="0" applyFont="1" applyAlignment="1" applyProtection="1">
      <alignment vertical="center"/>
    </xf>
    <xf numFmtId="0" fontId="2" fillId="0" borderId="0" xfId="0" applyFont="1" applyAlignment="1" applyProtection="1">
      <alignment vertical="center"/>
    </xf>
    <xf numFmtId="0" fontId="3" fillId="0" borderId="0" xfId="0" applyFont="1" applyFill="1" applyBorder="1" applyAlignment="1" applyProtection="1">
      <alignment horizontal="left" vertical="center"/>
    </xf>
    <xf numFmtId="0" fontId="9" fillId="0" borderId="0" xfId="0" applyFont="1" applyAlignment="1" applyProtection="1">
      <alignment vertical="center"/>
    </xf>
    <xf numFmtId="0" fontId="10" fillId="0" borderId="0" xfId="0" applyFont="1" applyAlignment="1" applyProtection="1">
      <alignment horizontal="left" vertical="center"/>
    </xf>
    <xf numFmtId="0" fontId="11" fillId="0" borderId="0" xfId="0" applyFont="1" applyBorder="1" applyAlignment="1" applyProtection="1">
      <alignment horizontal="left" vertical="center"/>
    </xf>
    <xf numFmtId="0" fontId="9" fillId="0" borderId="0" xfId="0" applyFont="1" applyBorder="1" applyAlignment="1" applyProtection="1">
      <alignment horizontal="left" vertical="center"/>
    </xf>
    <xf numFmtId="0" fontId="9" fillId="0" borderId="0" xfId="0" applyFont="1" applyBorder="1" applyAlignment="1" applyProtection="1">
      <alignment vertical="center"/>
    </xf>
    <xf numFmtId="0" fontId="10" fillId="0" borderId="0" xfId="0" applyFont="1" applyFill="1" applyBorder="1" applyAlignment="1" applyProtection="1">
      <alignment vertical="center"/>
    </xf>
    <xf numFmtId="0" fontId="10" fillId="0" borderId="0" xfId="0" applyFont="1" applyFill="1" applyBorder="1" applyAlignment="1" applyProtection="1">
      <alignment horizontal="center" vertical="center"/>
    </xf>
    <xf numFmtId="0" fontId="6" fillId="0" borderId="0" xfId="0" applyFont="1" applyAlignment="1" applyProtection="1">
      <alignment vertical="center"/>
    </xf>
    <xf numFmtId="0" fontId="11" fillId="0" borderId="0" xfId="0" applyFont="1" applyBorder="1" applyAlignment="1" applyProtection="1">
      <alignment horizontal="center" vertical="center"/>
    </xf>
    <xf numFmtId="0" fontId="3" fillId="0" borderId="2" xfId="0" applyFont="1" applyBorder="1" applyAlignment="1" applyProtection="1">
      <alignment horizontal="center" vertical="center"/>
    </xf>
    <xf numFmtId="0" fontId="4" fillId="0" borderId="0" xfId="0" applyFont="1" applyBorder="1" applyAlignment="1" applyProtection="1">
      <alignment vertical="center"/>
    </xf>
    <xf numFmtId="164" fontId="3" fillId="0" borderId="0" xfId="0" applyNumberFormat="1" applyFont="1" applyFill="1" applyBorder="1" applyAlignment="1" applyProtection="1">
      <alignment horizontal="right" vertical="center"/>
    </xf>
    <xf numFmtId="0" fontId="0" fillId="0" borderId="0" xfId="0" applyProtection="1"/>
    <xf numFmtId="0" fontId="7" fillId="0" borderId="3" xfId="0" applyFont="1" applyBorder="1" applyAlignment="1" applyProtection="1">
      <alignment vertical="center"/>
    </xf>
    <xf numFmtId="0" fontId="3" fillId="0" borderId="4" xfId="0" applyFont="1" applyFill="1" applyBorder="1" applyAlignment="1" applyProtection="1">
      <alignment horizontal="center" vertical="center"/>
    </xf>
    <xf numFmtId="0" fontId="3" fillId="0" borderId="0" xfId="0" applyFont="1"/>
    <xf numFmtId="1" fontId="3" fillId="0" borderId="0" xfId="0" applyNumberFormat="1" applyFont="1"/>
    <xf numFmtId="1" fontId="0" fillId="0" borderId="0" xfId="0" applyNumberFormat="1"/>
    <xf numFmtId="0" fontId="0" fillId="0" borderId="0" xfId="0" applyProtection="1">
      <protection locked="0"/>
    </xf>
    <xf numFmtId="0" fontId="14" fillId="0" borderId="0" xfId="0" applyFont="1" applyProtection="1"/>
    <xf numFmtId="0" fontId="3" fillId="0" borderId="0" xfId="0" applyFont="1" applyAlignment="1" applyProtection="1">
      <alignment horizontal="center"/>
    </xf>
    <xf numFmtId="0" fontId="3" fillId="0" borderId="0" xfId="0" applyFont="1" applyAlignment="1" applyProtection="1">
      <alignment horizontal="left"/>
    </xf>
    <xf numFmtId="0" fontId="12" fillId="0" borderId="0" xfId="0" applyFont="1" applyProtection="1"/>
    <xf numFmtId="20" fontId="0" fillId="0" borderId="0" xfId="0" applyNumberFormat="1" applyProtection="1"/>
    <xf numFmtId="0" fontId="3" fillId="0" borderId="0" xfId="0" applyFont="1" applyAlignment="1" applyProtection="1">
      <alignment horizontal="left" wrapText="1"/>
    </xf>
    <xf numFmtId="0" fontId="3" fillId="0" borderId="0" xfId="0" applyFont="1" applyProtection="1">
      <protection locked="0"/>
    </xf>
    <xf numFmtId="0" fontId="9" fillId="0" borderId="0" xfId="0" applyFont="1" applyFill="1" applyAlignment="1" applyProtection="1">
      <alignment vertical="center"/>
    </xf>
    <xf numFmtId="0" fontId="9" fillId="0" borderId="0" xfId="0" applyFont="1" applyFill="1" applyBorder="1" applyAlignment="1" applyProtection="1">
      <alignment vertical="center"/>
    </xf>
    <xf numFmtId="0" fontId="6" fillId="0" borderId="0" xfId="0" applyFont="1" applyBorder="1" applyAlignment="1" applyProtection="1">
      <alignment vertical="center"/>
    </xf>
    <xf numFmtId="164" fontId="15" fillId="0" borderId="4" xfId="0" applyNumberFormat="1" applyFont="1" applyFill="1" applyBorder="1" applyAlignment="1" applyProtection="1">
      <alignment vertical="center"/>
    </xf>
    <xf numFmtId="1" fontId="4" fillId="0" borderId="2" xfId="0" applyNumberFormat="1" applyFont="1" applyFill="1" applyBorder="1" applyAlignment="1" applyProtection="1">
      <alignment horizontal="center" vertical="center"/>
    </xf>
    <xf numFmtId="0" fontId="5" fillId="0" borderId="0" xfId="0" applyFont="1" applyAlignment="1">
      <alignment wrapText="1"/>
    </xf>
    <xf numFmtId="0" fontId="19" fillId="0" borderId="0" xfId="0" applyFont="1" applyAlignment="1" applyProtection="1">
      <alignment vertical="center"/>
    </xf>
    <xf numFmtId="0" fontId="0" fillId="0" borderId="0" xfId="0" quotePrefix="1" applyNumberFormat="1" applyAlignment="1">
      <alignment vertical="top"/>
    </xf>
    <xf numFmtId="0" fontId="0" fillId="0" borderId="0" xfId="0" quotePrefix="1" applyNumberFormat="1" applyAlignment="1">
      <alignment vertical="top" wrapText="1"/>
    </xf>
    <xf numFmtId="0" fontId="0" fillId="0" borderId="0" xfId="0" applyNumberFormat="1" applyAlignment="1">
      <alignment vertical="top" wrapText="1"/>
    </xf>
    <xf numFmtId="0" fontId="0" fillId="0" borderId="0" xfId="0" applyAlignment="1">
      <alignment vertical="top"/>
    </xf>
    <xf numFmtId="0" fontId="0" fillId="0" borderId="0" xfId="0" applyAlignment="1">
      <alignment vertical="top" wrapText="1"/>
    </xf>
    <xf numFmtId="0" fontId="20" fillId="0" borderId="1" xfId="2" applyFont="1" applyFill="1" applyBorder="1" applyAlignment="1">
      <alignment wrapText="1"/>
    </xf>
    <xf numFmtId="0" fontId="5" fillId="0" borderId="0" xfId="0" applyFont="1" applyBorder="1" applyAlignment="1" applyProtection="1">
      <alignment horizontal="left" vertical="center"/>
    </xf>
    <xf numFmtId="0" fontId="18" fillId="0" borderId="0" xfId="0" applyFont="1" applyAlignment="1" applyProtection="1">
      <alignment vertical="center"/>
    </xf>
    <xf numFmtId="0" fontId="18" fillId="0" borderId="0" xfId="0" applyFont="1" applyAlignment="1">
      <alignment wrapText="1"/>
    </xf>
    <xf numFmtId="0" fontId="5" fillId="0" borderId="0" xfId="0" applyFont="1" applyAlignment="1" applyProtection="1">
      <alignment vertical="center"/>
    </xf>
    <xf numFmtId="164" fontId="17" fillId="0" borderId="0" xfId="0" applyNumberFormat="1" applyFont="1" applyFill="1" applyBorder="1" applyAlignment="1" applyProtection="1">
      <alignment horizontal="right" vertical="center"/>
    </xf>
    <xf numFmtId="0" fontId="19" fillId="0" borderId="0" xfId="0" applyFont="1" applyProtection="1"/>
    <xf numFmtId="0" fontId="0" fillId="0" borderId="0" xfId="0" applyNumberFormat="1" applyAlignment="1">
      <alignment vertical="top"/>
    </xf>
    <xf numFmtId="0" fontId="13" fillId="0" borderId="0" xfId="0" applyFont="1" applyBorder="1" applyAlignment="1" applyProtection="1">
      <alignment vertical="center" wrapText="1"/>
    </xf>
    <xf numFmtId="0" fontId="13" fillId="0" borderId="0" xfId="0" applyFont="1" applyBorder="1" applyAlignment="1" applyProtection="1">
      <alignment vertical="center"/>
    </xf>
    <xf numFmtId="0" fontId="22" fillId="0" borderId="0" xfId="0" applyFont="1" applyBorder="1" applyAlignment="1" applyProtection="1">
      <alignment vertical="center" wrapText="1"/>
    </xf>
    <xf numFmtId="0" fontId="22" fillId="0" borderId="0" xfId="0" applyFont="1" applyBorder="1" applyAlignment="1" applyProtection="1">
      <alignment vertical="center"/>
    </xf>
    <xf numFmtId="0" fontId="13" fillId="0" borderId="0" xfId="0" applyFont="1"/>
    <xf numFmtId="0" fontId="23" fillId="0" borderId="0" xfId="0" applyFont="1" applyAlignment="1" applyProtection="1">
      <alignment horizontal="right" vertical="center"/>
    </xf>
    <xf numFmtId="0" fontId="2" fillId="0" borderId="0" xfId="0" applyFont="1" applyProtection="1"/>
    <xf numFmtId="0" fontId="3" fillId="0" borderId="2" xfId="0" applyFont="1" applyFill="1" applyBorder="1" applyAlignment="1" applyProtection="1">
      <alignment horizontal="center" vertical="center"/>
    </xf>
    <xf numFmtId="0" fontId="0" fillId="0" borderId="0" xfId="0" applyFont="1" applyProtection="1"/>
    <xf numFmtId="0" fontId="5" fillId="0" borderId="0" xfId="0" applyFont="1" applyBorder="1" applyAlignment="1" applyProtection="1">
      <alignment vertical="center"/>
    </xf>
    <xf numFmtId="0" fontId="3" fillId="0" borderId="0" xfId="0" applyFont="1" applyFill="1" applyBorder="1" applyAlignment="1" applyProtection="1">
      <alignment horizontal="center" vertical="center"/>
    </xf>
    <xf numFmtId="0" fontId="5" fillId="2" borderId="0" xfId="0" applyFont="1" applyFill="1" applyBorder="1" applyAlignment="1" applyProtection="1">
      <alignment horizontal="left" vertical="center"/>
    </xf>
    <xf numFmtId="0" fontId="5" fillId="2" borderId="0" xfId="0" applyFont="1" applyFill="1" applyBorder="1" applyAlignment="1" applyProtection="1">
      <alignment horizontal="left"/>
    </xf>
    <xf numFmtId="14" fontId="0" fillId="0" borderId="0" xfId="0" applyNumberFormat="1"/>
    <xf numFmtId="0" fontId="24" fillId="0" borderId="0" xfId="0" applyFont="1" applyAlignment="1" applyProtection="1">
      <alignment horizontal="left" vertical="center"/>
    </xf>
    <xf numFmtId="0" fontId="24" fillId="0" borderId="0" xfId="0" applyFont="1" applyAlignment="1" applyProtection="1">
      <alignment vertical="center"/>
    </xf>
    <xf numFmtId="0" fontId="24" fillId="0" borderId="0" xfId="0" applyFont="1" applyBorder="1" applyAlignment="1" applyProtection="1">
      <alignment vertical="center"/>
    </xf>
    <xf numFmtId="0" fontId="23" fillId="0" borderId="0" xfId="0" applyFont="1" applyAlignment="1" applyProtection="1">
      <alignment vertical="center"/>
    </xf>
    <xf numFmtId="0" fontId="25" fillId="0" borderId="0" xfId="0" applyFont="1" applyAlignment="1" applyProtection="1">
      <alignment horizontal="right" vertical="center"/>
    </xf>
    <xf numFmtId="0" fontId="2" fillId="0" borderId="0" xfId="0" applyFont="1" applyBorder="1" applyAlignment="1" applyProtection="1">
      <alignment vertical="center"/>
    </xf>
    <xf numFmtId="1" fontId="5" fillId="0" borderId="0" xfId="0" applyNumberFormat="1" applyFont="1"/>
    <xf numFmtId="0" fontId="29" fillId="4" borderId="0" xfId="0" applyFont="1" applyFill="1" applyAlignment="1" applyProtection="1">
      <alignment vertical="center"/>
    </xf>
    <xf numFmtId="0" fontId="29" fillId="4" borderId="0" xfId="0" applyFont="1" applyFill="1" applyAlignment="1" applyProtection="1">
      <alignment horizontal="right" vertical="center"/>
    </xf>
    <xf numFmtId="0" fontId="30" fillId="4" borderId="0" xfId="0" applyFont="1" applyFill="1" applyAlignment="1" applyProtection="1">
      <alignment horizontal="right" vertical="center"/>
    </xf>
    <xf numFmtId="0" fontId="5" fillId="0" borderId="0" xfId="0" applyFont="1"/>
    <xf numFmtId="0" fontId="9" fillId="0" borderId="0" xfId="0" applyFont="1"/>
    <xf numFmtId="0" fontId="16" fillId="0" borderId="0" xfId="0" applyFont="1" applyBorder="1" applyAlignment="1" applyProtection="1">
      <alignment vertical="center" wrapText="1"/>
    </xf>
    <xf numFmtId="0" fontId="5" fillId="0" borderId="2" xfId="0" applyFont="1" applyBorder="1" applyAlignment="1" applyProtection="1">
      <alignment horizontal="center" vertical="center"/>
    </xf>
    <xf numFmtId="0" fontId="5" fillId="0" borderId="3" xfId="0" applyFont="1" applyBorder="1" applyAlignment="1" applyProtection="1">
      <alignment vertical="center"/>
    </xf>
    <xf numFmtId="0" fontId="5" fillId="0" borderId="0" xfId="0" applyFont="1" applyFill="1" applyBorder="1" applyAlignment="1" applyProtection="1">
      <alignment horizontal="left" vertical="center"/>
    </xf>
    <xf numFmtId="0" fontId="5" fillId="0" borderId="0" xfId="0" applyFont="1" applyFill="1" applyBorder="1" applyAlignment="1" applyProtection="1">
      <alignment vertical="center"/>
    </xf>
    <xf numFmtId="0" fontId="5" fillId="0" borderId="0" xfId="0" applyFont="1" applyFill="1" applyBorder="1" applyAlignment="1" applyProtection="1">
      <alignment horizontal="justify" vertical="center"/>
    </xf>
    <xf numFmtId="164" fontId="5" fillId="0" borderId="0" xfId="0" applyNumberFormat="1" applyFont="1" applyFill="1" applyBorder="1" applyAlignment="1" applyProtection="1">
      <alignment horizontal="right" vertical="center"/>
    </xf>
    <xf numFmtId="14" fontId="5" fillId="4" borderId="0" xfId="0" applyNumberFormat="1" applyFont="1" applyFill="1" applyBorder="1" applyAlignment="1" applyProtection="1">
      <alignment horizontal="center" vertical="center"/>
      <protection locked="0"/>
    </xf>
    <xf numFmtId="14" fontId="5" fillId="2" borderId="4" xfId="0" applyNumberFormat="1" applyFont="1" applyFill="1" applyBorder="1" applyAlignment="1" applyProtection="1">
      <alignment vertical="center"/>
    </xf>
    <xf numFmtId="14" fontId="5" fillId="2" borderId="2" xfId="0" applyNumberFormat="1" applyFont="1" applyFill="1" applyBorder="1" applyAlignment="1" applyProtection="1">
      <alignment vertical="center"/>
    </xf>
    <xf numFmtId="14" fontId="5" fillId="0" borderId="2" xfId="0" applyNumberFormat="1" applyFont="1" applyBorder="1" applyAlignment="1" applyProtection="1">
      <alignment vertical="center"/>
    </xf>
    <xf numFmtId="0" fontId="3" fillId="0" borderId="0" xfId="0" applyFont="1" applyAlignment="1" applyProtection="1">
      <alignment horizontal="left" vertical="center"/>
    </xf>
    <xf numFmtId="0" fontId="3" fillId="2" borderId="2" xfId="0" applyFont="1" applyFill="1" applyBorder="1" applyAlignment="1" applyProtection="1">
      <alignment vertical="center"/>
    </xf>
    <xf numFmtId="0" fontId="3" fillId="0" borderId="0" xfId="0" applyFont="1" applyAlignment="1" applyProtection="1">
      <alignment vertical="center"/>
    </xf>
    <xf numFmtId="165" fontId="3" fillId="0" borderId="0" xfId="3" applyNumberFormat="1" applyFont="1" applyFill="1" applyBorder="1" applyAlignment="1" applyProtection="1">
      <alignment horizontal="right" vertical="center"/>
    </xf>
    <xf numFmtId="0" fontId="17" fillId="0" borderId="0" xfId="0" applyFont="1" applyAlignment="1" applyProtection="1">
      <alignment vertical="center"/>
    </xf>
    <xf numFmtId="0" fontId="3" fillId="0" borderId="0" xfId="0" applyFont="1" applyBorder="1" applyAlignment="1" applyProtection="1">
      <alignment vertical="center"/>
    </xf>
    <xf numFmtId="164" fontId="3" fillId="0" borderId="0" xfId="0" applyNumberFormat="1" applyFont="1" applyFill="1" applyBorder="1" applyAlignment="1" applyProtection="1">
      <alignment horizontal="center"/>
    </xf>
    <xf numFmtId="0" fontId="5" fillId="0" borderId="0" xfId="0" applyFont="1" applyAlignment="1" applyProtection="1">
      <alignment horizontal="center" vertical="center"/>
    </xf>
    <xf numFmtId="165" fontId="3" fillId="5" borderId="2" xfId="3" applyNumberFormat="1" applyFont="1" applyFill="1" applyBorder="1" applyAlignment="1" applyProtection="1">
      <alignment horizontal="right" vertical="center"/>
      <protection locked="0"/>
    </xf>
    <xf numFmtId="3" fontId="5" fillId="5" borderId="2" xfId="0" applyNumberFormat="1" applyFont="1" applyFill="1" applyBorder="1" applyAlignment="1" applyProtection="1">
      <alignment vertical="center"/>
      <protection locked="0"/>
    </xf>
    <xf numFmtId="167" fontId="5" fillId="5" borderId="2" xfId="0" applyNumberFormat="1" applyFont="1" applyFill="1" applyBorder="1" applyAlignment="1" applyProtection="1">
      <alignment vertical="center"/>
      <protection locked="0"/>
    </xf>
    <xf numFmtId="0" fontId="10" fillId="2" borderId="0" xfId="0" applyFont="1" applyFill="1" applyBorder="1" applyAlignment="1" applyProtection="1">
      <alignment horizontal="left" vertical="center"/>
    </xf>
    <xf numFmtId="0" fontId="0" fillId="0" borderId="0" xfId="0" applyAlignment="1">
      <alignment vertical="center"/>
    </xf>
    <xf numFmtId="0" fontId="2" fillId="6" borderId="2" xfId="0" applyFont="1" applyFill="1" applyBorder="1" applyAlignment="1" applyProtection="1">
      <alignment vertical="center"/>
      <protection locked="0"/>
    </xf>
    <xf numFmtId="166" fontId="0" fillId="6" borderId="2" xfId="0" applyNumberFormat="1" applyFill="1" applyBorder="1" applyAlignment="1" applyProtection="1">
      <alignment vertical="center"/>
      <protection locked="0"/>
    </xf>
    <xf numFmtId="4" fontId="5" fillId="7" borderId="5" xfId="0" applyNumberFormat="1" applyFont="1" applyFill="1" applyBorder="1" applyAlignment="1" applyProtection="1">
      <alignment horizontal="right" vertical="center"/>
      <protection locked="0"/>
    </xf>
    <xf numFmtId="0" fontId="28" fillId="3" borderId="0" xfId="0" applyFont="1" applyFill="1" applyAlignment="1" applyProtection="1">
      <alignment vertical="center"/>
    </xf>
    <xf numFmtId="0" fontId="0" fillId="3" borderId="0" xfId="0" applyFill="1" applyAlignment="1" applyProtection="1">
      <alignment vertical="center"/>
    </xf>
    <xf numFmtId="0" fontId="5" fillId="3" borderId="0" xfId="0" applyFont="1" applyFill="1" applyAlignment="1" applyProtection="1">
      <alignment vertical="center"/>
    </xf>
    <xf numFmtId="0" fontId="28" fillId="3" borderId="0" xfId="0" applyFont="1" applyFill="1" applyBorder="1" applyAlignment="1" applyProtection="1">
      <alignment vertical="center"/>
    </xf>
    <xf numFmtId="0" fontId="5" fillId="3" borderId="0" xfId="0" applyFont="1" applyFill="1" applyBorder="1" applyAlignment="1" applyProtection="1">
      <alignment vertical="center"/>
    </xf>
    <xf numFmtId="0" fontId="0" fillId="3" borderId="0" xfId="0" applyFill="1" applyBorder="1" applyAlignment="1" applyProtection="1">
      <alignment vertical="center"/>
    </xf>
    <xf numFmtId="0" fontId="18" fillId="3" borderId="0" xfId="0" applyFont="1" applyFill="1" applyAlignment="1" applyProtection="1">
      <alignment vertical="center"/>
    </xf>
    <xf numFmtId="0" fontId="3" fillId="3" borderId="2" xfId="0" applyFont="1" applyFill="1" applyBorder="1" applyAlignment="1" applyProtection="1">
      <alignment horizontal="center" vertical="center"/>
    </xf>
    <xf numFmtId="0" fontId="5" fillId="3" borderId="6" xfId="0" applyFont="1" applyFill="1" applyBorder="1" applyAlignment="1" applyProtection="1">
      <alignment vertical="center"/>
    </xf>
    <xf numFmtId="0" fontId="5" fillId="3" borderId="3" xfId="0" applyFont="1" applyFill="1" applyBorder="1" applyAlignment="1" applyProtection="1">
      <alignment vertical="center"/>
    </xf>
    <xf numFmtId="0" fontId="3" fillId="3" borderId="6" xfId="0" applyNumberFormat="1" applyFont="1" applyFill="1" applyBorder="1" applyAlignment="1" applyProtection="1">
      <alignment vertical="justify"/>
    </xf>
    <xf numFmtId="0" fontId="3" fillId="3" borderId="0" xfId="0" applyNumberFormat="1" applyFont="1" applyFill="1" applyBorder="1" applyAlignment="1" applyProtection="1">
      <alignment vertical="justify"/>
    </xf>
    <xf numFmtId="0" fontId="3" fillId="3" borderId="3" xfId="0" applyNumberFormat="1" applyFont="1" applyFill="1" applyBorder="1" applyAlignment="1" applyProtection="1">
      <alignment vertical="justify"/>
    </xf>
    <xf numFmtId="0" fontId="3" fillId="3" borderId="7" xfId="0" applyFont="1" applyFill="1" applyBorder="1" applyAlignment="1" applyProtection="1">
      <alignment vertical="justify"/>
    </xf>
    <xf numFmtId="0" fontId="3" fillId="3" borderId="8" xfId="0" applyFont="1" applyFill="1" applyBorder="1" applyAlignment="1" applyProtection="1">
      <alignment vertical="justify"/>
    </xf>
    <xf numFmtId="0" fontId="3" fillId="3" borderId="9" xfId="0" applyFont="1" applyFill="1" applyBorder="1" applyAlignment="1" applyProtection="1">
      <alignment vertical="justify"/>
    </xf>
    <xf numFmtId="0" fontId="3" fillId="3" borderId="0" xfId="0" applyFont="1" applyFill="1" applyBorder="1" applyAlignment="1" applyProtection="1">
      <alignment horizontal="left" vertical="justify"/>
    </xf>
    <xf numFmtId="0" fontId="10" fillId="2" borderId="0" xfId="0" applyFont="1" applyFill="1" applyBorder="1" applyAlignment="1" applyProtection="1">
      <alignment horizontal="left" vertical="top"/>
    </xf>
    <xf numFmtId="0" fontId="3" fillId="2" borderId="0" xfId="0" applyFont="1" applyFill="1" applyBorder="1" applyAlignment="1" applyProtection="1">
      <alignment vertical="center"/>
    </xf>
    <xf numFmtId="0" fontId="5" fillId="2" borderId="0" xfId="0" applyFont="1" applyFill="1" applyBorder="1" applyAlignment="1" applyProtection="1">
      <alignment horizontal="left" vertical="top" wrapText="1"/>
    </xf>
    <xf numFmtId="0" fontId="5" fillId="2" borderId="0" xfId="0" applyFont="1" applyFill="1" applyBorder="1" applyAlignment="1" applyProtection="1">
      <alignment horizontal="left" vertical="top"/>
    </xf>
    <xf numFmtId="0" fontId="5" fillId="2" borderId="0" xfId="0" applyFont="1" applyFill="1" applyBorder="1" applyAlignment="1" applyProtection="1">
      <alignment horizontal="center" vertical="center"/>
    </xf>
    <xf numFmtId="0" fontId="2" fillId="0" borderId="0" xfId="0" applyFont="1" applyFill="1" applyBorder="1" applyAlignment="1" applyProtection="1">
      <alignment vertical="center"/>
      <protection locked="0"/>
    </xf>
    <xf numFmtId="0" fontId="5" fillId="6" borderId="5" xfId="0" applyFont="1" applyFill="1" applyBorder="1" applyAlignment="1" applyProtection="1">
      <alignment vertical="center"/>
      <protection locked="0"/>
    </xf>
    <xf numFmtId="0" fontId="0" fillId="6" borderId="4" xfId="0" applyFill="1" applyBorder="1" applyAlignment="1" applyProtection="1">
      <alignment horizontal="left" vertical="center"/>
      <protection locked="0"/>
    </xf>
    <xf numFmtId="0" fontId="0" fillId="6" borderId="10" xfId="0" applyFill="1" applyBorder="1" applyAlignment="1" applyProtection="1">
      <alignment horizontal="left" vertical="center"/>
      <protection locked="0"/>
    </xf>
    <xf numFmtId="0" fontId="0" fillId="6" borderId="5" xfId="0" applyFill="1" applyBorder="1" applyAlignment="1" applyProtection="1">
      <alignment horizontal="left" vertical="center"/>
      <protection locked="0"/>
    </xf>
    <xf numFmtId="0" fontId="13" fillId="2" borderId="0" xfId="0" applyFont="1" applyFill="1" applyBorder="1" applyAlignment="1" applyProtection="1">
      <alignment horizontal="left" vertical="center"/>
    </xf>
    <xf numFmtId="0" fontId="5" fillId="0" borderId="11" xfId="0" applyFont="1" applyBorder="1" applyAlignment="1" applyProtection="1">
      <alignment vertical="center"/>
    </xf>
    <xf numFmtId="0" fontId="5" fillId="0" borderId="12" xfId="0" applyFont="1" applyBorder="1" applyAlignment="1" applyProtection="1">
      <alignment vertical="center"/>
    </xf>
    <xf numFmtId="0" fontId="16" fillId="0" borderId="0" xfId="0" applyFont="1" applyBorder="1" applyAlignment="1">
      <alignment vertical="center"/>
    </xf>
    <xf numFmtId="0" fontId="10" fillId="2" borderId="0" xfId="0" applyFont="1" applyFill="1" applyBorder="1" applyAlignment="1" applyProtection="1">
      <alignment horizontal="center" vertical="top"/>
    </xf>
    <xf numFmtId="0" fontId="3" fillId="2" borderId="0" xfId="0" applyFont="1" applyFill="1" applyBorder="1" applyAlignment="1" applyProtection="1">
      <alignment horizontal="center" vertical="top"/>
    </xf>
    <xf numFmtId="165" fontId="5" fillId="0" borderId="0" xfId="3" applyNumberFormat="1" applyFont="1" applyFill="1" applyBorder="1" applyAlignment="1" applyProtection="1">
      <alignment horizontal="right" vertical="center"/>
    </xf>
    <xf numFmtId="0" fontId="5" fillId="6" borderId="2" xfId="0" applyFont="1" applyFill="1" applyBorder="1" applyAlignment="1" applyProtection="1">
      <alignment vertical="center"/>
      <protection locked="0"/>
    </xf>
    <xf numFmtId="0" fontId="5" fillId="6" borderId="5" xfId="0" applyFont="1" applyFill="1" applyBorder="1" applyAlignment="1" applyProtection="1">
      <alignment horizontal="left" vertical="center"/>
      <protection locked="0"/>
    </xf>
    <xf numFmtId="0" fontId="3" fillId="2" borderId="10" xfId="0" applyFont="1" applyFill="1" applyBorder="1" applyAlignment="1" applyProtection="1">
      <alignment vertical="center"/>
    </xf>
    <xf numFmtId="0" fontId="5" fillId="6" borderId="0" xfId="0" applyFont="1" applyFill="1" applyBorder="1" applyAlignment="1" applyProtection="1">
      <alignment horizontal="left" vertical="center"/>
      <protection locked="0"/>
    </xf>
    <xf numFmtId="0" fontId="9" fillId="6" borderId="13" xfId="0" applyFont="1" applyFill="1" applyBorder="1" applyAlignment="1" applyProtection="1">
      <alignment vertical="center"/>
      <protection locked="0"/>
    </xf>
    <xf numFmtId="0" fontId="3" fillId="2" borderId="11" xfId="0" applyFont="1" applyFill="1" applyBorder="1" applyAlignment="1" applyProtection="1">
      <alignment vertical="top"/>
    </xf>
    <xf numFmtId="0" fontId="3" fillId="2" borderId="12" xfId="0" applyFont="1" applyFill="1" applyBorder="1" applyAlignment="1" applyProtection="1">
      <alignment vertical="top"/>
    </xf>
    <xf numFmtId="0" fontId="3" fillId="0" borderId="8" xfId="0" applyNumberFormat="1" applyFont="1" applyFill="1" applyBorder="1" applyAlignment="1" applyProtection="1">
      <alignment vertical="center"/>
      <protection locked="0"/>
    </xf>
    <xf numFmtId="0" fontId="3" fillId="0" borderId="14" xfId="0" applyNumberFormat="1" applyFont="1" applyFill="1" applyBorder="1" applyAlignment="1" applyProtection="1">
      <alignment vertical="center"/>
    </xf>
    <xf numFmtId="0" fontId="31" fillId="0" borderId="17" xfId="4" applyFont="1" applyBorder="1" applyAlignment="1">
      <alignment horizontal="center" vertical="center" wrapText="1"/>
    </xf>
    <xf numFmtId="0" fontId="31" fillId="0" borderId="19" xfId="4" applyFont="1" applyBorder="1" applyAlignment="1">
      <alignment horizontal="center" vertical="center" wrapText="1"/>
    </xf>
    <xf numFmtId="0" fontId="7" fillId="0" borderId="0" xfId="0" applyFont="1"/>
    <xf numFmtId="0" fontId="31" fillId="0" borderId="17" xfId="4" applyFont="1" applyBorder="1" applyAlignment="1">
      <alignment horizontal="left" vertical="center" wrapText="1" indent="1"/>
    </xf>
    <xf numFmtId="0" fontId="31" fillId="0" borderId="19" xfId="4" applyFont="1" applyBorder="1" applyAlignment="1">
      <alignment horizontal="left" vertical="center" wrapText="1" indent="1"/>
    </xf>
    <xf numFmtId="0" fontId="5" fillId="6" borderId="0" xfId="0" applyFont="1" applyFill="1" applyBorder="1" applyAlignment="1" applyProtection="1">
      <alignment horizontal="left" vertical="center"/>
    </xf>
    <xf numFmtId="0" fontId="5" fillId="6" borderId="3" xfId="0" applyFont="1" applyFill="1" applyBorder="1" applyAlignment="1" applyProtection="1">
      <alignment horizontal="left" vertical="center"/>
    </xf>
    <xf numFmtId="0" fontId="32" fillId="6" borderId="0" xfId="0" applyFont="1" applyFill="1" applyBorder="1" applyAlignment="1" applyProtection="1">
      <alignment horizontal="left" vertical="center"/>
      <protection locked="0"/>
    </xf>
    <xf numFmtId="0" fontId="32" fillId="6" borderId="0" xfId="0" applyFont="1" applyFill="1" applyBorder="1" applyAlignment="1" applyProtection="1">
      <alignment horizontal="left" vertical="center"/>
    </xf>
    <xf numFmtId="0" fontId="33" fillId="6" borderId="8" xfId="0" applyFont="1" applyFill="1" applyBorder="1" applyAlignment="1" applyProtection="1">
      <alignment horizontal="left" vertical="center"/>
      <protection locked="0"/>
    </xf>
    <xf numFmtId="0" fontId="3" fillId="2" borderId="5" xfId="0" applyFont="1" applyFill="1" applyBorder="1" applyAlignment="1" applyProtection="1">
      <alignment horizontal="center" vertical="top"/>
    </xf>
    <xf numFmtId="0" fontId="3" fillId="2" borderId="2" xfId="0" applyFont="1" applyFill="1" applyBorder="1" applyAlignment="1" applyProtection="1">
      <alignment horizontal="center" vertical="top"/>
    </xf>
    <xf numFmtId="0" fontId="5" fillId="2" borderId="5" xfId="0" applyFont="1" applyFill="1" applyBorder="1" applyAlignment="1" applyProtection="1">
      <alignment horizontal="left" vertical="top" wrapText="1"/>
    </xf>
    <xf numFmtId="0" fontId="5" fillId="2" borderId="2" xfId="0" applyFont="1" applyFill="1" applyBorder="1" applyAlignment="1" applyProtection="1">
      <alignment horizontal="left" vertical="top"/>
    </xf>
    <xf numFmtId="0" fontId="10" fillId="2" borderId="10" xfId="0" applyFont="1" applyFill="1" applyBorder="1" applyAlignment="1" applyProtection="1">
      <alignment horizontal="left" vertical="top"/>
    </xf>
    <xf numFmtId="0" fontId="10" fillId="2" borderId="5" xfId="0" applyFont="1" applyFill="1" applyBorder="1" applyAlignment="1" applyProtection="1">
      <alignment horizontal="left" vertical="top"/>
    </xf>
    <xf numFmtId="0" fontId="5" fillId="2" borderId="4" xfId="0" applyFont="1" applyFill="1" applyBorder="1" applyAlignment="1" applyProtection="1">
      <alignment horizontal="center" vertical="center"/>
    </xf>
    <xf numFmtId="0" fontId="5" fillId="2" borderId="10" xfId="0" applyFont="1" applyFill="1" applyBorder="1" applyAlignment="1" applyProtection="1">
      <alignment horizontal="center" vertical="center"/>
    </xf>
    <xf numFmtId="0" fontId="5" fillId="2" borderId="5" xfId="0" applyFont="1" applyFill="1" applyBorder="1" applyAlignment="1" applyProtection="1">
      <alignment horizontal="center" vertical="center"/>
    </xf>
    <xf numFmtId="0" fontId="3" fillId="2" borderId="10" xfId="0" applyFont="1" applyFill="1" applyBorder="1" applyAlignment="1" applyProtection="1">
      <alignment horizontal="center" vertical="top"/>
    </xf>
    <xf numFmtId="0" fontId="10" fillId="2" borderId="10" xfId="0" applyFont="1" applyFill="1" applyBorder="1" applyAlignment="1" applyProtection="1">
      <alignment horizontal="center" vertical="top"/>
    </xf>
    <xf numFmtId="0" fontId="10" fillId="2" borderId="5" xfId="0" applyFont="1" applyFill="1" applyBorder="1" applyAlignment="1" applyProtection="1">
      <alignment horizontal="center" vertical="top"/>
    </xf>
    <xf numFmtId="0" fontId="3" fillId="2" borderId="10" xfId="0" applyFont="1" applyFill="1" applyBorder="1" applyAlignment="1" applyProtection="1">
      <alignment horizontal="left" vertical="center"/>
    </xf>
    <xf numFmtId="0" fontId="3" fillId="2" borderId="5" xfId="0" applyFont="1" applyFill="1" applyBorder="1" applyAlignment="1" applyProtection="1">
      <alignment horizontal="left" vertical="center"/>
    </xf>
    <xf numFmtId="2" fontId="5" fillId="0" borderId="16" xfId="0" quotePrefix="1" applyNumberFormat="1" applyFont="1" applyFill="1" applyBorder="1" applyAlignment="1" applyProtection="1">
      <alignment horizontal="center" vertical="center"/>
    </xf>
    <xf numFmtId="2" fontId="5" fillId="0" borderId="12" xfId="0" quotePrefix="1" applyNumberFormat="1" applyFont="1" applyFill="1" applyBorder="1" applyAlignment="1" applyProtection="1">
      <alignment horizontal="center" vertical="center"/>
    </xf>
    <xf numFmtId="0" fontId="3" fillId="0" borderId="11" xfId="0" quotePrefix="1" applyFont="1" applyFill="1" applyBorder="1" applyAlignment="1" applyProtection="1">
      <alignment horizontal="left" vertical="top"/>
    </xf>
    <xf numFmtId="0" fontId="3" fillId="0" borderId="12" xfId="0" quotePrefix="1" applyFont="1" applyFill="1" applyBorder="1" applyAlignment="1" applyProtection="1">
      <alignment horizontal="left" vertical="top"/>
    </xf>
    <xf numFmtId="2" fontId="5" fillId="0" borderId="11" xfId="0" quotePrefix="1" applyNumberFormat="1" applyFont="1" applyFill="1" applyBorder="1" applyAlignment="1" applyProtection="1">
      <alignment horizontal="center" vertical="center"/>
    </xf>
    <xf numFmtId="0" fontId="5" fillId="2" borderId="10" xfId="0" applyFont="1" applyFill="1" applyBorder="1" applyAlignment="1" applyProtection="1">
      <alignment horizontal="left" vertical="center" wrapText="1"/>
    </xf>
    <xf numFmtId="0" fontId="5" fillId="2" borderId="10" xfId="0" applyFont="1" applyFill="1" applyBorder="1" applyAlignment="1" applyProtection="1">
      <alignment horizontal="left" vertical="center"/>
    </xf>
    <xf numFmtId="0" fontId="5" fillId="2" borderId="5" xfId="0" applyFont="1" applyFill="1" applyBorder="1" applyAlignment="1" applyProtection="1">
      <alignment horizontal="left" vertical="center"/>
    </xf>
    <xf numFmtId="0" fontId="0" fillId="0" borderId="13" xfId="0" applyFont="1" applyBorder="1" applyAlignment="1" applyProtection="1">
      <alignment vertical="center" textRotation="90"/>
    </xf>
    <xf numFmtId="0" fontId="9" fillId="0" borderId="15" xfId="0" applyFont="1" applyBorder="1" applyAlignment="1" applyProtection="1">
      <alignment vertical="center" textRotation="90"/>
    </xf>
    <xf numFmtId="0" fontId="9" fillId="0" borderId="14" xfId="0" applyFont="1" applyBorder="1" applyAlignment="1" applyProtection="1">
      <alignment vertical="center" textRotation="90"/>
    </xf>
    <xf numFmtId="0" fontId="3" fillId="2" borderId="10" xfId="0" applyFont="1" applyFill="1" applyBorder="1" applyAlignment="1" applyProtection="1">
      <alignment horizontal="center" vertical="center"/>
    </xf>
    <xf numFmtId="0" fontId="3" fillId="2" borderId="5" xfId="0" applyFont="1" applyFill="1" applyBorder="1" applyAlignment="1" applyProtection="1">
      <alignment horizontal="center" vertical="center"/>
    </xf>
    <xf numFmtId="0" fontId="13" fillId="2" borderId="10" xfId="0" applyFont="1" applyFill="1" applyBorder="1" applyAlignment="1" applyProtection="1">
      <alignment horizontal="center" vertical="center"/>
    </xf>
    <xf numFmtId="0" fontId="13" fillId="2" borderId="5" xfId="0" applyFont="1" applyFill="1" applyBorder="1" applyAlignment="1" applyProtection="1">
      <alignment horizontal="center" vertical="center"/>
    </xf>
    <xf numFmtId="0" fontId="5" fillId="0" borderId="16" xfId="0" applyFont="1" applyBorder="1" applyAlignment="1" applyProtection="1">
      <alignment horizontal="center" vertical="center"/>
    </xf>
    <xf numFmtId="0" fontId="5" fillId="0" borderId="11" xfId="0" applyFont="1" applyBorder="1" applyAlignment="1" applyProtection="1">
      <alignment horizontal="center" vertical="center"/>
    </xf>
    <xf numFmtId="0" fontId="5" fillId="0" borderId="12" xfId="0" applyFont="1" applyBorder="1" applyAlignment="1" applyProtection="1">
      <alignment horizontal="center" vertical="center"/>
    </xf>
    <xf numFmtId="0" fontId="5" fillId="0" borderId="16" xfId="0" applyFont="1" applyFill="1" applyBorder="1" applyAlignment="1" applyProtection="1">
      <alignment horizontal="center" vertical="justify"/>
    </xf>
    <xf numFmtId="0" fontId="0" fillId="0" borderId="12" xfId="0" applyBorder="1" applyAlignment="1" applyProtection="1">
      <alignment horizontal="center" vertical="justify"/>
    </xf>
    <xf numFmtId="0" fontId="0" fillId="0" borderId="7" xfId="0" applyBorder="1" applyAlignment="1" applyProtection="1">
      <alignment horizontal="center" vertical="justify"/>
    </xf>
    <xf numFmtId="0" fontId="0" fillId="0" borderId="9" xfId="0" applyBorder="1" applyAlignment="1" applyProtection="1">
      <alignment horizontal="center" vertical="justify"/>
    </xf>
    <xf numFmtId="0" fontId="5" fillId="2" borderId="10" xfId="0" applyFont="1" applyFill="1" applyBorder="1" applyAlignment="1" applyProtection="1">
      <alignment horizontal="left" vertical="top"/>
    </xf>
    <xf numFmtId="0" fontId="5" fillId="2" borderId="5" xfId="0" applyFont="1" applyFill="1" applyBorder="1" applyAlignment="1" applyProtection="1">
      <alignment horizontal="left" vertical="top"/>
    </xf>
    <xf numFmtId="0" fontId="5" fillId="2" borderId="2" xfId="0" applyFont="1" applyFill="1" applyBorder="1" applyAlignment="1" applyProtection="1">
      <alignment horizontal="center" vertical="top"/>
    </xf>
    <xf numFmtId="2" fontId="3" fillId="0" borderId="4" xfId="0" applyNumberFormat="1" applyFont="1" applyFill="1" applyBorder="1" applyAlignment="1" applyProtection="1">
      <alignment horizontal="center" vertical="center"/>
    </xf>
    <xf numFmtId="2" fontId="3" fillId="0" borderId="5" xfId="0" applyNumberFormat="1" applyFont="1" applyFill="1" applyBorder="1" applyAlignment="1" applyProtection="1">
      <alignment horizontal="center" vertical="center"/>
    </xf>
    <xf numFmtId="0" fontId="3" fillId="0" borderId="10" xfId="0" applyFont="1" applyBorder="1" applyAlignment="1" applyProtection="1">
      <alignment horizontal="left" vertical="top"/>
    </xf>
    <xf numFmtId="0" fontId="3" fillId="0" borderId="5" xfId="0" applyFont="1" applyBorder="1" applyAlignment="1" applyProtection="1">
      <alignment horizontal="left" vertical="top"/>
    </xf>
    <xf numFmtId="164" fontId="5" fillId="6" borderId="4" xfId="0" applyNumberFormat="1" applyFont="1" applyFill="1" applyBorder="1" applyAlignment="1" applyProtection="1">
      <alignment horizontal="right"/>
      <protection locked="0"/>
    </xf>
    <xf numFmtId="164" fontId="5" fillId="6" borderId="10" xfId="0" applyNumberFormat="1" applyFont="1" applyFill="1" applyBorder="1" applyAlignment="1" applyProtection="1">
      <alignment horizontal="right"/>
      <protection locked="0"/>
    </xf>
    <xf numFmtId="164" fontId="5" fillId="6" borderId="5" xfId="0" applyNumberFormat="1" applyFont="1" applyFill="1" applyBorder="1" applyAlignment="1" applyProtection="1">
      <alignment horizontal="right"/>
      <protection locked="0"/>
    </xf>
    <xf numFmtId="0" fontId="3" fillId="2" borderId="2" xfId="0" applyFont="1" applyFill="1" applyBorder="1" applyAlignment="1" applyProtection="1">
      <alignment horizontal="left" vertical="top"/>
    </xf>
    <xf numFmtId="0" fontId="13" fillId="2" borderId="10" xfId="0" applyFont="1" applyFill="1" applyBorder="1" applyAlignment="1" applyProtection="1">
      <alignment horizontal="left" vertical="center"/>
    </xf>
    <xf numFmtId="0" fontId="16" fillId="0" borderId="10" xfId="0" applyFont="1" applyBorder="1" applyAlignment="1">
      <alignment vertical="center"/>
    </xf>
    <xf numFmtId="0" fontId="16" fillId="0" borderId="5" xfId="0" applyFont="1" applyBorder="1" applyAlignment="1">
      <alignment vertical="center"/>
    </xf>
    <xf numFmtId="0" fontId="5" fillId="2" borderId="16" xfId="0" applyFont="1" applyFill="1" applyBorder="1" applyAlignment="1" applyProtection="1">
      <alignment horizontal="center" vertical="center"/>
    </xf>
    <xf numFmtId="0" fontId="5" fillId="2" borderId="11" xfId="0" applyFont="1" applyFill="1" applyBorder="1" applyAlignment="1" applyProtection="1">
      <alignment horizontal="center" vertical="center"/>
    </xf>
    <xf numFmtId="0" fontId="5" fillId="2" borderId="12" xfId="0" applyFont="1" applyFill="1" applyBorder="1" applyAlignment="1" applyProtection="1">
      <alignment horizontal="center" vertical="center"/>
    </xf>
    <xf numFmtId="0" fontId="3" fillId="2" borderId="10" xfId="0" applyFont="1" applyFill="1" applyBorder="1" applyAlignment="1" applyProtection="1">
      <alignment horizontal="left" vertical="top"/>
    </xf>
    <xf numFmtId="0" fontId="3" fillId="2" borderId="5" xfId="0" applyFont="1" applyFill="1" applyBorder="1" applyAlignment="1" applyProtection="1">
      <alignment horizontal="left" vertical="top"/>
    </xf>
    <xf numFmtId="0" fontId="3" fillId="0" borderId="10" xfId="0" applyFont="1" applyBorder="1" applyAlignment="1" applyProtection="1">
      <alignment vertical="top"/>
    </xf>
    <xf numFmtId="0" fontId="3" fillId="0" borderId="5" xfId="0" applyFont="1" applyBorder="1" applyAlignment="1" applyProtection="1">
      <alignment vertical="top"/>
    </xf>
    <xf numFmtId="0" fontId="5" fillId="6" borderId="4" xfId="0" applyFont="1" applyFill="1" applyBorder="1" applyAlignment="1" applyProtection="1">
      <alignment horizontal="center" vertical="center"/>
      <protection locked="0"/>
    </xf>
    <xf numFmtId="0" fontId="5" fillId="6" borderId="10" xfId="0" applyFont="1" applyFill="1" applyBorder="1" applyAlignment="1" applyProtection="1">
      <alignment horizontal="center" vertical="center"/>
      <protection locked="0"/>
    </xf>
    <xf numFmtId="0" fontId="5" fillId="6" borderId="5" xfId="0" applyFont="1" applyFill="1" applyBorder="1" applyAlignment="1" applyProtection="1">
      <alignment horizontal="center" vertical="center"/>
      <protection locked="0"/>
    </xf>
    <xf numFmtId="0" fontId="3" fillId="0" borderId="10" xfId="0" applyNumberFormat="1" applyFont="1" applyBorder="1" applyAlignment="1" applyProtection="1">
      <alignment horizontal="left" vertical="top"/>
    </xf>
    <xf numFmtId="0" fontId="5" fillId="0" borderId="10" xfId="0" applyNumberFormat="1" applyFont="1" applyBorder="1" applyAlignment="1" applyProtection="1">
      <alignment horizontal="left" vertical="top"/>
    </xf>
    <xf numFmtId="0" fontId="5" fillId="0" borderId="5" xfId="0" applyNumberFormat="1" applyFont="1" applyBorder="1" applyAlignment="1" applyProtection="1">
      <alignment horizontal="left" vertical="top"/>
    </xf>
    <xf numFmtId="0" fontId="3" fillId="2" borderId="16" xfId="0" applyFont="1" applyFill="1" applyBorder="1" applyAlignment="1" applyProtection="1">
      <alignment horizontal="center" vertical="top"/>
    </xf>
    <xf numFmtId="0" fontId="3" fillId="2" borderId="11" xfId="0" applyFont="1" applyFill="1" applyBorder="1" applyAlignment="1" applyProtection="1">
      <alignment horizontal="center" vertical="top"/>
    </xf>
    <xf numFmtId="0" fontId="3" fillId="6" borderId="4" xfId="0" applyFont="1" applyFill="1" applyBorder="1" applyAlignment="1" applyProtection="1">
      <alignment horizontal="center" vertical="center"/>
      <protection locked="0"/>
    </xf>
    <xf numFmtId="0" fontId="3" fillId="6" borderId="10" xfId="0" applyFont="1" applyFill="1" applyBorder="1" applyAlignment="1" applyProtection="1">
      <alignment horizontal="center" vertical="center"/>
      <protection locked="0"/>
    </xf>
    <xf numFmtId="0" fontId="3" fillId="6" borderId="5" xfId="0" applyFont="1" applyFill="1" applyBorder="1" applyAlignment="1" applyProtection="1">
      <alignment horizontal="center" vertical="center"/>
      <protection locked="0"/>
    </xf>
    <xf numFmtId="0" fontId="5" fillId="0" borderId="10" xfId="0" applyFont="1" applyBorder="1" applyAlignment="1" applyProtection="1">
      <alignment vertical="top"/>
    </xf>
    <xf numFmtId="0" fontId="5" fillId="0" borderId="5" xfId="0" applyFont="1" applyBorder="1" applyAlignment="1" applyProtection="1">
      <alignment vertical="top"/>
    </xf>
    <xf numFmtId="0" fontId="5" fillId="4" borderId="7" xfId="0" applyFont="1" applyFill="1" applyBorder="1" applyAlignment="1" applyProtection="1">
      <alignment horizontal="center" vertical="center"/>
    </xf>
    <xf numFmtId="0" fontId="5" fillId="4" borderId="8" xfId="0" applyFont="1" applyFill="1" applyBorder="1" applyAlignment="1" applyProtection="1">
      <alignment horizontal="center" vertical="center"/>
    </xf>
    <xf numFmtId="0" fontId="5" fillId="4" borderId="9" xfId="0" applyFont="1" applyFill="1" applyBorder="1" applyAlignment="1" applyProtection="1">
      <alignment horizontal="center" vertical="center"/>
    </xf>
    <xf numFmtId="0" fontId="5" fillId="0" borderId="7" xfId="0" applyFont="1" applyFill="1" applyBorder="1" applyAlignment="1" applyProtection="1">
      <alignment horizontal="center" vertical="center"/>
    </xf>
    <xf numFmtId="0" fontId="5" fillId="0" borderId="8" xfId="0" applyFont="1" applyFill="1" applyBorder="1" applyAlignment="1" applyProtection="1">
      <alignment horizontal="center" vertical="center"/>
    </xf>
    <xf numFmtId="0" fontId="5" fillId="0" borderId="9" xfId="0" applyFont="1" applyFill="1" applyBorder="1" applyAlignment="1" applyProtection="1">
      <alignment horizontal="center" vertical="center"/>
    </xf>
    <xf numFmtId="0" fontId="5" fillId="4" borderId="4" xfId="0" applyNumberFormat="1" applyFont="1" applyFill="1" applyBorder="1" applyAlignment="1" applyProtection="1">
      <alignment horizontal="left" vertical="center"/>
    </xf>
    <xf numFmtId="0" fontId="5" fillId="4" borderId="10" xfId="0" applyNumberFormat="1" applyFont="1" applyFill="1" applyBorder="1" applyProtection="1"/>
    <xf numFmtId="0" fontId="5" fillId="4" borderId="5" xfId="0" applyNumberFormat="1" applyFont="1" applyFill="1" applyBorder="1" applyProtection="1"/>
    <xf numFmtId="0" fontId="3" fillId="0" borderId="10" xfId="0" applyFont="1" applyFill="1" applyBorder="1" applyAlignment="1" applyProtection="1">
      <alignment horizontal="left" vertical="top"/>
    </xf>
    <xf numFmtId="0" fontId="3" fillId="0" borderId="5" xfId="0" applyFont="1" applyFill="1" applyBorder="1" applyAlignment="1" applyProtection="1">
      <alignment horizontal="left" vertical="top"/>
    </xf>
    <xf numFmtId="0" fontId="16" fillId="0" borderId="8" xfId="0" applyFont="1" applyFill="1" applyBorder="1" applyAlignment="1" applyProtection="1">
      <alignment horizontal="left" vertical="center"/>
    </xf>
    <xf numFmtId="0" fontId="3" fillId="0" borderId="10" xfId="0" applyFont="1" applyBorder="1" applyAlignment="1" applyProtection="1">
      <alignment horizontal="center" vertical="top"/>
    </xf>
    <xf numFmtId="0" fontId="3" fillId="0" borderId="5" xfId="0" applyFont="1" applyBorder="1" applyAlignment="1" applyProtection="1">
      <alignment horizontal="center" vertical="top"/>
    </xf>
    <xf numFmtId="164" fontId="5" fillId="6" borderId="2" xfId="0" applyNumberFormat="1" applyFont="1" applyFill="1" applyBorder="1" applyAlignment="1" applyProtection="1">
      <alignment horizontal="right"/>
      <protection locked="0"/>
    </xf>
    <xf numFmtId="0" fontId="13" fillId="2" borderId="0" xfId="0" applyFont="1" applyFill="1" applyBorder="1" applyAlignment="1" applyProtection="1">
      <alignment horizontal="left" vertical="center"/>
    </xf>
    <xf numFmtId="0" fontId="16" fillId="0" borderId="0" xfId="0" applyFont="1" applyAlignment="1">
      <alignment vertical="center"/>
    </xf>
    <xf numFmtId="0" fontId="5" fillId="6" borderId="4" xfId="0" applyNumberFormat="1" applyFont="1" applyFill="1" applyBorder="1" applyAlignment="1" applyProtection="1">
      <alignment horizontal="left" vertical="center"/>
      <protection locked="0"/>
    </xf>
    <xf numFmtId="0" fontId="5" fillId="6" borderId="10" xfId="0" applyFont="1" applyFill="1" applyBorder="1" applyAlignment="1" applyProtection="1">
      <alignment horizontal="left" vertical="center"/>
      <protection locked="0"/>
    </xf>
    <xf numFmtId="0" fontId="5" fillId="6" borderId="10" xfId="0" applyFont="1" applyFill="1" applyBorder="1" applyAlignment="1" applyProtection="1">
      <alignment horizontal="left"/>
      <protection locked="0"/>
    </xf>
    <xf numFmtId="0" fontId="5" fillId="6" borderId="5" xfId="0" applyFont="1" applyFill="1" applyBorder="1" applyAlignment="1" applyProtection="1">
      <alignment horizontal="left"/>
      <protection locked="0"/>
    </xf>
    <xf numFmtId="0" fontId="3" fillId="2" borderId="16" xfId="0" applyFont="1" applyFill="1" applyBorder="1" applyAlignment="1" applyProtection="1">
      <alignment horizontal="left" vertical="top"/>
    </xf>
    <xf numFmtId="0" fontId="3" fillId="2" borderId="12" xfId="0" applyFont="1" applyFill="1" applyBorder="1" applyAlignment="1" applyProtection="1">
      <alignment horizontal="left" vertical="top"/>
    </xf>
    <xf numFmtId="0" fontId="3" fillId="0" borderId="10" xfId="0" applyFont="1" applyFill="1" applyBorder="1" applyAlignment="1" applyProtection="1">
      <alignment horizontal="center" vertical="top"/>
    </xf>
    <xf numFmtId="0" fontId="3" fillId="0" borderId="5" xfId="0" applyFont="1" applyFill="1" applyBorder="1" applyAlignment="1" applyProtection="1">
      <alignment horizontal="center" vertical="top"/>
    </xf>
    <xf numFmtId="0" fontId="5" fillId="6" borderId="10" xfId="0" applyFont="1" applyFill="1" applyBorder="1" applyAlignment="1" applyProtection="1">
      <alignment horizontal="justify" vertical="top"/>
      <protection locked="0"/>
    </xf>
    <xf numFmtId="0" fontId="5" fillId="6" borderId="5" xfId="0" applyFont="1" applyFill="1" applyBorder="1" applyAlignment="1" applyProtection="1">
      <alignment horizontal="justify" vertical="top"/>
      <protection locked="0"/>
    </xf>
    <xf numFmtId="49" fontId="5" fillId="6" borderId="4" xfId="0" applyNumberFormat="1" applyFont="1" applyFill="1" applyBorder="1" applyAlignment="1" applyProtection="1">
      <alignment horizontal="center" vertical="center"/>
      <protection locked="0"/>
    </xf>
    <xf numFmtId="49" fontId="5" fillId="6" borderId="10" xfId="0" applyNumberFormat="1" applyFont="1" applyFill="1" applyBorder="1" applyAlignment="1" applyProtection="1">
      <alignment horizontal="center" vertical="center"/>
      <protection locked="0"/>
    </xf>
    <xf numFmtId="49" fontId="5" fillId="6" borderId="5" xfId="0" applyNumberFormat="1" applyFont="1" applyFill="1" applyBorder="1" applyAlignment="1" applyProtection="1">
      <alignment horizontal="center" vertical="center"/>
      <protection locked="0"/>
    </xf>
    <xf numFmtId="0" fontId="5" fillId="5" borderId="4" xfId="0" applyNumberFormat="1" applyFont="1" applyFill="1" applyBorder="1" applyAlignment="1" applyProtection="1">
      <alignment horizontal="left" vertical="center"/>
      <protection locked="0"/>
    </xf>
    <xf numFmtId="0" fontId="5" fillId="8" borderId="10" xfId="0" applyNumberFormat="1" applyFont="1" applyFill="1" applyBorder="1" applyAlignment="1" applyProtection="1">
      <alignment horizontal="left" vertical="center"/>
      <protection locked="0"/>
    </xf>
    <xf numFmtId="0" fontId="5" fillId="8" borderId="5" xfId="0" applyNumberFormat="1" applyFont="1" applyFill="1" applyBorder="1" applyAlignment="1" applyProtection="1">
      <alignment horizontal="left" vertical="center"/>
      <protection locked="0"/>
    </xf>
    <xf numFmtId="0" fontId="3" fillId="0" borderId="10" xfId="0" applyFont="1" applyFill="1" applyBorder="1" applyAlignment="1" applyProtection="1">
      <alignment horizontal="left" vertical="top" wrapText="1"/>
    </xf>
    <xf numFmtId="0" fontId="3" fillId="0" borderId="10" xfId="0" applyFont="1" applyFill="1" applyBorder="1" applyAlignment="1" applyProtection="1">
      <alignment vertical="top"/>
    </xf>
    <xf numFmtId="0" fontId="3" fillId="0" borderId="5" xfId="0" applyFont="1" applyFill="1" applyBorder="1" applyAlignment="1" applyProtection="1">
      <alignment vertical="top"/>
    </xf>
    <xf numFmtId="0" fontId="21" fillId="6" borderId="4" xfId="1" applyFont="1" applyFill="1" applyBorder="1" applyAlignment="1" applyProtection="1">
      <alignment horizontal="center" vertical="center"/>
      <protection locked="0"/>
    </xf>
    <xf numFmtId="0" fontId="5" fillId="5" borderId="16" xfId="0" applyFont="1" applyFill="1" applyBorder="1" applyAlignment="1" applyProtection="1">
      <alignment horizontal="center" vertical="center" wrapText="1"/>
    </xf>
    <xf numFmtId="0" fontId="5" fillId="8" borderId="12" xfId="0" applyFont="1" applyFill="1" applyBorder="1" applyAlignment="1" applyProtection="1">
      <alignment horizontal="center" vertical="center"/>
    </xf>
    <xf numFmtId="0" fontId="5" fillId="5" borderId="11" xfId="0" applyFont="1" applyFill="1" applyBorder="1" applyAlignment="1" applyProtection="1">
      <alignment horizontal="center" vertical="center"/>
    </xf>
    <xf numFmtId="0" fontId="10" fillId="0" borderId="10" xfId="0" applyFont="1" applyFill="1" applyBorder="1" applyAlignment="1" applyProtection="1">
      <alignment horizontal="center" vertical="center"/>
    </xf>
    <xf numFmtId="0" fontId="10" fillId="0" borderId="5" xfId="0" applyFont="1" applyFill="1" applyBorder="1" applyAlignment="1" applyProtection="1">
      <alignment horizontal="center" vertical="center"/>
    </xf>
    <xf numFmtId="0" fontId="3" fillId="0" borderId="4" xfId="0" applyFont="1" applyBorder="1" applyAlignment="1" applyProtection="1">
      <alignment horizontal="center" vertical="center"/>
    </xf>
    <xf numFmtId="0" fontId="3" fillId="0" borderId="5" xfId="0" applyFont="1" applyBorder="1" applyAlignment="1" applyProtection="1">
      <alignment horizontal="center" vertical="center"/>
    </xf>
    <xf numFmtId="0" fontId="5" fillId="6" borderId="10" xfId="0" applyFont="1" applyFill="1" applyBorder="1" applyAlignment="1" applyProtection="1">
      <alignment vertical="center"/>
      <protection locked="0"/>
    </xf>
    <xf numFmtId="0" fontId="5" fillId="6" borderId="5" xfId="0" applyFont="1" applyFill="1" applyBorder="1" applyAlignment="1" applyProtection="1">
      <alignment vertical="center"/>
      <protection locked="0"/>
    </xf>
    <xf numFmtId="0" fontId="3" fillId="2" borderId="10" xfId="0" applyFont="1" applyFill="1" applyBorder="1" applyAlignment="1" applyProtection="1">
      <alignment vertical="top"/>
    </xf>
    <xf numFmtId="0" fontId="3" fillId="2" borderId="5" xfId="0" applyFont="1" applyFill="1" applyBorder="1" applyAlignment="1" applyProtection="1">
      <alignment vertical="top"/>
    </xf>
    <xf numFmtId="0" fontId="5" fillId="0" borderId="13" xfId="0" applyFont="1" applyBorder="1" applyAlignment="1" applyProtection="1">
      <alignment horizontal="center" vertical="center" textRotation="90"/>
    </xf>
    <xf numFmtId="0" fontId="9" fillId="0" borderId="15" xfId="0" applyFont="1" applyBorder="1" applyAlignment="1" applyProtection="1">
      <alignment horizontal="center" vertical="center" textRotation="90"/>
    </xf>
    <xf numFmtId="0" fontId="9" fillId="0" borderId="14" xfId="0" applyFont="1" applyBorder="1" applyAlignment="1" applyProtection="1">
      <alignment horizontal="center" vertical="center" textRotation="90"/>
    </xf>
    <xf numFmtId="0" fontId="21" fillId="6" borderId="10" xfId="1" applyFont="1" applyFill="1" applyBorder="1" applyAlignment="1" applyProtection="1">
      <alignment horizontal="center" vertical="center"/>
      <protection locked="0"/>
    </xf>
    <xf numFmtId="0" fontId="21" fillId="6" borderId="5" xfId="1" applyFont="1" applyFill="1" applyBorder="1" applyAlignment="1" applyProtection="1">
      <alignment horizontal="center" vertical="center"/>
      <protection locked="0"/>
    </xf>
    <xf numFmtId="0" fontId="5" fillId="2" borderId="10" xfId="0" applyFont="1" applyFill="1" applyBorder="1" applyAlignment="1" applyProtection="1">
      <alignment horizontal="left" vertical="top" wrapText="1"/>
    </xf>
    <xf numFmtId="1" fontId="5" fillId="6" borderId="4" xfId="0" applyNumberFormat="1" applyFont="1" applyFill="1" applyBorder="1" applyAlignment="1" applyProtection="1">
      <alignment horizontal="right"/>
      <protection locked="0"/>
    </xf>
    <xf numFmtId="1" fontId="5" fillId="6" borderId="10" xfId="0" applyNumberFormat="1" applyFont="1" applyFill="1" applyBorder="1" applyAlignment="1" applyProtection="1">
      <alignment horizontal="right"/>
      <protection locked="0"/>
    </xf>
    <xf numFmtId="1" fontId="5" fillId="6" borderId="5" xfId="0" applyNumberFormat="1" applyFont="1" applyFill="1" applyBorder="1" applyAlignment="1" applyProtection="1">
      <alignment horizontal="right"/>
      <protection locked="0"/>
    </xf>
    <xf numFmtId="0" fontId="3" fillId="6" borderId="4" xfId="0" applyNumberFormat="1" applyFont="1" applyFill="1" applyBorder="1" applyAlignment="1" applyProtection="1">
      <alignment horizontal="center" vertical="center"/>
      <protection locked="0"/>
    </xf>
    <xf numFmtId="0" fontId="3" fillId="6" borderId="10" xfId="0" applyNumberFormat="1" applyFont="1" applyFill="1" applyBorder="1" applyAlignment="1" applyProtection="1">
      <alignment horizontal="center" vertical="center"/>
      <protection locked="0"/>
    </xf>
    <xf numFmtId="0" fontId="3" fillId="6" borderId="5" xfId="0" applyNumberFormat="1" applyFont="1" applyFill="1" applyBorder="1" applyAlignment="1" applyProtection="1">
      <alignment horizontal="center" vertical="center"/>
      <protection locked="0"/>
    </xf>
    <xf numFmtId="0" fontId="3" fillId="0" borderId="4" xfId="0" applyFont="1" applyBorder="1" applyAlignment="1" applyProtection="1">
      <alignment horizontal="left" vertical="top"/>
    </xf>
    <xf numFmtId="0" fontId="9" fillId="6" borderId="4" xfId="0" applyFont="1" applyFill="1" applyBorder="1" applyAlignment="1" applyProtection="1">
      <alignment horizontal="center" vertical="center"/>
      <protection locked="0"/>
    </xf>
    <xf numFmtId="0" fontId="9" fillId="6" borderId="10" xfId="0" applyFont="1" applyFill="1" applyBorder="1" applyAlignment="1" applyProtection="1">
      <alignment horizontal="center" vertical="center"/>
      <protection locked="0"/>
    </xf>
    <xf numFmtId="0" fontId="9" fillId="6" borderId="5" xfId="0" applyFont="1" applyFill="1" applyBorder="1" applyAlignment="1" applyProtection="1">
      <alignment horizontal="center" vertical="center"/>
      <protection locked="0"/>
    </xf>
    <xf numFmtId="0" fontId="5" fillId="7" borderId="4" xfId="0" applyFont="1" applyFill="1" applyBorder="1" applyAlignment="1" applyProtection="1">
      <alignment vertical="top"/>
      <protection locked="0"/>
    </xf>
    <xf numFmtId="0" fontId="5" fillId="7" borderId="10" xfId="0" applyFont="1" applyFill="1" applyBorder="1" applyAlignment="1" applyProtection="1">
      <alignment vertical="top"/>
      <protection locked="0"/>
    </xf>
    <xf numFmtId="0" fontId="5" fillId="7" borderId="5" xfId="0" applyFont="1" applyFill="1" applyBorder="1" applyAlignment="1" applyProtection="1">
      <alignment vertical="top"/>
      <protection locked="0"/>
    </xf>
    <xf numFmtId="0" fontId="5" fillId="7" borderId="4" xfId="0" applyFont="1" applyFill="1" applyBorder="1" applyAlignment="1" applyProtection="1">
      <alignment horizontal="center" vertical="center"/>
      <protection locked="0"/>
    </xf>
    <xf numFmtId="0" fontId="5" fillId="7" borderId="5" xfId="0" applyFont="1" applyFill="1" applyBorder="1" applyAlignment="1" applyProtection="1">
      <alignment horizontal="center" vertical="center"/>
      <protection locked="0"/>
    </xf>
    <xf numFmtId="0" fontId="0" fillId="3" borderId="0" xfId="0" applyFill="1" applyAlignment="1" applyProtection="1">
      <alignment vertical="center"/>
    </xf>
    <xf numFmtId="0" fontId="3" fillId="3" borderId="4" xfId="0" applyFont="1" applyFill="1" applyBorder="1" applyAlignment="1" applyProtection="1">
      <alignment horizontal="center" vertical="center"/>
    </xf>
    <xf numFmtId="0" fontId="3" fillId="3" borderId="10" xfId="0" applyFont="1" applyFill="1" applyBorder="1" applyAlignment="1" applyProtection="1">
      <alignment horizontal="center" vertical="center"/>
    </xf>
    <xf numFmtId="0" fontId="3" fillId="3" borderId="5" xfId="0" applyFont="1" applyFill="1" applyBorder="1" applyAlignment="1" applyProtection="1">
      <alignment horizontal="center" vertical="center"/>
    </xf>
    <xf numFmtId="0" fontId="3" fillId="3" borderId="4" xfId="0" applyFont="1" applyFill="1" applyBorder="1" applyAlignment="1" applyProtection="1">
      <alignment horizontal="left" vertical="center"/>
    </xf>
    <xf numFmtId="0" fontId="3" fillId="3" borderId="10" xfId="0" applyFont="1" applyFill="1" applyBorder="1" applyAlignment="1" applyProtection="1">
      <alignment horizontal="left" vertical="center"/>
    </xf>
    <xf numFmtId="0" fontId="3" fillId="3" borderId="5" xfId="0" applyFont="1" applyFill="1" applyBorder="1" applyAlignment="1" applyProtection="1">
      <alignment horizontal="left" vertical="center"/>
    </xf>
    <xf numFmtId="0" fontId="5" fillId="3" borderId="11" xfId="0" applyFont="1" applyFill="1" applyBorder="1" applyAlignment="1" applyProtection="1">
      <alignment vertical="center"/>
    </xf>
    <xf numFmtId="164" fontId="3" fillId="7" borderId="4" xfId="0" applyNumberFormat="1" applyFont="1" applyFill="1" applyBorder="1" applyAlignment="1" applyProtection="1">
      <alignment horizontal="right" vertical="center"/>
      <protection locked="0"/>
    </xf>
    <xf numFmtId="164" fontId="3" fillId="7" borderId="10" xfId="0" applyNumberFormat="1" applyFont="1" applyFill="1" applyBorder="1" applyAlignment="1" applyProtection="1">
      <alignment horizontal="right" vertical="center"/>
      <protection locked="0"/>
    </xf>
    <xf numFmtId="164" fontId="3" fillId="7" borderId="5" xfId="0" applyNumberFormat="1" applyFont="1" applyFill="1" applyBorder="1" applyAlignment="1" applyProtection="1">
      <alignment horizontal="right" vertical="center"/>
      <protection locked="0"/>
    </xf>
    <xf numFmtId="0" fontId="5" fillId="3" borderId="10" xfId="0" applyFont="1" applyFill="1" applyBorder="1" applyAlignment="1">
      <alignment vertical="center"/>
    </xf>
    <xf numFmtId="0" fontId="5" fillId="3" borderId="5" xfId="0" applyFont="1" applyFill="1" applyBorder="1" applyAlignment="1">
      <alignment vertical="center"/>
    </xf>
    <xf numFmtId="4" fontId="5" fillId="7" borderId="4" xfId="0" applyNumberFormat="1" applyFont="1" applyFill="1" applyBorder="1" applyAlignment="1" applyProtection="1">
      <alignment horizontal="center" vertical="center"/>
      <protection locked="0"/>
    </xf>
    <xf numFmtId="4" fontId="5" fillId="7" borderId="5" xfId="0" applyNumberFormat="1" applyFont="1" applyFill="1" applyBorder="1" applyAlignment="1" applyProtection="1">
      <alignment horizontal="center" vertical="center"/>
      <protection locked="0"/>
    </xf>
    <xf numFmtId="0" fontId="3" fillId="0" borderId="10" xfId="0" applyFont="1" applyFill="1" applyBorder="1" applyAlignment="1" applyProtection="1">
      <alignment horizontal="left" vertical="center"/>
    </xf>
    <xf numFmtId="0" fontId="3" fillId="0" borderId="5" xfId="0" applyFont="1" applyFill="1" applyBorder="1" applyAlignment="1" applyProtection="1">
      <alignment horizontal="left" vertical="center"/>
    </xf>
    <xf numFmtId="164" fontId="5" fillId="6" borderId="4" xfId="0" applyNumberFormat="1" applyFont="1" applyFill="1" applyBorder="1" applyAlignment="1" applyProtection="1">
      <alignment horizontal="right" vertical="center"/>
      <protection locked="0"/>
    </xf>
    <xf numFmtId="164" fontId="5" fillId="6" borderId="5" xfId="0" applyNumberFormat="1" applyFont="1" applyFill="1" applyBorder="1" applyAlignment="1" applyProtection="1">
      <alignment horizontal="right" vertical="center"/>
      <protection locked="0"/>
    </xf>
    <xf numFmtId="165" fontId="3" fillId="0" borderId="4" xfId="3" applyNumberFormat="1" applyFont="1" applyFill="1" applyBorder="1" applyAlignment="1" applyProtection="1">
      <alignment horizontal="right" vertical="center"/>
    </xf>
    <xf numFmtId="165" fontId="3" fillId="0" borderId="5" xfId="3" applyNumberFormat="1" applyFont="1" applyFill="1" applyBorder="1" applyAlignment="1" applyProtection="1">
      <alignment horizontal="right" vertical="center"/>
    </xf>
    <xf numFmtId="165" fontId="3" fillId="0" borderId="6" xfId="3" applyNumberFormat="1" applyFont="1" applyFill="1" applyBorder="1" applyAlignment="1" applyProtection="1">
      <alignment horizontal="left" vertical="center"/>
    </xf>
    <xf numFmtId="165" fontId="3" fillId="0" borderId="0" xfId="3" applyNumberFormat="1" applyFont="1" applyFill="1" applyBorder="1" applyAlignment="1" applyProtection="1">
      <alignment horizontal="left" vertical="center"/>
    </xf>
    <xf numFmtId="165" fontId="5" fillId="0" borderId="4" xfId="3" applyNumberFormat="1" applyFont="1" applyFill="1" applyBorder="1" applyAlignment="1" applyProtection="1">
      <alignment horizontal="right" vertical="center"/>
    </xf>
    <xf numFmtId="165" fontId="5" fillId="0" borderId="5" xfId="3" applyNumberFormat="1" applyFont="1" applyFill="1" applyBorder="1" applyAlignment="1" applyProtection="1">
      <alignment horizontal="right" vertical="center"/>
    </xf>
    <xf numFmtId="0" fontId="5" fillId="6" borderId="2" xfId="0" applyFont="1" applyFill="1" applyBorder="1" applyAlignment="1" applyProtection="1">
      <alignment horizontal="justify" vertical="center"/>
    </xf>
    <xf numFmtId="164" fontId="3" fillId="0" borderId="4" xfId="0" applyNumberFormat="1" applyFont="1" applyFill="1" applyBorder="1" applyAlignment="1" applyProtection="1">
      <alignment horizontal="right" vertical="center"/>
    </xf>
    <xf numFmtId="164" fontId="3" fillId="0" borderId="5" xfId="0" applyNumberFormat="1" applyFont="1" applyFill="1" applyBorder="1" applyAlignment="1" applyProtection="1">
      <alignment horizontal="right" vertical="center"/>
    </xf>
    <xf numFmtId="164" fontId="5" fillId="0" borderId="4" xfId="0" applyNumberFormat="1" applyFont="1" applyFill="1" applyBorder="1" applyAlignment="1" applyProtection="1">
      <alignment horizontal="right" vertical="center"/>
    </xf>
    <xf numFmtId="164" fontId="5" fillId="0" borderId="5" xfId="0" applyNumberFormat="1" applyFont="1" applyFill="1" applyBorder="1" applyAlignment="1" applyProtection="1">
      <alignment horizontal="right" vertical="center"/>
    </xf>
    <xf numFmtId="0" fontId="5" fillId="6" borderId="4" xfId="0" applyFont="1" applyFill="1" applyBorder="1" applyAlignment="1" applyProtection="1">
      <alignment horizontal="left" vertical="center"/>
    </xf>
    <xf numFmtId="0" fontId="5" fillId="6" borderId="10" xfId="0" applyFont="1" applyFill="1" applyBorder="1" applyAlignment="1" applyProtection="1">
      <alignment horizontal="left" vertical="center"/>
    </xf>
    <xf numFmtId="0" fontId="5" fillId="6" borderId="5" xfId="0" applyFont="1" applyFill="1" applyBorder="1" applyAlignment="1" applyProtection="1">
      <alignment horizontal="left" vertical="center"/>
    </xf>
    <xf numFmtId="0" fontId="3" fillId="0" borderId="10" xfId="0" applyFont="1" applyFill="1" applyBorder="1" applyAlignment="1" applyProtection="1">
      <alignment horizontal="center" vertical="center"/>
    </xf>
    <xf numFmtId="0" fontId="3" fillId="0" borderId="5" xfId="0" applyFont="1" applyFill="1" applyBorder="1" applyAlignment="1" applyProtection="1">
      <alignment horizontal="center" vertical="center"/>
    </xf>
    <xf numFmtId="0" fontId="3" fillId="0" borderId="11" xfId="0" applyFont="1" applyBorder="1" applyAlignment="1" applyProtection="1">
      <alignment horizontal="left" vertical="center"/>
    </xf>
    <xf numFmtId="0" fontId="3" fillId="0" borderId="12" xfId="0" applyFont="1" applyBorder="1" applyAlignment="1" applyProtection="1">
      <alignment horizontal="left" vertical="center"/>
    </xf>
    <xf numFmtId="0" fontId="3" fillId="0" borderId="8" xfId="0" applyFont="1" applyBorder="1" applyAlignment="1" applyProtection="1">
      <alignment horizontal="left" vertical="center"/>
    </xf>
    <xf numFmtId="0" fontId="3" fillId="0" borderId="9" xfId="0" applyFont="1" applyBorder="1" applyAlignment="1" applyProtection="1">
      <alignment horizontal="left" vertical="center"/>
    </xf>
    <xf numFmtId="0" fontId="5" fillId="6" borderId="16" xfId="0" applyFont="1" applyFill="1" applyBorder="1" applyAlignment="1" applyProtection="1">
      <alignment horizontal="center" vertical="center"/>
      <protection locked="0"/>
    </xf>
    <xf numFmtId="0" fontId="5" fillId="6" borderId="11" xfId="0" applyFont="1" applyFill="1" applyBorder="1" applyAlignment="1" applyProtection="1">
      <alignment horizontal="center" vertical="center"/>
      <protection locked="0"/>
    </xf>
    <xf numFmtId="0" fontId="5" fillId="6" borderId="12" xfId="0" applyFont="1" applyFill="1" applyBorder="1" applyAlignment="1" applyProtection="1">
      <alignment horizontal="center" vertical="center"/>
      <protection locked="0"/>
    </xf>
    <xf numFmtId="0" fontId="5" fillId="6" borderId="7" xfId="0" applyFont="1" applyFill="1" applyBorder="1" applyAlignment="1" applyProtection="1">
      <alignment horizontal="center" vertical="center"/>
      <protection locked="0"/>
    </xf>
    <xf numFmtId="0" fontId="5" fillId="6" borderId="8" xfId="0" applyFont="1" applyFill="1" applyBorder="1" applyAlignment="1" applyProtection="1">
      <alignment horizontal="center" vertical="center"/>
      <protection locked="0"/>
    </xf>
    <xf numFmtId="0" fontId="5" fillId="6" borderId="9" xfId="0" applyFont="1" applyFill="1" applyBorder="1" applyAlignment="1" applyProtection="1">
      <alignment horizontal="center" vertical="center"/>
      <protection locked="0"/>
    </xf>
    <xf numFmtId="0" fontId="5" fillId="0" borderId="10" xfId="0" applyFont="1" applyFill="1" applyBorder="1" applyAlignment="1" applyProtection="1">
      <alignment horizontal="center" vertical="center"/>
    </xf>
    <xf numFmtId="0" fontId="5" fillId="0" borderId="5" xfId="0" applyFont="1" applyFill="1" applyBorder="1" applyAlignment="1" applyProtection="1">
      <alignment horizontal="center" vertical="center"/>
    </xf>
    <xf numFmtId="0" fontId="3" fillId="0" borderId="10" xfId="0" applyFont="1" applyBorder="1" applyAlignment="1" applyProtection="1">
      <alignment horizontal="center" vertical="center"/>
    </xf>
    <xf numFmtId="0" fontId="3" fillId="0" borderId="4" xfId="0" applyFont="1" applyFill="1" applyBorder="1" applyAlignment="1" applyProtection="1">
      <alignment horizontal="center" vertical="center"/>
    </xf>
    <xf numFmtId="0" fontId="3" fillId="2" borderId="11" xfId="0" applyFont="1" applyFill="1" applyBorder="1" applyAlignment="1" applyProtection="1">
      <alignment horizontal="center" vertical="center" wrapText="1"/>
    </xf>
    <xf numFmtId="0" fontId="5" fillId="6" borderId="4" xfId="0" applyFont="1" applyFill="1" applyBorder="1" applyAlignment="1" applyProtection="1">
      <alignment horizontal="left" vertical="center"/>
      <protection locked="0"/>
    </xf>
    <xf numFmtId="0" fontId="5" fillId="6" borderId="5" xfId="0" applyFont="1" applyFill="1" applyBorder="1" applyAlignment="1" applyProtection="1">
      <alignment horizontal="left" vertical="center"/>
      <protection locked="0"/>
    </xf>
    <xf numFmtId="0" fontId="3" fillId="6" borderId="4" xfId="0" applyNumberFormat="1" applyFont="1" applyFill="1" applyBorder="1" applyAlignment="1" applyProtection="1">
      <alignment horizontal="left" vertical="center"/>
      <protection locked="0"/>
    </xf>
    <xf numFmtId="0" fontId="3" fillId="6" borderId="5" xfId="0" applyNumberFormat="1" applyFont="1" applyFill="1" applyBorder="1" applyAlignment="1" applyProtection="1">
      <alignment horizontal="left" vertical="center"/>
      <protection locked="0"/>
    </xf>
    <xf numFmtId="0" fontId="3" fillId="0" borderId="2" xfId="0" applyFont="1" applyFill="1" applyBorder="1" applyAlignment="1" applyProtection="1">
      <alignment horizontal="center" vertical="center"/>
    </xf>
    <xf numFmtId="0" fontId="5" fillId="2" borderId="4" xfId="0" applyFont="1" applyFill="1" applyBorder="1" applyAlignment="1" applyProtection="1">
      <alignment horizontal="left" vertical="center"/>
    </xf>
    <xf numFmtId="0" fontId="3" fillId="0" borderId="10" xfId="0" applyFont="1" applyBorder="1" applyAlignment="1" applyProtection="1">
      <alignment vertical="center"/>
    </xf>
    <xf numFmtId="0" fontId="3" fillId="0" borderId="5" xfId="0" applyFont="1" applyBorder="1" applyAlignment="1" applyProtection="1">
      <alignment vertical="center"/>
    </xf>
    <xf numFmtId="14" fontId="5" fillId="0" borderId="4" xfId="0" applyNumberFormat="1" applyFont="1" applyFill="1" applyBorder="1" applyAlignment="1" applyProtection="1">
      <alignment horizontal="center" vertical="center"/>
    </xf>
    <xf numFmtId="14" fontId="5" fillId="0" borderId="10" xfId="0" applyNumberFormat="1" applyFont="1" applyFill="1" applyBorder="1" applyAlignment="1" applyProtection="1">
      <alignment horizontal="center" vertical="center"/>
    </xf>
    <xf numFmtId="14" fontId="5" fillId="0" borderId="5" xfId="0" applyNumberFormat="1" applyFont="1" applyFill="1" applyBorder="1" applyAlignment="1" applyProtection="1">
      <alignment horizontal="center" vertical="center"/>
    </xf>
    <xf numFmtId="0" fontId="3" fillId="0" borderId="2" xfId="0" applyFont="1" applyFill="1" applyBorder="1" applyAlignment="1" applyProtection="1">
      <alignment horizontal="left" vertical="center"/>
    </xf>
    <xf numFmtId="0" fontId="5" fillId="6" borderId="0" xfId="0" applyFont="1" applyFill="1" applyBorder="1" applyAlignment="1" applyProtection="1">
      <alignment horizontal="justify" vertical="center"/>
    </xf>
    <xf numFmtId="0" fontId="5" fillId="6" borderId="3" xfId="0" applyFont="1" applyFill="1" applyBorder="1" applyAlignment="1" applyProtection="1">
      <alignment horizontal="justify" vertical="center"/>
    </xf>
    <xf numFmtId="14" fontId="5" fillId="6" borderId="4" xfId="0" applyNumberFormat="1" applyFont="1" applyFill="1" applyBorder="1" applyAlignment="1" applyProtection="1">
      <alignment horizontal="center" vertical="center"/>
      <protection locked="0"/>
    </xf>
    <xf numFmtId="14" fontId="5" fillId="6" borderId="10" xfId="0" applyNumberFormat="1" applyFont="1" applyFill="1" applyBorder="1" applyAlignment="1" applyProtection="1">
      <alignment horizontal="center" vertical="center"/>
      <protection locked="0"/>
    </xf>
    <xf numFmtId="14" fontId="5" fillId="6" borderId="5" xfId="0" applyNumberFormat="1" applyFont="1" applyFill="1" applyBorder="1" applyAlignment="1" applyProtection="1">
      <alignment horizontal="center" vertical="center"/>
      <protection locked="0"/>
    </xf>
    <xf numFmtId="14" fontId="5" fillId="4" borderId="0" xfId="0" applyNumberFormat="1" applyFont="1" applyFill="1" applyBorder="1" applyAlignment="1" applyProtection="1">
      <alignment horizontal="center" vertical="center"/>
      <protection locked="0"/>
    </xf>
    <xf numFmtId="0" fontId="3" fillId="2" borderId="10" xfId="0" applyFont="1" applyFill="1" applyBorder="1" applyAlignment="1" applyProtection="1">
      <alignment horizontal="center" vertical="center" wrapText="1"/>
    </xf>
    <xf numFmtId="14" fontId="5" fillId="5" borderId="4" xfId="0" applyNumberFormat="1" applyFont="1" applyFill="1" applyBorder="1" applyAlignment="1" applyProtection="1">
      <alignment horizontal="center" vertical="center"/>
      <protection locked="0"/>
    </xf>
    <xf numFmtId="14" fontId="5" fillId="5" borderId="10" xfId="0" applyNumberFormat="1" applyFont="1" applyFill="1" applyBorder="1" applyAlignment="1" applyProtection="1">
      <alignment horizontal="center" vertical="center"/>
      <protection locked="0"/>
    </xf>
    <xf numFmtId="14" fontId="5" fillId="5" borderId="5" xfId="0" applyNumberFormat="1" applyFont="1" applyFill="1" applyBorder="1" applyAlignment="1" applyProtection="1">
      <alignment horizontal="center" vertical="center"/>
      <protection locked="0"/>
    </xf>
    <xf numFmtId="0" fontId="5" fillId="0" borderId="15" xfId="0" applyFont="1" applyBorder="1" applyAlignment="1" applyProtection="1">
      <alignment horizontal="center" vertical="center" textRotation="90"/>
    </xf>
    <xf numFmtId="0" fontId="5" fillId="0" borderId="14" xfId="0" applyFont="1" applyBorder="1" applyAlignment="1" applyProtection="1">
      <alignment horizontal="center" vertical="center" textRotation="90"/>
    </xf>
    <xf numFmtId="0" fontId="5" fillId="6" borderId="0" xfId="0" applyFont="1" applyFill="1" applyBorder="1" applyAlignment="1" applyProtection="1">
      <alignment horizontal="left" vertical="center"/>
    </xf>
    <xf numFmtId="0" fontId="5" fillId="6" borderId="3" xfId="0" applyFont="1" applyFill="1" applyBorder="1" applyAlignment="1" applyProtection="1">
      <alignment horizontal="left" vertical="center"/>
    </xf>
    <xf numFmtId="0" fontId="5" fillId="0" borderId="10" xfId="0" applyFont="1" applyFill="1" applyBorder="1" applyAlignment="1" applyProtection="1">
      <alignment horizontal="left" vertical="center"/>
      <protection locked="0"/>
    </xf>
    <xf numFmtId="0" fontId="5" fillId="0" borderId="5" xfId="0" applyFont="1" applyFill="1" applyBorder="1" applyAlignment="1" applyProtection="1">
      <alignment horizontal="left" vertical="center"/>
      <protection locked="0"/>
    </xf>
    <xf numFmtId="0" fontId="5" fillId="0" borderId="4" xfId="0" applyFont="1" applyBorder="1" applyAlignment="1" applyProtection="1">
      <alignment horizontal="center" vertical="center"/>
    </xf>
    <xf numFmtId="0" fontId="5" fillId="0" borderId="10" xfId="0" applyFont="1" applyBorder="1" applyAlignment="1" applyProtection="1">
      <alignment horizontal="center" vertical="center"/>
    </xf>
    <xf numFmtId="0" fontId="5" fillId="0" borderId="5" xfId="0" applyFont="1" applyBorder="1" applyAlignment="1" applyProtection="1">
      <alignment horizontal="center" vertical="center"/>
    </xf>
    <xf numFmtId="0" fontId="5" fillId="5" borderId="4" xfId="0" applyFont="1" applyFill="1" applyBorder="1" applyAlignment="1" applyProtection="1">
      <alignment horizontal="left"/>
      <protection locked="0"/>
    </xf>
    <xf numFmtId="0" fontId="5" fillId="5" borderId="10" xfId="0" applyFont="1" applyFill="1" applyBorder="1" applyAlignment="1" applyProtection="1">
      <alignment horizontal="left"/>
      <protection locked="0"/>
    </xf>
    <xf numFmtId="0" fontId="5" fillId="5" borderId="5" xfId="0" applyFont="1" applyFill="1" applyBorder="1" applyAlignment="1" applyProtection="1">
      <alignment horizontal="left"/>
      <protection locked="0"/>
    </xf>
    <xf numFmtId="0" fontId="33" fillId="6" borderId="8" xfId="0" applyFont="1" applyFill="1" applyBorder="1" applyAlignment="1" applyProtection="1">
      <alignment horizontal="justify" vertical="center"/>
    </xf>
    <xf numFmtId="0" fontId="33" fillId="6" borderId="9" xfId="0" applyFont="1" applyFill="1" applyBorder="1" applyAlignment="1" applyProtection="1">
      <alignment horizontal="justify" vertical="center"/>
    </xf>
    <xf numFmtId="0" fontId="3" fillId="0" borderId="4" xfId="0" applyFont="1" applyBorder="1" applyAlignment="1" applyProtection="1">
      <alignment horizontal="left" vertical="center"/>
    </xf>
    <xf numFmtId="0" fontId="3" fillId="0" borderId="10" xfId="0" applyFont="1" applyBorder="1" applyAlignment="1" applyProtection="1">
      <alignment horizontal="left" vertical="center"/>
    </xf>
    <xf numFmtId="0" fontId="3" fillId="0" borderId="5" xfId="0" applyFont="1" applyBorder="1" applyAlignment="1" applyProtection="1">
      <alignment horizontal="left" vertical="center"/>
    </xf>
    <xf numFmtId="0" fontId="3" fillId="0" borderId="2" xfId="0" applyFont="1" applyBorder="1" applyAlignment="1" applyProtection="1">
      <alignment horizontal="left" vertical="center"/>
    </xf>
    <xf numFmtId="164" fontId="5" fillId="5" borderId="4" xfId="0" applyNumberFormat="1" applyFont="1" applyFill="1" applyBorder="1" applyAlignment="1" applyProtection="1">
      <alignment horizontal="right" vertical="center"/>
      <protection locked="0"/>
    </xf>
    <xf numFmtId="164" fontId="5" fillId="5" borderId="5" xfId="0" applyNumberFormat="1" applyFont="1" applyFill="1" applyBorder="1" applyAlignment="1" applyProtection="1">
      <alignment horizontal="right" vertical="center"/>
      <protection locked="0"/>
    </xf>
    <xf numFmtId="0" fontId="5" fillId="2" borderId="2" xfId="0" applyFont="1" applyFill="1" applyBorder="1" applyAlignment="1" applyProtection="1">
      <alignment horizontal="left" vertical="center" wrapText="1"/>
    </xf>
    <xf numFmtId="0" fontId="5" fillId="0" borderId="2" xfId="0" applyFont="1" applyBorder="1" applyAlignment="1" applyProtection="1">
      <alignment horizontal="center" vertical="center"/>
    </xf>
    <xf numFmtId="0" fontId="3" fillId="0" borderId="16" xfId="0" applyFont="1" applyBorder="1" applyAlignment="1" applyProtection="1">
      <alignment horizontal="center" vertical="center"/>
    </xf>
    <xf numFmtId="0" fontId="3" fillId="0" borderId="12" xfId="0" applyFont="1" applyBorder="1" applyAlignment="1" applyProtection="1">
      <alignment horizontal="center" vertical="center"/>
    </xf>
    <xf numFmtId="0" fontId="16" fillId="0" borderId="10" xfId="0" applyFont="1" applyBorder="1" applyAlignment="1" applyProtection="1">
      <alignment vertical="center" wrapText="1"/>
    </xf>
    <xf numFmtId="0" fontId="13" fillId="6" borderId="4" xfId="0" applyNumberFormat="1" applyFont="1" applyFill="1" applyBorder="1" applyAlignment="1" applyProtection="1">
      <alignment vertical="center"/>
      <protection locked="0"/>
    </xf>
    <xf numFmtId="0" fontId="13" fillId="6" borderId="5" xfId="0" applyNumberFormat="1" applyFont="1" applyFill="1" applyBorder="1" applyAlignment="1" applyProtection="1">
      <alignment vertical="center"/>
      <protection locked="0"/>
    </xf>
    <xf numFmtId="0" fontId="0" fillId="6" borderId="4" xfId="0" applyFill="1" applyBorder="1" applyAlignment="1" applyProtection="1">
      <alignment horizontal="left" vertical="center"/>
      <protection locked="0"/>
    </xf>
    <xf numFmtId="0" fontId="0" fillId="6" borderId="10" xfId="0" applyFill="1" applyBorder="1" applyAlignment="1" applyProtection="1">
      <alignment horizontal="left" vertical="center"/>
      <protection locked="0"/>
    </xf>
    <xf numFmtId="0" fontId="0" fillId="6" borderId="5" xfId="0" applyFill="1" applyBorder="1" applyAlignment="1" applyProtection="1">
      <alignment horizontal="left" vertical="center"/>
      <protection locked="0"/>
    </xf>
    <xf numFmtId="0" fontId="0" fillId="6" borderId="2" xfId="0" applyFill="1" applyBorder="1" applyAlignment="1" applyProtection="1">
      <alignment horizontal="left" vertical="center"/>
      <protection locked="0"/>
    </xf>
    <xf numFmtId="0" fontId="0" fillId="0" borderId="10" xfId="0" applyFill="1" applyBorder="1" applyAlignment="1" applyProtection="1">
      <alignment horizontal="center" vertical="center"/>
    </xf>
    <xf numFmtId="0" fontId="0" fillId="0" borderId="5" xfId="0" applyFill="1" applyBorder="1" applyAlignment="1" applyProtection="1">
      <alignment horizontal="center" vertical="center"/>
    </xf>
    <xf numFmtId="164" fontId="4" fillId="0" borderId="4" xfId="0" applyNumberFormat="1" applyFont="1" applyFill="1" applyBorder="1" applyAlignment="1" applyProtection="1">
      <alignment horizontal="right" vertical="center"/>
    </xf>
    <xf numFmtId="0" fontId="4" fillId="0" borderId="4" xfId="0" applyFont="1" applyBorder="1" applyAlignment="1" applyProtection="1">
      <alignment horizontal="center" vertical="center"/>
    </xf>
    <xf numFmtId="0" fontId="4" fillId="0" borderId="10" xfId="0" applyFont="1" applyBorder="1" applyAlignment="1" applyProtection="1">
      <alignment horizontal="center" vertical="center"/>
    </xf>
    <xf numFmtId="0" fontId="4" fillId="0" borderId="5" xfId="0" applyFont="1" applyBorder="1" applyAlignment="1" applyProtection="1">
      <alignment horizontal="center" vertical="center"/>
    </xf>
    <xf numFmtId="0" fontId="3" fillId="0" borderId="7" xfId="0" applyFont="1" applyBorder="1" applyAlignment="1" applyProtection="1"/>
    <xf numFmtId="0" fontId="3" fillId="0" borderId="8" xfId="0" applyFont="1" applyBorder="1" applyAlignment="1" applyProtection="1"/>
    <xf numFmtId="0" fontId="3" fillId="0" borderId="9" xfId="0" applyFont="1" applyBorder="1" applyAlignment="1" applyProtection="1"/>
    <xf numFmtId="0" fontId="4" fillId="0" borderId="0" xfId="0" applyFont="1" applyAlignment="1">
      <alignment horizontal="left" wrapText="1"/>
    </xf>
    <xf numFmtId="0" fontId="4" fillId="0" borderId="0" xfId="0" applyFont="1" applyAlignment="1">
      <alignment horizontal="left"/>
    </xf>
    <xf numFmtId="0" fontId="31" fillId="0" borderId="18" xfId="4" applyFont="1" applyBorder="1" applyAlignment="1">
      <alignment horizontal="center" vertical="center" wrapText="1"/>
    </xf>
    <xf numFmtId="0" fontId="31" fillId="0" borderId="19" xfId="4" applyFont="1" applyBorder="1" applyAlignment="1">
      <alignment horizontal="center" vertical="center" wrapText="1"/>
    </xf>
    <xf numFmtId="0" fontId="31" fillId="0" borderId="18" xfId="4" applyFont="1" applyBorder="1" applyAlignment="1">
      <alignment horizontal="left" vertical="center" wrapText="1" indent="1"/>
    </xf>
    <xf numFmtId="0" fontId="31" fillId="0" borderId="19" xfId="4" applyFont="1" applyBorder="1" applyAlignment="1">
      <alignment horizontal="left" vertical="center" wrapText="1" indent="1"/>
    </xf>
    <xf numFmtId="0" fontId="3" fillId="0" borderId="0" xfId="0" applyFont="1" applyAlignment="1">
      <alignment horizontal="center"/>
    </xf>
    <xf numFmtId="0" fontId="7" fillId="0" borderId="0" xfId="0" applyFont="1" applyAlignment="1">
      <alignment horizontal="left" vertical="center" wrapText="1"/>
    </xf>
    <xf numFmtId="0" fontId="7" fillId="0" borderId="0" xfId="0" applyFont="1" applyAlignment="1">
      <alignment horizontal="left" vertical="center"/>
    </xf>
    <xf numFmtId="14" fontId="0" fillId="9" borderId="4" xfId="0" applyNumberFormat="1" applyFill="1" applyBorder="1" applyAlignment="1" applyProtection="1">
      <alignment horizontal="center" vertical="center"/>
      <protection locked="0"/>
    </xf>
    <xf numFmtId="14" fontId="0" fillId="9" borderId="10" xfId="0" applyNumberFormat="1" applyFill="1" applyBorder="1" applyAlignment="1" applyProtection="1">
      <alignment horizontal="center" vertical="center"/>
      <protection locked="0"/>
    </xf>
    <xf numFmtId="14" fontId="0" fillId="9" borderId="5" xfId="0" applyNumberFormat="1" applyFill="1" applyBorder="1" applyAlignment="1" applyProtection="1">
      <alignment horizontal="center" vertical="center"/>
      <protection locked="0"/>
    </xf>
    <xf numFmtId="0" fontId="0" fillId="0" borderId="8" xfId="0" applyBorder="1" applyAlignment="1">
      <alignment horizontal="center"/>
    </xf>
    <xf numFmtId="14" fontId="0" fillId="5" borderId="4" xfId="0" applyNumberFormat="1" applyFill="1" applyBorder="1" applyAlignment="1" applyProtection="1">
      <alignment horizontal="center" vertical="center"/>
      <protection locked="0"/>
    </xf>
    <xf numFmtId="14" fontId="0" fillId="5" borderId="10" xfId="0" applyNumberFormat="1" applyFill="1" applyBorder="1" applyAlignment="1" applyProtection="1">
      <alignment horizontal="center" vertical="center"/>
      <protection locked="0"/>
    </xf>
    <xf numFmtId="14" fontId="0" fillId="5" borderId="5" xfId="0" applyNumberFormat="1" applyFill="1" applyBorder="1" applyAlignment="1" applyProtection="1">
      <alignment horizontal="center" vertical="center"/>
      <protection locked="0"/>
    </xf>
    <xf numFmtId="0" fontId="2" fillId="6" borderId="0" xfId="0" applyFont="1" applyFill="1" applyBorder="1" applyAlignment="1" applyProtection="1">
      <alignment horizontal="left" vertical="center"/>
    </xf>
    <xf numFmtId="0" fontId="3" fillId="0" borderId="2" xfId="0" applyFont="1" applyBorder="1" applyAlignment="1" applyProtection="1">
      <alignment horizontal="center" vertical="top"/>
    </xf>
  </cellXfs>
  <cellStyles count="5">
    <cellStyle name="Hipervínculo" xfId="1" builtinId="8"/>
    <cellStyle name="Normal" xfId="0" builtinId="0"/>
    <cellStyle name="Normal 2" xfId="4"/>
    <cellStyle name="Normal_Hoja3" xfId="2"/>
    <cellStyle name="Porcentaje" xfId="3"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fmlaLink="#REF!" noThreeD="1"/>
</file>

<file path=xl/ctrlProps/ctrlProp10.xml><?xml version="1.0" encoding="utf-8"?>
<formControlPr xmlns="http://schemas.microsoft.com/office/spreadsheetml/2009/9/main" objectType="CheckBox" fmlaLink="#REF!" noThreeD="1"/>
</file>

<file path=xl/ctrlProps/ctrlProp11.xml><?xml version="1.0" encoding="utf-8"?>
<formControlPr xmlns="http://schemas.microsoft.com/office/spreadsheetml/2009/9/main" objectType="CheckBox" fmlaLink="#REF!" noThreeD="1"/>
</file>

<file path=xl/ctrlProps/ctrlProp12.xml><?xml version="1.0" encoding="utf-8"?>
<formControlPr xmlns="http://schemas.microsoft.com/office/spreadsheetml/2009/9/main" objectType="CheckBox" fmlaLink="#REF!" noThreeD="1"/>
</file>

<file path=xl/ctrlProps/ctrlProp13.xml><?xml version="1.0" encoding="utf-8"?>
<formControlPr xmlns="http://schemas.microsoft.com/office/spreadsheetml/2009/9/main" objectType="CheckBox" fmlaLink="#REF!" noThreeD="1"/>
</file>

<file path=xl/ctrlProps/ctrlProp14.xml><?xml version="1.0" encoding="utf-8"?>
<formControlPr xmlns="http://schemas.microsoft.com/office/spreadsheetml/2009/9/main" objectType="CheckBox" fmlaLink="#REF!" noThreeD="1"/>
</file>

<file path=xl/ctrlProps/ctrlProp15.xml><?xml version="1.0" encoding="utf-8"?>
<formControlPr xmlns="http://schemas.microsoft.com/office/spreadsheetml/2009/9/main" objectType="CheckBox" fmlaLink="#REF!" noThreeD="1"/>
</file>

<file path=xl/ctrlProps/ctrlProp16.xml><?xml version="1.0" encoding="utf-8"?>
<formControlPr xmlns="http://schemas.microsoft.com/office/spreadsheetml/2009/9/main" objectType="CheckBox" fmlaLink="#REF!" noThreeD="1"/>
</file>

<file path=xl/ctrlProps/ctrlProp17.xml><?xml version="1.0" encoding="utf-8"?>
<formControlPr xmlns="http://schemas.microsoft.com/office/spreadsheetml/2009/9/main" objectType="CheckBox" fmlaLink="#REF!" noThreeD="1"/>
</file>

<file path=xl/ctrlProps/ctrlProp18.xml><?xml version="1.0" encoding="utf-8"?>
<formControlPr xmlns="http://schemas.microsoft.com/office/spreadsheetml/2009/9/main" objectType="CheckBox" fmlaLink="#REF!" noThreeD="1"/>
</file>

<file path=xl/ctrlProps/ctrlProp19.xml><?xml version="1.0" encoding="utf-8"?>
<formControlPr xmlns="http://schemas.microsoft.com/office/spreadsheetml/2009/9/main" objectType="CheckBox" fmlaLink="#REF!" noThreeD="1"/>
</file>

<file path=xl/ctrlProps/ctrlProp2.xml><?xml version="1.0" encoding="utf-8"?>
<formControlPr xmlns="http://schemas.microsoft.com/office/spreadsheetml/2009/9/main" objectType="CheckBox" fmlaLink="#REF!" noThreeD="1"/>
</file>

<file path=xl/ctrlProps/ctrlProp20.xml><?xml version="1.0" encoding="utf-8"?>
<formControlPr xmlns="http://schemas.microsoft.com/office/spreadsheetml/2009/9/main" objectType="CheckBox" fmlaLink="$I$42" noThreeD="1"/>
</file>

<file path=xl/ctrlProps/ctrlProp21.xml><?xml version="1.0" encoding="utf-8"?>
<formControlPr xmlns="http://schemas.microsoft.com/office/spreadsheetml/2009/9/main" objectType="CheckBox" fmlaLink="$I$46" noThreeD="1"/>
</file>

<file path=xl/ctrlProps/ctrlProp22.xml><?xml version="1.0" encoding="utf-8"?>
<formControlPr xmlns="http://schemas.microsoft.com/office/spreadsheetml/2009/9/main" objectType="CheckBox" fmlaLink="$I$47" noThreeD="1"/>
</file>

<file path=xl/ctrlProps/ctrlProp23.xml><?xml version="1.0" encoding="utf-8"?>
<formControlPr xmlns="http://schemas.microsoft.com/office/spreadsheetml/2009/9/main" objectType="CheckBox" fmlaLink="$I$48" noThreeD="1"/>
</file>

<file path=xl/ctrlProps/ctrlProp24.xml><?xml version="1.0" encoding="utf-8"?>
<formControlPr xmlns="http://schemas.microsoft.com/office/spreadsheetml/2009/9/main" objectType="CheckBox" fmlaLink="$I$50" noThreeD="1"/>
</file>

<file path=xl/ctrlProps/ctrlProp25.xml><?xml version="1.0" encoding="utf-8"?>
<formControlPr xmlns="http://schemas.microsoft.com/office/spreadsheetml/2009/9/main" objectType="CheckBox" fmlaLink="$I$51" noThreeD="1"/>
</file>

<file path=xl/ctrlProps/ctrlProp26.xml><?xml version="1.0" encoding="utf-8"?>
<formControlPr xmlns="http://schemas.microsoft.com/office/spreadsheetml/2009/9/main" objectType="CheckBox" fmlaLink="$I$52" noThreeD="1"/>
</file>

<file path=xl/ctrlProps/ctrlProp27.xml><?xml version="1.0" encoding="utf-8"?>
<formControlPr xmlns="http://schemas.microsoft.com/office/spreadsheetml/2009/9/main" objectType="CheckBox" fmlaLink="$I$54" noThreeD="1"/>
</file>

<file path=xl/ctrlProps/ctrlProp28.xml><?xml version="1.0" encoding="utf-8"?>
<formControlPr xmlns="http://schemas.microsoft.com/office/spreadsheetml/2009/9/main" objectType="CheckBox" fmlaLink="$I$57" noThreeD="1"/>
</file>

<file path=xl/ctrlProps/ctrlProp29.xml><?xml version="1.0" encoding="utf-8"?>
<formControlPr xmlns="http://schemas.microsoft.com/office/spreadsheetml/2009/9/main" objectType="CheckBox" fmlaLink="$O$60" noThreeD="1"/>
</file>

<file path=xl/ctrlProps/ctrlProp3.xml><?xml version="1.0" encoding="utf-8"?>
<formControlPr xmlns="http://schemas.microsoft.com/office/spreadsheetml/2009/9/main" objectType="CheckBox" fmlaLink="#REF!" noThreeD="1"/>
</file>

<file path=xl/ctrlProps/ctrlProp30.xml><?xml version="1.0" encoding="utf-8"?>
<formControlPr xmlns="http://schemas.microsoft.com/office/spreadsheetml/2009/9/main" objectType="Radio" firstButton="1" fmlaLink="#REF!" noThreeD="1"/>
</file>

<file path=xl/ctrlProps/ctrlProp31.xml><?xml version="1.0" encoding="utf-8"?>
<formControlPr xmlns="http://schemas.microsoft.com/office/spreadsheetml/2009/9/main" objectType="Radio" lockText="1" noThreeD="1"/>
</file>

<file path=xl/ctrlProps/ctrlProp32.xml><?xml version="1.0" encoding="utf-8"?>
<formControlPr xmlns="http://schemas.microsoft.com/office/spreadsheetml/2009/9/main" objectType="CheckBox" fmlaLink="#REF!" noThreeD="1"/>
</file>

<file path=xl/ctrlProps/ctrlProp33.xml><?xml version="1.0" encoding="utf-8"?>
<formControlPr xmlns="http://schemas.microsoft.com/office/spreadsheetml/2009/9/main" objectType="Radio" noThreeD="1"/>
</file>

<file path=xl/ctrlProps/ctrlProp34.xml><?xml version="1.0" encoding="utf-8"?>
<formControlPr xmlns="http://schemas.microsoft.com/office/spreadsheetml/2009/9/main" objectType="Radio" lockText="1" noThreeD="1"/>
</file>

<file path=xl/ctrlProps/ctrlProp35.xml><?xml version="1.0" encoding="utf-8"?>
<formControlPr xmlns="http://schemas.microsoft.com/office/spreadsheetml/2009/9/main" objectType="CheckBox" fmlaLink="#REF!" noThreeD="1"/>
</file>

<file path=xl/ctrlProps/ctrlProp36.xml><?xml version="1.0" encoding="utf-8"?>
<formControlPr xmlns="http://schemas.microsoft.com/office/spreadsheetml/2009/9/main" objectType="CheckBox" fmlaLink="#REF!" noThreeD="1"/>
</file>

<file path=xl/ctrlProps/ctrlProp37.xml><?xml version="1.0" encoding="utf-8"?>
<formControlPr xmlns="http://schemas.microsoft.com/office/spreadsheetml/2009/9/main" objectType="CheckBox" fmlaLink="#REF!" noThreeD="1"/>
</file>

<file path=xl/ctrlProps/ctrlProp38.xml><?xml version="1.0" encoding="utf-8"?>
<formControlPr xmlns="http://schemas.microsoft.com/office/spreadsheetml/2009/9/main" objectType="CheckBox" fmlaLink="#REF!" noThreeD="1"/>
</file>

<file path=xl/ctrlProps/ctrlProp39.xml><?xml version="1.0" encoding="utf-8"?>
<formControlPr xmlns="http://schemas.microsoft.com/office/spreadsheetml/2009/9/main" objectType="CheckBox" fmlaLink="#REF!" noThreeD="1"/>
</file>

<file path=xl/ctrlProps/ctrlProp4.xml><?xml version="1.0" encoding="utf-8"?>
<formControlPr xmlns="http://schemas.microsoft.com/office/spreadsheetml/2009/9/main" objectType="CheckBox" fmlaLink="#REF!" noThreeD="1"/>
</file>

<file path=xl/ctrlProps/ctrlProp40.xml><?xml version="1.0" encoding="utf-8"?>
<formControlPr xmlns="http://schemas.microsoft.com/office/spreadsheetml/2009/9/main" objectType="CheckBox" fmlaLink="#REF!" noThreeD="1"/>
</file>

<file path=xl/ctrlProps/ctrlProp41.xml><?xml version="1.0" encoding="utf-8"?>
<formControlPr xmlns="http://schemas.microsoft.com/office/spreadsheetml/2009/9/main" objectType="CheckBox" fmlaLink="#REF!" noThreeD="1"/>
</file>

<file path=xl/ctrlProps/ctrlProp42.xml><?xml version="1.0" encoding="utf-8"?>
<formControlPr xmlns="http://schemas.microsoft.com/office/spreadsheetml/2009/9/main" objectType="CheckBox" fmlaLink="#REF!" noThreeD="1"/>
</file>

<file path=xl/ctrlProps/ctrlProp43.xml><?xml version="1.0" encoding="utf-8"?>
<formControlPr xmlns="http://schemas.microsoft.com/office/spreadsheetml/2009/9/main" objectType="CheckBox" fmlaLink="$B$17" noThreeD="1"/>
</file>

<file path=xl/ctrlProps/ctrlProp44.xml><?xml version="1.0" encoding="utf-8"?>
<formControlPr xmlns="http://schemas.microsoft.com/office/spreadsheetml/2009/9/main" objectType="CheckBox" fmlaLink="#REF!" noThreeD="1"/>
</file>

<file path=xl/ctrlProps/ctrlProp45.xml><?xml version="1.0" encoding="utf-8"?>
<formControlPr xmlns="http://schemas.microsoft.com/office/spreadsheetml/2009/9/main" objectType="CheckBox" fmlaLink="#REF!" noThreeD="1"/>
</file>

<file path=xl/ctrlProps/ctrlProp46.xml><?xml version="1.0" encoding="utf-8"?>
<formControlPr xmlns="http://schemas.microsoft.com/office/spreadsheetml/2009/9/main" objectType="CheckBox" fmlaLink="$F$49" noThreeD="1"/>
</file>

<file path=xl/ctrlProps/ctrlProp47.xml><?xml version="1.0" encoding="utf-8"?>
<formControlPr xmlns="http://schemas.microsoft.com/office/spreadsheetml/2009/9/main" objectType="CheckBox" fmlaLink="$B$58" noThreeD="1"/>
</file>

<file path=xl/ctrlProps/ctrlProp48.xml><?xml version="1.0" encoding="utf-8"?>
<formControlPr xmlns="http://schemas.microsoft.com/office/spreadsheetml/2009/9/main" objectType="CheckBox" fmlaLink="$B$60" noThreeD="1"/>
</file>

<file path=xl/ctrlProps/ctrlProp49.xml><?xml version="1.0" encoding="utf-8"?>
<formControlPr xmlns="http://schemas.microsoft.com/office/spreadsheetml/2009/9/main" objectType="CheckBox" fmlaLink="$B$60" lockText="1" noThreeD="1"/>
</file>

<file path=xl/ctrlProps/ctrlProp5.xml><?xml version="1.0" encoding="utf-8"?>
<formControlPr xmlns="http://schemas.microsoft.com/office/spreadsheetml/2009/9/main" objectType="CheckBox" fmlaLink="#REF!" noThreeD="1"/>
</file>

<file path=xl/ctrlProps/ctrlProp50.xml><?xml version="1.0" encoding="utf-8"?>
<formControlPr xmlns="http://schemas.microsoft.com/office/spreadsheetml/2009/9/main" objectType="CheckBox" fmlaLink="$B$61" noThreeD="1"/>
</file>

<file path=xl/ctrlProps/ctrlProp51.xml><?xml version="1.0" encoding="utf-8"?>
<formControlPr xmlns="http://schemas.microsoft.com/office/spreadsheetml/2009/9/main" objectType="CheckBox" fmlaLink="$B$62" noThreeD="1"/>
</file>

<file path=xl/ctrlProps/ctrlProp52.xml><?xml version="1.0" encoding="utf-8"?>
<formControlPr xmlns="http://schemas.microsoft.com/office/spreadsheetml/2009/9/main" objectType="CheckBox" fmlaLink="$B$63" noThreeD="1"/>
</file>

<file path=xl/ctrlProps/ctrlProp53.xml><?xml version="1.0" encoding="utf-8"?>
<formControlPr xmlns="http://schemas.microsoft.com/office/spreadsheetml/2009/9/main" objectType="CheckBox" fmlaLink="$B$64" noThreeD="1"/>
</file>

<file path=xl/ctrlProps/ctrlProp54.xml><?xml version="1.0" encoding="utf-8"?>
<formControlPr xmlns="http://schemas.microsoft.com/office/spreadsheetml/2009/9/main" objectType="CheckBox" fmlaLink="$B$18" noThreeD="1"/>
</file>

<file path=xl/ctrlProps/ctrlProp55.xml><?xml version="1.0" encoding="utf-8"?>
<formControlPr xmlns="http://schemas.microsoft.com/office/spreadsheetml/2009/9/main" objectType="CheckBox" fmlaLink="$B$19" noThreeD="1"/>
</file>

<file path=xl/ctrlProps/ctrlProp56.xml><?xml version="1.0" encoding="utf-8"?>
<formControlPr xmlns="http://schemas.microsoft.com/office/spreadsheetml/2009/9/main" objectType="CheckBox" fmlaLink="$B$20" noThreeD="1"/>
</file>

<file path=xl/ctrlProps/ctrlProp57.xml><?xml version="1.0" encoding="utf-8"?>
<formControlPr xmlns="http://schemas.microsoft.com/office/spreadsheetml/2009/9/main" objectType="CheckBox" fmlaLink="$B$21" noThreeD="1"/>
</file>

<file path=xl/ctrlProps/ctrlProp58.xml><?xml version="1.0" encoding="utf-8"?>
<formControlPr xmlns="http://schemas.microsoft.com/office/spreadsheetml/2009/9/main" objectType="CheckBox" fmlaLink="$B$22" noThreeD="1"/>
</file>

<file path=xl/ctrlProps/ctrlProp59.xml><?xml version="1.0" encoding="utf-8"?>
<formControlPr xmlns="http://schemas.microsoft.com/office/spreadsheetml/2009/9/main" objectType="CheckBox" fmlaLink="$F$37" noThreeD="1"/>
</file>

<file path=xl/ctrlProps/ctrlProp6.xml><?xml version="1.0" encoding="utf-8"?>
<formControlPr xmlns="http://schemas.microsoft.com/office/spreadsheetml/2009/9/main" objectType="CheckBox" fmlaLink="#REF!" noThreeD="1"/>
</file>

<file path=xl/ctrlProps/ctrlProp60.xml><?xml version="1.0" encoding="utf-8"?>
<formControlPr xmlns="http://schemas.microsoft.com/office/spreadsheetml/2009/9/main" objectType="CheckBox" fmlaLink="$B$67" noThreeD="1"/>
</file>

<file path=xl/ctrlProps/ctrlProp61.xml><?xml version="1.0" encoding="utf-8"?>
<formControlPr xmlns="http://schemas.microsoft.com/office/spreadsheetml/2009/9/main" objectType="CheckBox" fmlaLink="$B$67" noThreeD="1"/>
</file>

<file path=xl/ctrlProps/ctrlProp62.xml><?xml version="1.0" encoding="utf-8"?>
<formControlPr xmlns="http://schemas.microsoft.com/office/spreadsheetml/2009/9/main" objectType="Radio" firstButton="1" fmlaLink="#REF!" noThreeD="1"/>
</file>

<file path=xl/ctrlProps/ctrlProp63.xml><?xml version="1.0" encoding="utf-8"?>
<formControlPr xmlns="http://schemas.microsoft.com/office/spreadsheetml/2009/9/main" objectType="Radio" lockText="1" noThreeD="1"/>
</file>

<file path=xl/ctrlProps/ctrlProp64.xml><?xml version="1.0" encoding="utf-8"?>
<formControlPr xmlns="http://schemas.microsoft.com/office/spreadsheetml/2009/9/main" objectType="Radio" noThreeD="1"/>
</file>

<file path=xl/ctrlProps/ctrlProp65.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CheckBox" fmlaLink="#REF!" noThreeD="1"/>
</file>

<file path=xl/ctrlProps/ctrlProp8.xml><?xml version="1.0" encoding="utf-8"?>
<formControlPr xmlns="http://schemas.microsoft.com/office/spreadsheetml/2009/9/main" objectType="CheckBox" fmlaLink="#REF!" noThreeD="1"/>
</file>

<file path=xl/ctrlProps/ctrlProp9.xml><?xml version="1.0" encoding="utf-8"?>
<formControlPr xmlns="http://schemas.microsoft.com/office/spreadsheetml/2009/9/main" objectType="CheckBox" fmlaLink="#REF!" noThreeD="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5.png"/><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6.png"/><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11</xdr:col>
      <xdr:colOff>161926</xdr:colOff>
      <xdr:row>1</xdr:row>
      <xdr:rowOff>9525</xdr:rowOff>
    </xdr:from>
    <xdr:to>
      <xdr:col>15</xdr:col>
      <xdr:colOff>47626</xdr:colOff>
      <xdr:row>3</xdr:row>
      <xdr:rowOff>47625</xdr:rowOff>
    </xdr:to>
    <xdr:sp macro="" textlink="">
      <xdr:nvSpPr>
        <xdr:cNvPr id="22529" name="Text Box 1"/>
        <xdr:cNvSpPr txBox="1">
          <a:spLocks noChangeArrowheads="1"/>
        </xdr:cNvSpPr>
      </xdr:nvSpPr>
      <xdr:spPr bwMode="auto">
        <a:xfrm>
          <a:off x="5181601" y="219075"/>
          <a:ext cx="1828800" cy="457200"/>
        </a:xfrm>
        <a:prstGeom prst="rect">
          <a:avLst/>
        </a:prstGeom>
        <a:solidFill>
          <a:srgbClr xmlns:mc="http://schemas.openxmlformats.org/markup-compatibility/2006" xmlns:a14="http://schemas.microsoft.com/office/drawing/2010/main" val="FFFFFF" mc:Ignorable="a14" a14:legacySpreadsheetColorIndex="9"/>
        </a:solidFill>
        <a:ln>
          <a:noFill/>
        </a:ln>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s-ES" sz="700" b="1" i="0" u="none" strike="noStrike" baseline="0">
              <a:solidFill>
                <a:srgbClr val="000000"/>
              </a:solidFill>
              <a:latin typeface="Arial"/>
              <a:cs typeface="Arial"/>
            </a:rPr>
            <a:t>Servicio de Fomento de la Industria</a:t>
          </a:r>
          <a:endParaRPr lang="es-ES" sz="700" b="0" i="0" u="none" strike="noStrike" baseline="0">
            <a:solidFill>
              <a:srgbClr val="000000"/>
            </a:solidFill>
            <a:latin typeface="Arial"/>
            <a:cs typeface="Arial"/>
          </a:endParaRPr>
        </a:p>
        <a:p>
          <a:pPr algn="l" rtl="0">
            <a:defRPr sz="1000"/>
          </a:pPr>
          <a:r>
            <a:rPr lang="es-ES" sz="700" b="0" i="0" u="none" strike="noStrike" baseline="0">
              <a:solidFill>
                <a:srgbClr val="000000"/>
              </a:solidFill>
              <a:latin typeface="Arial"/>
              <a:cs typeface="Arial"/>
            </a:rPr>
            <a:t>Parque Tomás Caballero 1, 6ª Pta.</a:t>
          </a:r>
        </a:p>
        <a:p>
          <a:pPr algn="l" rtl="0">
            <a:defRPr sz="1000"/>
          </a:pPr>
          <a:r>
            <a:rPr lang="es-ES" sz="700" b="0" i="0" u="none" strike="noStrike" baseline="0">
              <a:solidFill>
                <a:srgbClr val="000000"/>
              </a:solidFill>
              <a:latin typeface="Arial"/>
              <a:cs typeface="Arial"/>
            </a:rPr>
            <a:t>31005 PAMPLONA</a:t>
          </a:r>
        </a:p>
        <a:p>
          <a:pPr algn="l" rtl="0">
            <a:defRPr sz="1000"/>
          </a:pPr>
          <a:endParaRPr lang="es-ES" sz="700" b="0" i="0" u="none" strike="noStrike" baseline="0">
            <a:solidFill>
              <a:srgbClr val="000000"/>
            </a:solidFill>
            <a:latin typeface="Arial"/>
            <a:cs typeface="Arial"/>
          </a:endParaRPr>
        </a:p>
        <a:p>
          <a:pPr algn="l" rtl="0">
            <a:defRPr sz="1000"/>
          </a:pPr>
          <a:endParaRPr lang="es-ES" sz="700" b="0" i="0" u="none" strike="noStrike" baseline="0">
            <a:solidFill>
              <a:srgbClr val="000000"/>
            </a:solidFill>
            <a:latin typeface="Arial"/>
            <a:cs typeface="Arial"/>
          </a:endParaRPr>
        </a:p>
      </xdr:txBody>
    </xdr:sp>
    <xdr:clientData/>
  </xdr:twoCellAnchor>
  <mc:AlternateContent xmlns:mc="http://schemas.openxmlformats.org/markup-compatibility/2006">
    <mc:Choice xmlns:a14="http://schemas.microsoft.com/office/drawing/2010/main" Requires="a14">
      <xdr:twoCellAnchor editAs="absolute">
        <xdr:from>
          <xdr:col>8</xdr:col>
          <xdr:colOff>9525</xdr:colOff>
          <xdr:row>47</xdr:row>
          <xdr:rowOff>247650</xdr:rowOff>
        </xdr:from>
        <xdr:to>
          <xdr:col>8</xdr:col>
          <xdr:colOff>476250</xdr:colOff>
          <xdr:row>48</xdr:row>
          <xdr:rowOff>57150</xdr:rowOff>
        </xdr:to>
        <xdr:sp macro="" textlink="">
          <xdr:nvSpPr>
            <xdr:cNvPr id="22538" name="CheckOtraInfoA1" hidden="1">
              <a:extLst>
                <a:ext uri="{63B3BB69-23CF-44E3-9099-C40C66FF867C}">
                  <a14:compatExt spid="_x0000_s22538"/>
                </a:ext>
              </a:extLst>
            </xdr:cNvPr>
            <xdr:cNvSpPr/>
          </xdr:nvSpPr>
          <xdr:spPr bwMode="auto">
            <a:xfrm>
              <a:off x="0" y="0"/>
              <a:ext cx="0" cy="0"/>
            </a:xfrm>
            <a:prstGeom prst="rect">
              <a:avLst/>
            </a:prstGeom>
            <a:solidFill>
              <a:srgbClr val="CCFFCC" mc:Ignorable="a14" a14:legacySpreadsheetColorIndex="42"/>
            </a:solidFill>
            <a:ln w="6350">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0</xdr:colOff>
          <xdr:row>51</xdr:row>
          <xdr:rowOff>619125</xdr:rowOff>
        </xdr:from>
        <xdr:to>
          <xdr:col>5</xdr:col>
          <xdr:colOff>733425</xdr:colOff>
          <xdr:row>52</xdr:row>
          <xdr:rowOff>228600</xdr:rowOff>
        </xdr:to>
        <xdr:sp macro="" textlink="">
          <xdr:nvSpPr>
            <xdr:cNvPr id="22541" name="CheckProduccionCalidadA1" hidden="1">
              <a:extLst>
                <a:ext uri="{63B3BB69-23CF-44E3-9099-C40C66FF867C}">
                  <a14:compatExt spid="_x0000_s22541"/>
                </a:ext>
              </a:extLst>
            </xdr:cNvPr>
            <xdr:cNvSpPr/>
          </xdr:nvSpPr>
          <xdr:spPr bwMode="auto">
            <a:xfrm>
              <a:off x="0" y="0"/>
              <a:ext cx="0" cy="0"/>
            </a:xfrm>
            <a:prstGeom prst="rect">
              <a:avLst/>
            </a:prstGeom>
            <a:solidFill>
              <a:srgbClr val="CCFFCC" mc:Ignorable="a14" a14:legacySpreadsheetColorIndex="42"/>
            </a:solidFill>
            <a:ln w="6350">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0</xdr:colOff>
          <xdr:row>52</xdr:row>
          <xdr:rowOff>219075</xdr:rowOff>
        </xdr:from>
        <xdr:to>
          <xdr:col>5</xdr:col>
          <xdr:colOff>733425</xdr:colOff>
          <xdr:row>53</xdr:row>
          <xdr:rowOff>123825</xdr:rowOff>
        </xdr:to>
        <xdr:sp macro="" textlink="">
          <xdr:nvSpPr>
            <xdr:cNvPr id="22544" name="CheckProduccionCalidadA2" hidden="1">
              <a:extLst>
                <a:ext uri="{63B3BB69-23CF-44E3-9099-C40C66FF867C}">
                  <a14:compatExt spid="_x0000_s22544"/>
                </a:ext>
              </a:extLst>
            </xdr:cNvPr>
            <xdr:cNvSpPr/>
          </xdr:nvSpPr>
          <xdr:spPr bwMode="auto">
            <a:xfrm>
              <a:off x="0" y="0"/>
              <a:ext cx="0" cy="0"/>
            </a:xfrm>
            <a:prstGeom prst="rect">
              <a:avLst/>
            </a:prstGeom>
            <a:solidFill>
              <a:srgbClr val="CCFFCC" mc:Ignorable="a14" a14:legacySpreadsheetColorIndex="42"/>
            </a:solidFill>
            <a:ln w="6350">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9525</xdr:colOff>
          <xdr:row>48</xdr:row>
          <xdr:rowOff>76200</xdr:rowOff>
        </xdr:from>
        <xdr:to>
          <xdr:col>8</xdr:col>
          <xdr:colOff>476250</xdr:colOff>
          <xdr:row>49</xdr:row>
          <xdr:rowOff>161925</xdr:rowOff>
        </xdr:to>
        <xdr:sp macro="" textlink="">
          <xdr:nvSpPr>
            <xdr:cNvPr id="22545" name="CheckOtraInfoA2" hidden="1">
              <a:extLst>
                <a:ext uri="{63B3BB69-23CF-44E3-9099-C40C66FF867C}">
                  <a14:compatExt spid="_x0000_s22545"/>
                </a:ext>
              </a:extLst>
            </xdr:cNvPr>
            <xdr:cNvSpPr/>
          </xdr:nvSpPr>
          <xdr:spPr bwMode="auto">
            <a:xfrm>
              <a:off x="0" y="0"/>
              <a:ext cx="0" cy="0"/>
            </a:xfrm>
            <a:prstGeom prst="rect">
              <a:avLst/>
            </a:prstGeom>
            <a:solidFill>
              <a:srgbClr val="CCFFCC" mc:Ignorable="a14" a14:legacySpreadsheetColorIndex="42"/>
            </a:solidFill>
            <a:ln w="6350">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9525</xdr:colOff>
          <xdr:row>49</xdr:row>
          <xdr:rowOff>180975</xdr:rowOff>
        </xdr:from>
        <xdr:to>
          <xdr:col>8</xdr:col>
          <xdr:colOff>476250</xdr:colOff>
          <xdr:row>50</xdr:row>
          <xdr:rowOff>180975</xdr:rowOff>
        </xdr:to>
        <xdr:sp macro="" textlink="">
          <xdr:nvSpPr>
            <xdr:cNvPr id="22547" name="CheckOtraInfoA3" hidden="1">
              <a:extLst>
                <a:ext uri="{63B3BB69-23CF-44E3-9099-C40C66FF867C}">
                  <a14:compatExt spid="_x0000_s22547"/>
                </a:ext>
              </a:extLst>
            </xdr:cNvPr>
            <xdr:cNvSpPr/>
          </xdr:nvSpPr>
          <xdr:spPr bwMode="auto">
            <a:xfrm>
              <a:off x="0" y="0"/>
              <a:ext cx="0" cy="0"/>
            </a:xfrm>
            <a:prstGeom prst="rect">
              <a:avLst/>
            </a:prstGeom>
            <a:solidFill>
              <a:srgbClr val="CCFFCC" mc:Ignorable="a14" a14:legacySpreadsheetColorIndex="42"/>
            </a:solidFill>
            <a:ln w="6350">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13</xdr:col>
          <xdr:colOff>447675</xdr:colOff>
          <xdr:row>53</xdr:row>
          <xdr:rowOff>228600</xdr:rowOff>
        </xdr:from>
        <xdr:to>
          <xdr:col>14</xdr:col>
          <xdr:colOff>180975</xdr:colOff>
          <xdr:row>54</xdr:row>
          <xdr:rowOff>247650</xdr:rowOff>
        </xdr:to>
        <xdr:sp macro="" textlink="">
          <xdr:nvSpPr>
            <xdr:cNvPr id="23127" name="CheckPrincipalFormacion" hidden="1">
              <a:extLst>
                <a:ext uri="{63B3BB69-23CF-44E3-9099-C40C66FF867C}">
                  <a14:compatExt spid="_x0000_s23127"/>
                </a:ext>
              </a:extLst>
            </xdr:cNvPr>
            <xdr:cNvSpPr/>
          </xdr:nvSpPr>
          <xdr:spPr bwMode="auto">
            <a:xfrm>
              <a:off x="0" y="0"/>
              <a:ext cx="0" cy="0"/>
            </a:xfrm>
            <a:prstGeom prst="rect">
              <a:avLst/>
            </a:prstGeom>
            <a:solidFill>
              <a:srgbClr val="FFFF99"/>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9525</xdr:colOff>
          <xdr:row>56</xdr:row>
          <xdr:rowOff>123825</xdr:rowOff>
        </xdr:from>
        <xdr:to>
          <xdr:col>8</xdr:col>
          <xdr:colOff>495300</xdr:colOff>
          <xdr:row>57</xdr:row>
          <xdr:rowOff>161925</xdr:rowOff>
        </xdr:to>
        <xdr:sp macro="" textlink="">
          <xdr:nvSpPr>
            <xdr:cNvPr id="23129" name="CheckFormacion1" hidden="1">
              <a:extLst>
                <a:ext uri="{63B3BB69-23CF-44E3-9099-C40C66FF867C}">
                  <a14:compatExt spid="_x0000_s23129"/>
                </a:ext>
              </a:extLst>
            </xdr:cNvPr>
            <xdr:cNvSpPr/>
          </xdr:nvSpPr>
          <xdr:spPr bwMode="auto">
            <a:xfrm>
              <a:off x="0" y="0"/>
              <a:ext cx="0" cy="0"/>
            </a:xfrm>
            <a:prstGeom prst="rect">
              <a:avLst/>
            </a:prstGeom>
            <a:solidFill>
              <a:srgbClr val="FFFF99"/>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9525</xdr:colOff>
          <xdr:row>57</xdr:row>
          <xdr:rowOff>190500</xdr:rowOff>
        </xdr:from>
        <xdr:to>
          <xdr:col>8</xdr:col>
          <xdr:colOff>495300</xdr:colOff>
          <xdr:row>59</xdr:row>
          <xdr:rowOff>66675</xdr:rowOff>
        </xdr:to>
        <xdr:sp macro="" textlink="">
          <xdr:nvSpPr>
            <xdr:cNvPr id="23130" name="CheckFormacion2" hidden="1">
              <a:extLst>
                <a:ext uri="{63B3BB69-23CF-44E3-9099-C40C66FF867C}">
                  <a14:compatExt spid="_x0000_s23130"/>
                </a:ext>
              </a:extLst>
            </xdr:cNvPr>
            <xdr:cNvSpPr/>
          </xdr:nvSpPr>
          <xdr:spPr bwMode="auto">
            <a:xfrm>
              <a:off x="0" y="0"/>
              <a:ext cx="0" cy="0"/>
            </a:xfrm>
            <a:prstGeom prst="rect">
              <a:avLst/>
            </a:prstGeom>
            <a:solidFill>
              <a:srgbClr val="FFFF99"/>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9525</xdr:colOff>
          <xdr:row>59</xdr:row>
          <xdr:rowOff>85725</xdr:rowOff>
        </xdr:from>
        <xdr:to>
          <xdr:col>8</xdr:col>
          <xdr:colOff>495300</xdr:colOff>
          <xdr:row>59</xdr:row>
          <xdr:rowOff>447675</xdr:rowOff>
        </xdr:to>
        <xdr:sp macro="" textlink="">
          <xdr:nvSpPr>
            <xdr:cNvPr id="23131" name="CheckFormacion3" hidden="1">
              <a:extLst>
                <a:ext uri="{63B3BB69-23CF-44E3-9099-C40C66FF867C}">
                  <a14:compatExt spid="_x0000_s23131"/>
                </a:ext>
              </a:extLst>
            </xdr:cNvPr>
            <xdr:cNvSpPr/>
          </xdr:nvSpPr>
          <xdr:spPr bwMode="auto">
            <a:xfrm>
              <a:off x="0" y="0"/>
              <a:ext cx="0" cy="0"/>
            </a:xfrm>
            <a:prstGeom prst="rect">
              <a:avLst/>
            </a:prstGeom>
            <a:solidFill>
              <a:srgbClr val="FFFF99"/>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9525</xdr:colOff>
          <xdr:row>59</xdr:row>
          <xdr:rowOff>438150</xdr:rowOff>
        </xdr:from>
        <xdr:to>
          <xdr:col>8</xdr:col>
          <xdr:colOff>495300</xdr:colOff>
          <xdr:row>59</xdr:row>
          <xdr:rowOff>752475</xdr:rowOff>
        </xdr:to>
        <xdr:sp macro="" textlink="">
          <xdr:nvSpPr>
            <xdr:cNvPr id="23132" name="CheckFormacion4" hidden="1">
              <a:extLst>
                <a:ext uri="{63B3BB69-23CF-44E3-9099-C40C66FF867C}">
                  <a14:compatExt spid="_x0000_s23132"/>
                </a:ext>
              </a:extLst>
            </xdr:cNvPr>
            <xdr:cNvSpPr/>
          </xdr:nvSpPr>
          <xdr:spPr bwMode="auto">
            <a:xfrm>
              <a:off x="0" y="0"/>
              <a:ext cx="0" cy="0"/>
            </a:xfrm>
            <a:prstGeom prst="rect">
              <a:avLst/>
            </a:prstGeom>
            <a:solidFill>
              <a:srgbClr val="FFFF99"/>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9525</xdr:colOff>
          <xdr:row>50</xdr:row>
          <xdr:rowOff>200025</xdr:rowOff>
        </xdr:from>
        <xdr:to>
          <xdr:col>8</xdr:col>
          <xdr:colOff>476250</xdr:colOff>
          <xdr:row>50</xdr:row>
          <xdr:rowOff>523875</xdr:rowOff>
        </xdr:to>
        <xdr:sp macro="" textlink="">
          <xdr:nvSpPr>
            <xdr:cNvPr id="23152" name="CheckOtraInfoA4" hidden="1">
              <a:extLst>
                <a:ext uri="{63B3BB69-23CF-44E3-9099-C40C66FF867C}">
                  <a14:compatExt spid="_x0000_s23152"/>
                </a:ext>
              </a:extLst>
            </xdr:cNvPr>
            <xdr:cNvSpPr/>
          </xdr:nvSpPr>
          <xdr:spPr bwMode="auto">
            <a:xfrm>
              <a:off x="0" y="0"/>
              <a:ext cx="0" cy="0"/>
            </a:xfrm>
            <a:prstGeom prst="rect">
              <a:avLst/>
            </a:prstGeom>
            <a:solidFill>
              <a:srgbClr val="CCFFCC" mc:Ignorable="a14" a14:legacySpreadsheetColorIndex="42"/>
            </a:solidFill>
            <a:ln w="6350">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9525</xdr:colOff>
          <xdr:row>50</xdr:row>
          <xdr:rowOff>438150</xdr:rowOff>
        </xdr:from>
        <xdr:to>
          <xdr:col>8</xdr:col>
          <xdr:colOff>476250</xdr:colOff>
          <xdr:row>51</xdr:row>
          <xdr:rowOff>180975</xdr:rowOff>
        </xdr:to>
        <xdr:sp macro="" textlink="">
          <xdr:nvSpPr>
            <xdr:cNvPr id="23153" name="CheckOtraInfoA5" hidden="1">
              <a:extLst>
                <a:ext uri="{63B3BB69-23CF-44E3-9099-C40C66FF867C}">
                  <a14:compatExt spid="_x0000_s23153"/>
                </a:ext>
              </a:extLst>
            </xdr:cNvPr>
            <xdr:cNvSpPr/>
          </xdr:nvSpPr>
          <xdr:spPr bwMode="auto">
            <a:xfrm>
              <a:off x="0" y="0"/>
              <a:ext cx="0" cy="0"/>
            </a:xfrm>
            <a:prstGeom prst="rect">
              <a:avLst/>
            </a:prstGeom>
            <a:solidFill>
              <a:srgbClr val="CCFFCC" mc:Ignorable="a14" a14:legacySpreadsheetColorIndex="42"/>
            </a:solidFill>
            <a:ln w="6350">
              <a:solidFill>
                <a:srgbClr val="000000" mc:Ignorable="a14" a14:legacySpreadsheetColorIndex="64"/>
              </a:solidFill>
              <a:miter lim="800000"/>
              <a:headEnd/>
              <a:tailEnd/>
            </a:ln>
          </xdr:spPr>
        </xdr:sp>
        <xdr:clientData fLocksWithSheet="0"/>
      </xdr:twoCellAnchor>
    </mc:Choice>
    <mc:Fallback/>
  </mc:AlternateContent>
  <xdr:twoCellAnchor editAs="oneCell">
    <xdr:from>
      <xdr:col>7</xdr:col>
      <xdr:colOff>114300</xdr:colOff>
      <xdr:row>1</xdr:row>
      <xdr:rowOff>9525</xdr:rowOff>
    </xdr:from>
    <xdr:to>
      <xdr:col>10</xdr:col>
      <xdr:colOff>314325</xdr:colOff>
      <xdr:row>3</xdr:row>
      <xdr:rowOff>57150</xdr:rowOff>
    </xdr:to>
    <xdr:pic>
      <xdr:nvPicPr>
        <xdr:cNvPr id="40038" name="imgEuropaAgro" descr="logo_agro" hidden="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790950" y="219075"/>
          <a:ext cx="1685925"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absolute">
        <xdr:from>
          <xdr:col>13</xdr:col>
          <xdr:colOff>466725</xdr:colOff>
          <xdr:row>69</xdr:row>
          <xdr:rowOff>104775</xdr:rowOff>
        </xdr:from>
        <xdr:to>
          <xdr:col>14</xdr:col>
          <xdr:colOff>219075</xdr:colOff>
          <xdr:row>70</xdr:row>
          <xdr:rowOff>133350</xdr:rowOff>
        </xdr:to>
        <xdr:sp macro="" textlink="">
          <xdr:nvSpPr>
            <xdr:cNvPr id="23484" name="CheckNotificaTelematica" hidden="1">
              <a:extLst>
                <a:ext uri="{63B3BB69-23CF-44E3-9099-C40C66FF867C}">
                  <a14:compatExt spid="_x0000_s23484"/>
                </a:ext>
              </a:extLst>
            </xdr:cNvPr>
            <xdr:cNvSpPr/>
          </xdr:nvSpPr>
          <xdr:spPr bwMode="auto">
            <a:xfrm>
              <a:off x="0" y="0"/>
              <a:ext cx="0" cy="0"/>
            </a:xfrm>
            <a:prstGeom prst="rect">
              <a:avLst/>
            </a:prstGeom>
            <a:solidFill>
              <a:srgbClr val="CCFFCC" mc:Ignorable="a14" a14:legacySpreadsheetColorIndex="42"/>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13</xdr:col>
          <xdr:colOff>457200</xdr:colOff>
          <xdr:row>59</xdr:row>
          <xdr:rowOff>828675</xdr:rowOff>
        </xdr:from>
        <xdr:to>
          <xdr:col>14</xdr:col>
          <xdr:colOff>209550</xdr:colOff>
          <xdr:row>61</xdr:row>
          <xdr:rowOff>38100</xdr:rowOff>
        </xdr:to>
        <xdr:sp macro="" textlink="">
          <xdr:nvSpPr>
            <xdr:cNvPr id="32268" name="CheckPrincipalIgualdadAgro" hidden="1">
              <a:extLst>
                <a:ext uri="{63B3BB69-23CF-44E3-9099-C40C66FF867C}">
                  <a14:compatExt spid="_x0000_s32268"/>
                </a:ext>
              </a:extLst>
            </xdr:cNvPr>
            <xdr:cNvSpPr/>
          </xdr:nvSpPr>
          <xdr:spPr bwMode="auto">
            <a:xfrm>
              <a:off x="0" y="0"/>
              <a:ext cx="0" cy="0"/>
            </a:xfrm>
            <a:prstGeom prst="rect">
              <a:avLst/>
            </a:prstGeom>
            <a:solidFill>
              <a:srgbClr val="FFFF99"/>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9525</xdr:colOff>
          <xdr:row>61</xdr:row>
          <xdr:rowOff>57150</xdr:rowOff>
        </xdr:from>
        <xdr:to>
          <xdr:col>9</xdr:col>
          <xdr:colOff>0</xdr:colOff>
          <xdr:row>62</xdr:row>
          <xdr:rowOff>161925</xdr:rowOff>
        </xdr:to>
        <xdr:sp macro="" textlink="">
          <xdr:nvSpPr>
            <xdr:cNvPr id="32274" name="CheckIgualdadAgro1" hidden="1">
              <a:extLst>
                <a:ext uri="{63B3BB69-23CF-44E3-9099-C40C66FF867C}">
                  <a14:compatExt spid="_x0000_s32274"/>
                </a:ext>
              </a:extLst>
            </xdr:cNvPr>
            <xdr:cNvSpPr/>
          </xdr:nvSpPr>
          <xdr:spPr bwMode="auto">
            <a:xfrm>
              <a:off x="0" y="0"/>
              <a:ext cx="0" cy="0"/>
            </a:xfrm>
            <a:prstGeom prst="rect">
              <a:avLst/>
            </a:prstGeom>
            <a:solidFill>
              <a:srgbClr val="FFFF99"/>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9525</xdr:colOff>
          <xdr:row>62</xdr:row>
          <xdr:rowOff>180975</xdr:rowOff>
        </xdr:from>
        <xdr:to>
          <xdr:col>9</xdr:col>
          <xdr:colOff>0</xdr:colOff>
          <xdr:row>64</xdr:row>
          <xdr:rowOff>104775</xdr:rowOff>
        </xdr:to>
        <xdr:sp macro="" textlink="">
          <xdr:nvSpPr>
            <xdr:cNvPr id="32275" name="CheckIgualdadAgro2" hidden="1">
              <a:extLst>
                <a:ext uri="{63B3BB69-23CF-44E3-9099-C40C66FF867C}">
                  <a14:compatExt spid="_x0000_s32275"/>
                </a:ext>
              </a:extLst>
            </xdr:cNvPr>
            <xdr:cNvSpPr/>
          </xdr:nvSpPr>
          <xdr:spPr bwMode="auto">
            <a:xfrm>
              <a:off x="0" y="0"/>
              <a:ext cx="0" cy="0"/>
            </a:xfrm>
            <a:prstGeom prst="rect">
              <a:avLst/>
            </a:prstGeom>
            <a:solidFill>
              <a:srgbClr val="FFFF99"/>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9525</xdr:colOff>
          <xdr:row>64</xdr:row>
          <xdr:rowOff>104775</xdr:rowOff>
        </xdr:from>
        <xdr:to>
          <xdr:col>9</xdr:col>
          <xdr:colOff>0</xdr:colOff>
          <xdr:row>66</xdr:row>
          <xdr:rowOff>190500</xdr:rowOff>
        </xdr:to>
        <xdr:sp macro="" textlink="">
          <xdr:nvSpPr>
            <xdr:cNvPr id="32276" name="CheckIgualdadAgro3" hidden="1">
              <a:extLst>
                <a:ext uri="{63B3BB69-23CF-44E3-9099-C40C66FF867C}">
                  <a14:compatExt spid="_x0000_s32276"/>
                </a:ext>
              </a:extLst>
            </xdr:cNvPr>
            <xdr:cNvSpPr/>
          </xdr:nvSpPr>
          <xdr:spPr bwMode="auto">
            <a:xfrm>
              <a:off x="0" y="0"/>
              <a:ext cx="0" cy="0"/>
            </a:xfrm>
            <a:prstGeom prst="rect">
              <a:avLst/>
            </a:prstGeom>
            <a:solidFill>
              <a:srgbClr val="FFFF99"/>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9525</xdr:colOff>
          <xdr:row>66</xdr:row>
          <xdr:rowOff>190500</xdr:rowOff>
        </xdr:from>
        <xdr:to>
          <xdr:col>9</xdr:col>
          <xdr:colOff>0</xdr:colOff>
          <xdr:row>69</xdr:row>
          <xdr:rowOff>85725</xdr:rowOff>
        </xdr:to>
        <xdr:sp macro="" textlink="">
          <xdr:nvSpPr>
            <xdr:cNvPr id="32277" name="CheckIgualdadAgro4" hidden="1">
              <a:extLst>
                <a:ext uri="{63B3BB69-23CF-44E3-9099-C40C66FF867C}">
                  <a14:compatExt spid="_x0000_s32277"/>
                </a:ext>
              </a:extLst>
            </xdr:cNvPr>
            <xdr:cNvSpPr/>
          </xdr:nvSpPr>
          <xdr:spPr bwMode="auto">
            <a:xfrm>
              <a:off x="0" y="0"/>
              <a:ext cx="0" cy="0"/>
            </a:xfrm>
            <a:prstGeom prst="rect">
              <a:avLst/>
            </a:prstGeom>
            <a:solidFill>
              <a:srgbClr val="FFFF99"/>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11</xdr:col>
          <xdr:colOff>466725</xdr:colOff>
          <xdr:row>46</xdr:row>
          <xdr:rowOff>19050</xdr:rowOff>
        </xdr:from>
        <xdr:to>
          <xdr:col>14</xdr:col>
          <xdr:colOff>180975</xdr:colOff>
          <xdr:row>46</xdr:row>
          <xdr:rowOff>333375</xdr:rowOff>
        </xdr:to>
        <xdr:sp macro="" textlink="">
          <xdr:nvSpPr>
            <xdr:cNvPr id="32337" name="CheckEmpMed272000" hidden="1">
              <a:extLst>
                <a:ext uri="{63B3BB69-23CF-44E3-9099-C40C66FF867C}">
                  <a14:compatExt spid="_x0000_s32337"/>
                </a:ext>
              </a:extLst>
            </xdr:cNvPr>
            <xdr:cNvSpPr/>
          </xdr:nvSpPr>
          <xdr:spPr bwMode="auto">
            <a:xfrm>
              <a:off x="0" y="0"/>
              <a:ext cx="0" cy="0"/>
            </a:xfrm>
            <a:prstGeom prst="rect">
              <a:avLst/>
            </a:prstGeom>
            <a:solidFill>
              <a:srgbClr val="FFFF99"/>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28575</xdr:colOff>
          <xdr:row>41</xdr:row>
          <xdr:rowOff>28575</xdr:rowOff>
        </xdr:from>
        <xdr:to>
          <xdr:col>8</xdr:col>
          <xdr:colOff>504825</xdr:colOff>
          <xdr:row>41</xdr:row>
          <xdr:rowOff>219075</xdr:rowOff>
        </xdr:to>
        <xdr:sp macro="" textlink="">
          <xdr:nvSpPr>
            <xdr:cNvPr id="40003" name="CheckEmpresaMatriz" hidden="1">
              <a:extLst>
                <a:ext uri="{63B3BB69-23CF-44E3-9099-C40C66FF867C}">
                  <a14:compatExt spid="_x0000_s40003"/>
                </a:ext>
              </a:extLst>
            </xdr:cNvPr>
            <xdr:cNvSpPr/>
          </xdr:nvSpPr>
          <xdr:spPr bwMode="auto">
            <a:xfrm>
              <a:off x="0" y="0"/>
              <a:ext cx="0" cy="0"/>
            </a:xfrm>
            <a:prstGeom prst="rect">
              <a:avLst/>
            </a:prstGeom>
            <a:solidFill>
              <a:srgbClr val="CCFF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19050</xdr:colOff>
          <xdr:row>45</xdr:row>
          <xdr:rowOff>9525</xdr:rowOff>
        </xdr:from>
        <xdr:to>
          <xdr:col>8</xdr:col>
          <xdr:colOff>495300</xdr:colOff>
          <xdr:row>45</xdr:row>
          <xdr:rowOff>219075</xdr:rowOff>
        </xdr:to>
        <xdr:sp macro="" textlink="">
          <xdr:nvSpPr>
            <xdr:cNvPr id="40007" name="CheckIgualdad" hidden="1">
              <a:extLst>
                <a:ext uri="{63B3BB69-23CF-44E3-9099-C40C66FF867C}">
                  <a14:compatExt spid="_x0000_s40007"/>
                </a:ext>
              </a:extLst>
            </xdr:cNvPr>
            <xdr:cNvSpPr/>
          </xdr:nvSpPr>
          <xdr:spPr bwMode="auto">
            <a:xfrm>
              <a:off x="0" y="0"/>
              <a:ext cx="0" cy="0"/>
            </a:xfrm>
            <a:prstGeom prst="rect">
              <a:avLst/>
            </a:prstGeom>
            <a:solidFill>
              <a:srgbClr val="CCFF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19050</xdr:colOff>
          <xdr:row>46</xdr:row>
          <xdr:rowOff>47625</xdr:rowOff>
        </xdr:from>
        <xdr:to>
          <xdr:col>8</xdr:col>
          <xdr:colOff>495300</xdr:colOff>
          <xdr:row>46</xdr:row>
          <xdr:rowOff>600075</xdr:rowOff>
        </xdr:to>
        <xdr:sp macro="" textlink="">
          <xdr:nvSpPr>
            <xdr:cNvPr id="40008" name="CheckIgualdad" hidden="1">
              <a:extLst>
                <a:ext uri="{63B3BB69-23CF-44E3-9099-C40C66FF867C}">
                  <a14:compatExt spid="_x0000_s40008"/>
                </a:ext>
              </a:extLst>
            </xdr:cNvPr>
            <xdr:cNvSpPr/>
          </xdr:nvSpPr>
          <xdr:spPr bwMode="auto">
            <a:xfrm>
              <a:off x="0" y="0"/>
              <a:ext cx="0" cy="0"/>
            </a:xfrm>
            <a:prstGeom prst="rect">
              <a:avLst/>
            </a:prstGeom>
            <a:solidFill>
              <a:srgbClr val="CCFF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19050</xdr:colOff>
          <xdr:row>47</xdr:row>
          <xdr:rowOff>28575</xdr:rowOff>
        </xdr:from>
        <xdr:to>
          <xdr:col>8</xdr:col>
          <xdr:colOff>495300</xdr:colOff>
          <xdr:row>47</xdr:row>
          <xdr:rowOff>504825</xdr:rowOff>
        </xdr:to>
        <xdr:sp macro="" textlink="">
          <xdr:nvSpPr>
            <xdr:cNvPr id="40009" name="CheckIgualdad2" hidden="1">
              <a:extLst>
                <a:ext uri="{63B3BB69-23CF-44E3-9099-C40C66FF867C}">
                  <a14:compatExt spid="_x0000_s40009"/>
                </a:ext>
              </a:extLst>
            </xdr:cNvPr>
            <xdr:cNvSpPr/>
          </xdr:nvSpPr>
          <xdr:spPr bwMode="auto">
            <a:xfrm>
              <a:off x="0" y="0"/>
              <a:ext cx="0" cy="0"/>
            </a:xfrm>
            <a:prstGeom prst="rect">
              <a:avLst/>
            </a:prstGeom>
            <a:solidFill>
              <a:srgbClr val="CCFF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19050</xdr:colOff>
          <xdr:row>49</xdr:row>
          <xdr:rowOff>47625</xdr:rowOff>
        </xdr:from>
        <xdr:to>
          <xdr:col>8</xdr:col>
          <xdr:colOff>495300</xdr:colOff>
          <xdr:row>49</xdr:row>
          <xdr:rowOff>295275</xdr:rowOff>
        </xdr:to>
        <xdr:sp macro="" textlink="">
          <xdr:nvSpPr>
            <xdr:cNvPr id="40010" name="CheckIgualdad3" hidden="1">
              <a:extLst>
                <a:ext uri="{63B3BB69-23CF-44E3-9099-C40C66FF867C}">
                  <a14:compatExt spid="_x0000_s40010"/>
                </a:ext>
              </a:extLst>
            </xdr:cNvPr>
            <xdr:cNvSpPr/>
          </xdr:nvSpPr>
          <xdr:spPr bwMode="auto">
            <a:xfrm>
              <a:off x="0" y="0"/>
              <a:ext cx="0" cy="0"/>
            </a:xfrm>
            <a:prstGeom prst="rect">
              <a:avLst/>
            </a:prstGeom>
            <a:solidFill>
              <a:srgbClr val="CCFF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19050</xdr:colOff>
          <xdr:row>50</xdr:row>
          <xdr:rowOff>38100</xdr:rowOff>
        </xdr:from>
        <xdr:to>
          <xdr:col>8</xdr:col>
          <xdr:colOff>495300</xdr:colOff>
          <xdr:row>50</xdr:row>
          <xdr:rowOff>552450</xdr:rowOff>
        </xdr:to>
        <xdr:sp macro="" textlink="">
          <xdr:nvSpPr>
            <xdr:cNvPr id="40011" name="CheckIgualdad4" hidden="1">
              <a:extLst>
                <a:ext uri="{63B3BB69-23CF-44E3-9099-C40C66FF867C}">
                  <a14:compatExt spid="_x0000_s40011"/>
                </a:ext>
              </a:extLst>
            </xdr:cNvPr>
            <xdr:cNvSpPr/>
          </xdr:nvSpPr>
          <xdr:spPr bwMode="auto">
            <a:xfrm>
              <a:off x="0" y="0"/>
              <a:ext cx="0" cy="0"/>
            </a:xfrm>
            <a:prstGeom prst="rect">
              <a:avLst/>
            </a:prstGeom>
            <a:solidFill>
              <a:srgbClr val="CCFF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19050</xdr:colOff>
          <xdr:row>51</xdr:row>
          <xdr:rowOff>95250</xdr:rowOff>
        </xdr:from>
        <xdr:to>
          <xdr:col>8</xdr:col>
          <xdr:colOff>495300</xdr:colOff>
          <xdr:row>51</xdr:row>
          <xdr:rowOff>609600</xdr:rowOff>
        </xdr:to>
        <xdr:sp macro="" textlink="">
          <xdr:nvSpPr>
            <xdr:cNvPr id="40012" name="CheckIgualdad5" hidden="1">
              <a:extLst>
                <a:ext uri="{63B3BB69-23CF-44E3-9099-C40C66FF867C}">
                  <a14:compatExt spid="_x0000_s40012"/>
                </a:ext>
              </a:extLst>
            </xdr:cNvPr>
            <xdr:cNvSpPr/>
          </xdr:nvSpPr>
          <xdr:spPr bwMode="auto">
            <a:xfrm>
              <a:off x="0" y="0"/>
              <a:ext cx="0" cy="0"/>
            </a:xfrm>
            <a:prstGeom prst="rect">
              <a:avLst/>
            </a:prstGeom>
            <a:solidFill>
              <a:srgbClr val="CCFF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19050</xdr:colOff>
          <xdr:row>53</xdr:row>
          <xdr:rowOff>47625</xdr:rowOff>
        </xdr:from>
        <xdr:to>
          <xdr:col>8</xdr:col>
          <xdr:colOff>495300</xdr:colOff>
          <xdr:row>53</xdr:row>
          <xdr:rowOff>266700</xdr:rowOff>
        </xdr:to>
        <xdr:sp macro="" textlink="">
          <xdr:nvSpPr>
            <xdr:cNvPr id="40013" name="CheckNuevaPlantaImplanta" hidden="1">
              <a:extLst>
                <a:ext uri="{63B3BB69-23CF-44E3-9099-C40C66FF867C}">
                  <a14:compatExt spid="_x0000_s40013"/>
                </a:ext>
              </a:extLst>
            </xdr:cNvPr>
            <xdr:cNvSpPr/>
          </xdr:nvSpPr>
          <xdr:spPr bwMode="auto">
            <a:xfrm>
              <a:off x="0" y="0"/>
              <a:ext cx="0" cy="0"/>
            </a:xfrm>
            <a:prstGeom prst="rect">
              <a:avLst/>
            </a:prstGeom>
            <a:solidFill>
              <a:srgbClr val="CCFF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19050</xdr:colOff>
          <xdr:row>56</xdr:row>
          <xdr:rowOff>38100</xdr:rowOff>
        </xdr:from>
        <xdr:to>
          <xdr:col>8</xdr:col>
          <xdr:colOff>495300</xdr:colOff>
          <xdr:row>56</xdr:row>
          <xdr:rowOff>257175</xdr:rowOff>
        </xdr:to>
        <xdr:sp macro="" textlink="">
          <xdr:nvSpPr>
            <xdr:cNvPr id="40014" name="CheckFUNDE" hidden="1">
              <a:extLst>
                <a:ext uri="{63B3BB69-23CF-44E3-9099-C40C66FF867C}">
                  <a14:compatExt spid="_x0000_s40014"/>
                </a:ext>
              </a:extLst>
            </xdr:cNvPr>
            <xdr:cNvSpPr/>
          </xdr:nvSpPr>
          <xdr:spPr bwMode="auto">
            <a:xfrm>
              <a:off x="0" y="0"/>
              <a:ext cx="0" cy="0"/>
            </a:xfrm>
            <a:prstGeom prst="rect">
              <a:avLst/>
            </a:prstGeom>
            <a:solidFill>
              <a:srgbClr val="CCFF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14</xdr:col>
          <xdr:colOff>19050</xdr:colOff>
          <xdr:row>59</xdr:row>
          <xdr:rowOff>333375</xdr:rowOff>
        </xdr:from>
        <xdr:to>
          <xdr:col>14</xdr:col>
          <xdr:colOff>476250</xdr:colOff>
          <xdr:row>61</xdr:row>
          <xdr:rowOff>57150</xdr:rowOff>
        </xdr:to>
        <xdr:sp macro="" textlink="">
          <xdr:nvSpPr>
            <xdr:cNvPr id="40016" name="CheckAutorizacion" hidden="1">
              <a:extLst>
                <a:ext uri="{63B3BB69-23CF-44E3-9099-C40C66FF867C}">
                  <a14:compatExt spid="_x0000_s40016"/>
                </a:ext>
              </a:extLst>
            </xdr:cNvPr>
            <xdr:cNvSpPr/>
          </xdr:nvSpPr>
          <xdr:spPr bwMode="auto">
            <a:xfrm>
              <a:off x="0" y="0"/>
              <a:ext cx="0" cy="0"/>
            </a:xfrm>
            <a:prstGeom prst="rect">
              <a:avLst/>
            </a:prstGeom>
            <a:solidFill>
              <a:srgbClr val="CCFF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xdr:col>
      <xdr:colOff>0</xdr:colOff>
      <xdr:row>1</xdr:row>
      <xdr:rowOff>0</xdr:rowOff>
    </xdr:from>
    <xdr:to>
      <xdr:col>4</xdr:col>
      <xdr:colOff>633413</xdr:colOff>
      <xdr:row>2</xdr:row>
      <xdr:rowOff>185738</xdr:rowOff>
    </xdr:to>
    <xdr:pic>
      <xdr:nvPicPr>
        <xdr:cNvPr id="35" name="Imagen 34"/>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14313" y="214313"/>
          <a:ext cx="1657350" cy="400050"/>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xdr:from>
      <xdr:col>16</xdr:col>
      <xdr:colOff>152400</xdr:colOff>
      <xdr:row>1</xdr:row>
      <xdr:rowOff>85725</xdr:rowOff>
    </xdr:from>
    <xdr:to>
      <xdr:col>20</xdr:col>
      <xdr:colOff>38100</xdr:colOff>
      <xdr:row>4</xdr:row>
      <xdr:rowOff>47625</xdr:rowOff>
    </xdr:to>
    <xdr:sp macro="" textlink="">
      <xdr:nvSpPr>
        <xdr:cNvPr id="2" name="Text Box 24"/>
        <xdr:cNvSpPr txBox="1">
          <a:spLocks noChangeArrowheads="1"/>
        </xdr:cNvSpPr>
      </xdr:nvSpPr>
      <xdr:spPr bwMode="auto">
        <a:xfrm>
          <a:off x="7972425" y="276225"/>
          <a:ext cx="2171700" cy="53340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ES" sz="700" b="1" i="0" u="none" strike="noStrike" baseline="0">
              <a:solidFill>
                <a:srgbClr val="000000"/>
              </a:solidFill>
              <a:latin typeface="Arial"/>
              <a:cs typeface="Arial"/>
            </a:rPr>
            <a:t>Servicio de Fomento de la Industria</a:t>
          </a:r>
          <a:endParaRPr lang="es-ES" sz="700" b="0" i="0" u="none" strike="noStrike" baseline="0">
            <a:solidFill>
              <a:srgbClr val="000000"/>
            </a:solidFill>
            <a:latin typeface="Arial"/>
            <a:cs typeface="Arial"/>
          </a:endParaRPr>
        </a:p>
        <a:p>
          <a:pPr algn="l" rtl="0">
            <a:defRPr sz="1000"/>
          </a:pPr>
          <a:r>
            <a:rPr lang="es-ES" sz="700" b="0" i="0" u="none" strike="noStrike" baseline="0">
              <a:solidFill>
                <a:srgbClr val="000000"/>
              </a:solidFill>
              <a:latin typeface="Arial"/>
              <a:cs typeface="Arial"/>
            </a:rPr>
            <a:t>Parque Tomás Caballero 1 6ª Pta.</a:t>
          </a:r>
        </a:p>
        <a:p>
          <a:pPr algn="l" rtl="0">
            <a:defRPr sz="1000"/>
          </a:pPr>
          <a:r>
            <a:rPr lang="es-ES" sz="700" b="0" i="0" u="none" strike="noStrike" baseline="0">
              <a:solidFill>
                <a:srgbClr val="000000"/>
              </a:solidFill>
              <a:latin typeface="Arial"/>
              <a:cs typeface="Arial"/>
            </a:rPr>
            <a:t>31005 PAMPLONA</a:t>
          </a:r>
        </a:p>
      </xdr:txBody>
    </xdr:sp>
    <xdr:clientData/>
  </xdr:twoCellAnchor>
  <xdr:twoCellAnchor editAs="oneCell">
    <xdr:from>
      <xdr:col>9</xdr:col>
      <xdr:colOff>228600</xdr:colOff>
      <xdr:row>0</xdr:row>
      <xdr:rowOff>161925</xdr:rowOff>
    </xdr:from>
    <xdr:to>
      <xdr:col>12</xdr:col>
      <xdr:colOff>190500</xdr:colOff>
      <xdr:row>4</xdr:row>
      <xdr:rowOff>133350</xdr:rowOff>
    </xdr:to>
    <xdr:pic>
      <xdr:nvPicPr>
        <xdr:cNvPr id="39004" name="imgEuropaAgro" descr="logo_agro" hidden="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238625" y="161925"/>
          <a:ext cx="164782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2</xdr:row>
      <xdr:rowOff>0</xdr:rowOff>
    </xdr:from>
    <xdr:to>
      <xdr:col>3</xdr:col>
      <xdr:colOff>333375</xdr:colOff>
      <xdr:row>4</xdr:row>
      <xdr:rowOff>19050</xdr:rowOff>
    </xdr:to>
    <xdr:pic>
      <xdr:nvPicPr>
        <xdr:cNvPr id="5" name="Imagen 4"/>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19075" y="381000"/>
          <a:ext cx="1657350" cy="400050"/>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twoCellAnchor>
    <xdr:from>
      <xdr:col>7</xdr:col>
      <xdr:colOff>438150</xdr:colOff>
      <xdr:row>0</xdr:row>
      <xdr:rowOff>190500</xdr:rowOff>
    </xdr:from>
    <xdr:to>
      <xdr:col>9</xdr:col>
      <xdr:colOff>285750</xdr:colOff>
      <xdr:row>3</xdr:row>
      <xdr:rowOff>104775</xdr:rowOff>
    </xdr:to>
    <xdr:sp macro="" textlink="">
      <xdr:nvSpPr>
        <xdr:cNvPr id="15830" name="Text Box 24"/>
        <xdr:cNvSpPr txBox="1">
          <a:spLocks noChangeArrowheads="1"/>
        </xdr:cNvSpPr>
      </xdr:nvSpPr>
      <xdr:spPr bwMode="auto">
        <a:xfrm>
          <a:off x="5219700" y="190500"/>
          <a:ext cx="1609725" cy="51435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ES" sz="700" b="1" i="0" u="none" strike="noStrike" baseline="0">
              <a:solidFill>
                <a:srgbClr val="000000"/>
              </a:solidFill>
              <a:latin typeface="Arial"/>
              <a:cs typeface="Arial"/>
            </a:rPr>
            <a:t>Servicio de Fomento de la Industria</a:t>
          </a:r>
          <a:endParaRPr lang="es-ES" sz="700" b="0" i="0" u="none" strike="noStrike" baseline="0">
            <a:solidFill>
              <a:srgbClr val="000000"/>
            </a:solidFill>
            <a:latin typeface="Arial"/>
            <a:cs typeface="Arial"/>
          </a:endParaRPr>
        </a:p>
        <a:p>
          <a:pPr algn="l" rtl="0">
            <a:defRPr sz="1000"/>
          </a:pPr>
          <a:r>
            <a:rPr lang="es-ES" sz="700" b="0" i="0" u="none" strike="noStrike" baseline="0">
              <a:solidFill>
                <a:srgbClr val="000000"/>
              </a:solidFill>
              <a:latin typeface="Arial"/>
              <a:cs typeface="Arial"/>
            </a:rPr>
            <a:t>Parque Tomás Caballero 1, 6ª Pta.</a:t>
          </a:r>
        </a:p>
        <a:p>
          <a:pPr algn="l" rtl="0">
            <a:defRPr sz="1000"/>
          </a:pPr>
          <a:r>
            <a:rPr lang="es-ES" sz="700" b="0" i="0" u="none" strike="noStrike" baseline="0">
              <a:solidFill>
                <a:srgbClr val="000000"/>
              </a:solidFill>
              <a:latin typeface="Arial"/>
              <a:cs typeface="Arial"/>
            </a:rPr>
            <a:t>31005 PAMPLONA</a:t>
          </a:r>
        </a:p>
        <a:p>
          <a:pPr algn="l" rtl="0">
            <a:defRPr sz="1000"/>
          </a:pPr>
          <a:endParaRPr lang="es-ES" sz="700" b="0" i="0" u="none" strike="noStrike" baseline="0">
            <a:solidFill>
              <a:srgbClr val="000000"/>
            </a:solidFill>
            <a:latin typeface="Arial"/>
            <a:cs typeface="Arial"/>
          </a:endParaRPr>
        </a:p>
        <a:p>
          <a:pPr algn="l" rtl="0">
            <a:defRPr sz="1000"/>
          </a:pPr>
          <a:endParaRPr lang="es-ES" sz="700" b="0" i="0" u="none" strike="noStrike" baseline="0">
            <a:solidFill>
              <a:srgbClr val="000000"/>
            </a:solidFill>
            <a:latin typeface="Arial"/>
            <a:cs typeface="Arial"/>
          </a:endParaRPr>
        </a:p>
      </xdr:txBody>
    </xdr:sp>
    <xdr:clientData/>
  </xdr:twoCellAnchor>
  <xdr:twoCellAnchor>
    <xdr:from>
      <xdr:col>0</xdr:col>
      <xdr:colOff>0</xdr:colOff>
      <xdr:row>50</xdr:row>
      <xdr:rowOff>0</xdr:rowOff>
    </xdr:from>
    <xdr:to>
      <xdr:col>0</xdr:col>
      <xdr:colOff>0</xdr:colOff>
      <xdr:row>50</xdr:row>
      <xdr:rowOff>0</xdr:rowOff>
    </xdr:to>
    <xdr:pic>
      <xdr:nvPicPr>
        <xdr:cNvPr id="36535" name="Picture 67"/>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3593" t="49870" r="1740" b="30528"/>
        <a:stretch>
          <a:fillRect/>
        </a:stretch>
      </xdr:blipFill>
      <xdr:spPr bwMode="auto">
        <a:xfrm>
          <a:off x="0" y="114871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0</xdr:col>
          <xdr:colOff>0</xdr:colOff>
          <xdr:row>41</xdr:row>
          <xdr:rowOff>152400</xdr:rowOff>
        </xdr:from>
        <xdr:to>
          <xdr:col>0</xdr:col>
          <xdr:colOff>0</xdr:colOff>
          <xdr:row>41</xdr:row>
          <xdr:rowOff>152400</xdr:rowOff>
        </xdr:to>
        <xdr:sp macro="" textlink="">
          <xdr:nvSpPr>
            <xdr:cNvPr id="15607" name="Option Button 247" hidden="1">
              <a:extLst>
                <a:ext uri="{63B3BB69-23CF-44E3-9099-C40C66FF867C}">
                  <a14:compatExt spid="_x0000_s156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0</xdr:colOff>
          <xdr:row>41</xdr:row>
          <xdr:rowOff>152400</xdr:rowOff>
        </xdr:from>
        <xdr:to>
          <xdr:col>0</xdr:col>
          <xdr:colOff>0</xdr:colOff>
          <xdr:row>41</xdr:row>
          <xdr:rowOff>152400</xdr:rowOff>
        </xdr:to>
        <xdr:sp macro="" textlink="">
          <xdr:nvSpPr>
            <xdr:cNvPr id="15608" name="Option Button 248" hidden="1">
              <a:extLst>
                <a:ext uri="{63B3BB69-23CF-44E3-9099-C40C66FF867C}">
                  <a14:compatExt spid="_x0000_s156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xdr:col>
          <xdr:colOff>19050</xdr:colOff>
          <xdr:row>12</xdr:row>
          <xdr:rowOff>447675</xdr:rowOff>
        </xdr:from>
        <xdr:to>
          <xdr:col>2</xdr:col>
          <xdr:colOff>9525</xdr:colOff>
          <xdr:row>12</xdr:row>
          <xdr:rowOff>628650</xdr:rowOff>
        </xdr:to>
        <xdr:sp macro="" textlink="">
          <xdr:nvSpPr>
            <xdr:cNvPr id="15680" name="CheckA1" hidden="1">
              <a:extLst>
                <a:ext uri="{63B3BB69-23CF-44E3-9099-C40C66FF867C}">
                  <a14:compatExt spid="_x0000_s15680"/>
                </a:ext>
              </a:extLst>
            </xdr:cNvPr>
            <xdr:cNvSpPr/>
          </xdr:nvSpPr>
          <xdr:spPr bwMode="auto">
            <a:xfrm>
              <a:off x="0" y="0"/>
              <a:ext cx="0" cy="0"/>
            </a:xfrm>
            <a:prstGeom prst="rect">
              <a:avLst/>
            </a:prstGeom>
            <a:solidFill>
              <a:srgbClr val="CCFFCC" mc:Ignorable="a14" a14:legacySpreadsheetColorIndex="42"/>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41</xdr:row>
          <xdr:rowOff>152400</xdr:rowOff>
        </xdr:from>
        <xdr:to>
          <xdr:col>0</xdr:col>
          <xdr:colOff>0</xdr:colOff>
          <xdr:row>41</xdr:row>
          <xdr:rowOff>152400</xdr:rowOff>
        </xdr:to>
        <xdr:sp macro="" textlink="">
          <xdr:nvSpPr>
            <xdr:cNvPr id="15690" name="Option Button 330" hidden="1">
              <a:extLst>
                <a:ext uri="{63B3BB69-23CF-44E3-9099-C40C66FF867C}">
                  <a14:compatExt spid="_x0000_s156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0</xdr:colOff>
          <xdr:row>41</xdr:row>
          <xdr:rowOff>152400</xdr:rowOff>
        </xdr:from>
        <xdr:to>
          <xdr:col>0</xdr:col>
          <xdr:colOff>0</xdr:colOff>
          <xdr:row>41</xdr:row>
          <xdr:rowOff>152400</xdr:rowOff>
        </xdr:to>
        <xdr:sp macro="" textlink="">
          <xdr:nvSpPr>
            <xdr:cNvPr id="15691" name="Option Button 331" hidden="1">
              <a:extLst>
                <a:ext uri="{63B3BB69-23CF-44E3-9099-C40C66FF867C}">
                  <a14:compatExt spid="_x0000_s156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xdr:col>
          <xdr:colOff>19050</xdr:colOff>
          <xdr:row>13</xdr:row>
          <xdr:rowOff>66675</xdr:rowOff>
        </xdr:from>
        <xdr:to>
          <xdr:col>2</xdr:col>
          <xdr:colOff>9525</xdr:colOff>
          <xdr:row>13</xdr:row>
          <xdr:rowOff>247650</xdr:rowOff>
        </xdr:to>
        <xdr:sp macro="" textlink="">
          <xdr:nvSpPr>
            <xdr:cNvPr id="15747" name="CheckA3" hidden="1">
              <a:extLst>
                <a:ext uri="{63B3BB69-23CF-44E3-9099-C40C66FF867C}">
                  <a14:compatExt spid="_x0000_s15747"/>
                </a:ext>
              </a:extLst>
            </xdr:cNvPr>
            <xdr:cNvSpPr/>
          </xdr:nvSpPr>
          <xdr:spPr bwMode="auto">
            <a:xfrm>
              <a:off x="0" y="0"/>
              <a:ext cx="0" cy="0"/>
            </a:xfrm>
            <a:prstGeom prst="rect">
              <a:avLst/>
            </a:prstGeom>
            <a:solidFill>
              <a:srgbClr val="CCFFCC" mc:Ignorable="a14" a14:legacySpreadsheetColorIndex="42"/>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xdr:col>
          <xdr:colOff>19050</xdr:colOff>
          <xdr:row>14</xdr:row>
          <xdr:rowOff>0</xdr:rowOff>
        </xdr:from>
        <xdr:to>
          <xdr:col>2</xdr:col>
          <xdr:colOff>9525</xdr:colOff>
          <xdr:row>14</xdr:row>
          <xdr:rowOff>180975</xdr:rowOff>
        </xdr:to>
        <xdr:sp macro="" textlink="">
          <xdr:nvSpPr>
            <xdr:cNvPr id="15748" name="CheckA4" hidden="1">
              <a:extLst>
                <a:ext uri="{63B3BB69-23CF-44E3-9099-C40C66FF867C}">
                  <a14:compatExt spid="_x0000_s15748"/>
                </a:ext>
              </a:extLst>
            </xdr:cNvPr>
            <xdr:cNvSpPr/>
          </xdr:nvSpPr>
          <xdr:spPr bwMode="auto">
            <a:xfrm>
              <a:off x="0" y="0"/>
              <a:ext cx="0" cy="0"/>
            </a:xfrm>
            <a:prstGeom prst="rect">
              <a:avLst/>
            </a:prstGeom>
            <a:solidFill>
              <a:srgbClr val="CCFFCC" mc:Ignorable="a14" a14:legacySpreadsheetColorIndex="42"/>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xdr:col>
          <xdr:colOff>19050</xdr:colOff>
          <xdr:row>15</xdr:row>
          <xdr:rowOff>38100</xdr:rowOff>
        </xdr:from>
        <xdr:to>
          <xdr:col>2</xdr:col>
          <xdr:colOff>9525</xdr:colOff>
          <xdr:row>15</xdr:row>
          <xdr:rowOff>219075</xdr:rowOff>
        </xdr:to>
        <xdr:sp macro="" textlink="">
          <xdr:nvSpPr>
            <xdr:cNvPr id="15749" name="CheckA5" hidden="1">
              <a:extLst>
                <a:ext uri="{63B3BB69-23CF-44E3-9099-C40C66FF867C}">
                  <a14:compatExt spid="_x0000_s15749"/>
                </a:ext>
              </a:extLst>
            </xdr:cNvPr>
            <xdr:cNvSpPr/>
          </xdr:nvSpPr>
          <xdr:spPr bwMode="auto">
            <a:xfrm>
              <a:off x="0" y="0"/>
              <a:ext cx="0" cy="0"/>
            </a:xfrm>
            <a:prstGeom prst="rect">
              <a:avLst/>
            </a:prstGeom>
            <a:solidFill>
              <a:srgbClr val="CCFFCC" mc:Ignorable="a14" a14:legacySpreadsheetColorIndex="42"/>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xdr:col>
          <xdr:colOff>19050</xdr:colOff>
          <xdr:row>12</xdr:row>
          <xdr:rowOff>714375</xdr:rowOff>
        </xdr:from>
        <xdr:to>
          <xdr:col>2</xdr:col>
          <xdr:colOff>9525</xdr:colOff>
          <xdr:row>12</xdr:row>
          <xdr:rowOff>895350</xdr:rowOff>
        </xdr:to>
        <xdr:sp macro="" textlink="">
          <xdr:nvSpPr>
            <xdr:cNvPr id="15750" name="CheckA2" hidden="1">
              <a:extLst>
                <a:ext uri="{63B3BB69-23CF-44E3-9099-C40C66FF867C}">
                  <a14:compatExt spid="_x0000_s15750"/>
                </a:ext>
              </a:extLst>
            </xdr:cNvPr>
            <xdr:cNvSpPr/>
          </xdr:nvSpPr>
          <xdr:spPr bwMode="auto">
            <a:xfrm>
              <a:off x="0" y="0"/>
              <a:ext cx="0" cy="0"/>
            </a:xfrm>
            <a:prstGeom prst="rect">
              <a:avLst/>
            </a:prstGeom>
            <a:solidFill>
              <a:srgbClr val="CCFFCC" mc:Ignorable="a14" a14:legacySpreadsheetColorIndex="42"/>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xdr:col>
          <xdr:colOff>19050</xdr:colOff>
          <xdr:row>15</xdr:row>
          <xdr:rowOff>276225</xdr:rowOff>
        </xdr:from>
        <xdr:to>
          <xdr:col>2</xdr:col>
          <xdr:colOff>9525</xdr:colOff>
          <xdr:row>16</xdr:row>
          <xdr:rowOff>57150</xdr:rowOff>
        </xdr:to>
        <xdr:sp macro="" textlink="">
          <xdr:nvSpPr>
            <xdr:cNvPr id="15846" name="CheckA6" hidden="1">
              <a:extLst>
                <a:ext uri="{63B3BB69-23CF-44E3-9099-C40C66FF867C}">
                  <a14:compatExt spid="_x0000_s15846"/>
                </a:ext>
              </a:extLst>
            </xdr:cNvPr>
            <xdr:cNvSpPr/>
          </xdr:nvSpPr>
          <xdr:spPr bwMode="auto">
            <a:xfrm>
              <a:off x="0" y="0"/>
              <a:ext cx="0" cy="0"/>
            </a:xfrm>
            <a:prstGeom prst="rect">
              <a:avLst/>
            </a:prstGeom>
            <a:solidFill>
              <a:srgbClr val="CCFFCC" mc:Ignorable="a14" a14:legacySpreadsheetColorIndex="42"/>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28575</xdr:colOff>
          <xdr:row>12</xdr:row>
          <xdr:rowOff>447675</xdr:rowOff>
        </xdr:from>
        <xdr:to>
          <xdr:col>5</xdr:col>
          <xdr:colOff>304800</xdr:colOff>
          <xdr:row>12</xdr:row>
          <xdr:rowOff>628650</xdr:rowOff>
        </xdr:to>
        <xdr:sp macro="" textlink="">
          <xdr:nvSpPr>
            <xdr:cNvPr id="15985" name="CheckA7" hidden="1">
              <a:extLst>
                <a:ext uri="{63B3BB69-23CF-44E3-9099-C40C66FF867C}">
                  <a14:compatExt spid="_x0000_s15985"/>
                </a:ext>
              </a:extLst>
            </xdr:cNvPr>
            <xdr:cNvSpPr/>
          </xdr:nvSpPr>
          <xdr:spPr bwMode="auto">
            <a:xfrm>
              <a:off x="0" y="0"/>
              <a:ext cx="0" cy="0"/>
            </a:xfrm>
            <a:prstGeom prst="rect">
              <a:avLst/>
            </a:prstGeom>
            <a:solidFill>
              <a:srgbClr val="CCFFCC" mc:Ignorable="a14" a14:legacySpreadsheetColorIndex="42"/>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28575</xdr:colOff>
          <xdr:row>12</xdr:row>
          <xdr:rowOff>714375</xdr:rowOff>
        </xdr:from>
        <xdr:to>
          <xdr:col>5</xdr:col>
          <xdr:colOff>304800</xdr:colOff>
          <xdr:row>12</xdr:row>
          <xdr:rowOff>895350</xdr:rowOff>
        </xdr:to>
        <xdr:sp macro="" textlink="">
          <xdr:nvSpPr>
            <xdr:cNvPr id="15986" name="CheckA8" hidden="1">
              <a:extLst>
                <a:ext uri="{63B3BB69-23CF-44E3-9099-C40C66FF867C}">
                  <a14:compatExt spid="_x0000_s15986"/>
                </a:ext>
              </a:extLst>
            </xdr:cNvPr>
            <xdr:cNvSpPr/>
          </xdr:nvSpPr>
          <xdr:spPr bwMode="auto">
            <a:xfrm>
              <a:off x="0" y="0"/>
              <a:ext cx="0" cy="0"/>
            </a:xfrm>
            <a:prstGeom prst="rect">
              <a:avLst/>
            </a:prstGeom>
            <a:solidFill>
              <a:srgbClr val="CCFFCC" mc:Ignorable="a14" a14:legacySpreadsheetColorIndex="42"/>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28575</xdr:colOff>
          <xdr:row>13</xdr:row>
          <xdr:rowOff>66675</xdr:rowOff>
        </xdr:from>
        <xdr:to>
          <xdr:col>5</xdr:col>
          <xdr:colOff>304800</xdr:colOff>
          <xdr:row>13</xdr:row>
          <xdr:rowOff>247650</xdr:rowOff>
        </xdr:to>
        <xdr:sp macro="" textlink="">
          <xdr:nvSpPr>
            <xdr:cNvPr id="15987" name="CheckA9" hidden="1">
              <a:extLst>
                <a:ext uri="{63B3BB69-23CF-44E3-9099-C40C66FF867C}">
                  <a14:compatExt spid="_x0000_s15987"/>
                </a:ext>
              </a:extLst>
            </xdr:cNvPr>
            <xdr:cNvSpPr/>
          </xdr:nvSpPr>
          <xdr:spPr bwMode="auto">
            <a:xfrm>
              <a:off x="0" y="0"/>
              <a:ext cx="0" cy="0"/>
            </a:xfrm>
            <a:prstGeom prst="rect">
              <a:avLst/>
            </a:prstGeom>
            <a:solidFill>
              <a:srgbClr val="CCFFCC" mc:Ignorable="a14" a14:legacySpreadsheetColorIndex="42"/>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xdr:col>
          <xdr:colOff>38100</xdr:colOff>
          <xdr:row>16</xdr:row>
          <xdr:rowOff>28575</xdr:rowOff>
        </xdr:from>
        <xdr:to>
          <xdr:col>1</xdr:col>
          <xdr:colOff>276225</xdr:colOff>
          <xdr:row>16</xdr:row>
          <xdr:rowOff>219075</xdr:rowOff>
        </xdr:to>
        <xdr:sp macro="" textlink="">
          <xdr:nvSpPr>
            <xdr:cNvPr id="16157" name="CheckN1" hidden="1">
              <a:extLst>
                <a:ext uri="{63B3BB69-23CF-44E3-9099-C40C66FF867C}">
                  <a14:compatExt spid="_x0000_s16157"/>
                </a:ext>
              </a:extLst>
            </xdr:cNvPr>
            <xdr:cNvSpPr/>
          </xdr:nvSpPr>
          <xdr:spPr bwMode="auto">
            <a:xfrm>
              <a:off x="0" y="0"/>
              <a:ext cx="0" cy="0"/>
            </a:xfrm>
            <a:prstGeom prst="rect">
              <a:avLst/>
            </a:prstGeom>
            <a:solidFill>
              <a:srgbClr val="CCFF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38100</xdr:colOff>
          <xdr:row>14</xdr:row>
          <xdr:rowOff>0</xdr:rowOff>
        </xdr:from>
        <xdr:to>
          <xdr:col>6</xdr:col>
          <xdr:colOff>0</xdr:colOff>
          <xdr:row>14</xdr:row>
          <xdr:rowOff>180975</xdr:rowOff>
        </xdr:to>
        <xdr:sp macro="" textlink="">
          <xdr:nvSpPr>
            <xdr:cNvPr id="29786" name="CheckA10" hidden="1">
              <a:extLst>
                <a:ext uri="{63B3BB69-23CF-44E3-9099-C40C66FF867C}">
                  <a14:compatExt spid="_x0000_s29786"/>
                </a:ext>
              </a:extLst>
            </xdr:cNvPr>
            <xdr:cNvSpPr/>
          </xdr:nvSpPr>
          <xdr:spPr bwMode="auto">
            <a:xfrm>
              <a:off x="0" y="0"/>
              <a:ext cx="0" cy="0"/>
            </a:xfrm>
            <a:prstGeom prst="rect">
              <a:avLst/>
            </a:prstGeom>
            <a:solidFill>
              <a:srgbClr val="CCFFCC" mc:Ignorable="a14" a14:legacySpreadsheetColorIndex="42"/>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38100</xdr:colOff>
          <xdr:row>15</xdr:row>
          <xdr:rowOff>38100</xdr:rowOff>
        </xdr:from>
        <xdr:to>
          <xdr:col>6</xdr:col>
          <xdr:colOff>0</xdr:colOff>
          <xdr:row>15</xdr:row>
          <xdr:rowOff>219075</xdr:rowOff>
        </xdr:to>
        <xdr:sp macro="" textlink="">
          <xdr:nvSpPr>
            <xdr:cNvPr id="29787" name="CheckA11" hidden="1">
              <a:extLst>
                <a:ext uri="{63B3BB69-23CF-44E3-9099-C40C66FF867C}">
                  <a14:compatExt spid="_x0000_s29787"/>
                </a:ext>
              </a:extLst>
            </xdr:cNvPr>
            <xdr:cNvSpPr/>
          </xdr:nvSpPr>
          <xdr:spPr bwMode="auto">
            <a:xfrm>
              <a:off x="0" y="0"/>
              <a:ext cx="0" cy="0"/>
            </a:xfrm>
            <a:prstGeom prst="rect">
              <a:avLst/>
            </a:prstGeom>
            <a:solidFill>
              <a:srgbClr val="CCFFCC" mc:Ignorable="a14" a14:legacySpreadsheetColorIndex="42"/>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1171575</xdr:colOff>
          <xdr:row>48</xdr:row>
          <xdr:rowOff>0</xdr:rowOff>
        </xdr:from>
        <xdr:to>
          <xdr:col>6</xdr:col>
          <xdr:colOff>0</xdr:colOff>
          <xdr:row>50</xdr:row>
          <xdr:rowOff>133350</xdr:rowOff>
        </xdr:to>
        <xdr:sp macro="" textlink="">
          <xdr:nvSpPr>
            <xdr:cNvPr id="29903" name="CheckImasD" hidden="1">
              <a:extLst>
                <a:ext uri="{63B3BB69-23CF-44E3-9099-C40C66FF867C}">
                  <a14:compatExt spid="_x0000_s29903"/>
                </a:ext>
              </a:extLst>
            </xdr:cNvPr>
            <xdr:cNvSpPr/>
          </xdr:nvSpPr>
          <xdr:spPr bwMode="auto">
            <a:xfrm>
              <a:off x="0" y="0"/>
              <a:ext cx="0" cy="0"/>
            </a:xfrm>
            <a:prstGeom prst="rect">
              <a:avLst/>
            </a:prstGeom>
            <a:solidFill>
              <a:srgbClr val="FFFF99"/>
            </a:solidFill>
            <a:ln w="9525">
              <a:solidFill>
                <a:srgbClr val="000000" mc:Ignorable="a14" a14:legacySpreadsheetColorIndex="64"/>
              </a:solidFill>
              <a:miter lim="800000"/>
              <a:headEnd/>
              <a:tailEnd/>
            </a:ln>
          </xdr:spPr>
        </xdr:sp>
        <xdr:clientData fLocksWithSheet="0"/>
      </xdr:twoCellAnchor>
    </mc:Choice>
    <mc:Fallback/>
  </mc:AlternateContent>
  <xdr:twoCellAnchor editAs="oneCell">
    <xdr:from>
      <xdr:col>4</xdr:col>
      <xdr:colOff>971550</xdr:colOff>
      <xdr:row>0</xdr:row>
      <xdr:rowOff>171450</xdr:rowOff>
    </xdr:from>
    <xdr:to>
      <xdr:col>6</xdr:col>
      <xdr:colOff>1143000</xdr:colOff>
      <xdr:row>3</xdr:row>
      <xdr:rowOff>38100</xdr:rowOff>
    </xdr:to>
    <xdr:pic>
      <xdr:nvPicPr>
        <xdr:cNvPr id="36536" name="imgEuropaAgro" descr="logo_agro" hidden="1"/>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057525" y="171450"/>
          <a:ext cx="16764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absolute">
        <xdr:from>
          <xdr:col>1</xdr:col>
          <xdr:colOff>38100</xdr:colOff>
          <xdr:row>57</xdr:row>
          <xdr:rowOff>28575</xdr:rowOff>
        </xdr:from>
        <xdr:to>
          <xdr:col>2</xdr:col>
          <xdr:colOff>9525</xdr:colOff>
          <xdr:row>58</xdr:row>
          <xdr:rowOff>0</xdr:rowOff>
        </xdr:to>
        <xdr:sp macro="" textlink="">
          <xdr:nvSpPr>
            <xdr:cNvPr id="30014" name="CheckOri1" hidden="1">
              <a:extLst>
                <a:ext uri="{63B3BB69-23CF-44E3-9099-C40C66FF867C}">
                  <a14:compatExt spid="_x0000_s30014"/>
                </a:ext>
              </a:extLst>
            </xdr:cNvPr>
            <xdr:cNvSpPr/>
          </xdr:nvSpPr>
          <xdr:spPr bwMode="auto">
            <a:xfrm>
              <a:off x="0" y="0"/>
              <a:ext cx="0" cy="0"/>
            </a:xfrm>
            <a:prstGeom prst="rect">
              <a:avLst/>
            </a:prstGeom>
            <a:solidFill>
              <a:srgbClr val="CCFFFF"/>
            </a:solidFill>
            <a:ln>
              <a:noFill/>
            </a:ln>
            <a:extLs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xdr:col>
          <xdr:colOff>38100</xdr:colOff>
          <xdr:row>58</xdr:row>
          <xdr:rowOff>0</xdr:rowOff>
        </xdr:from>
        <xdr:to>
          <xdr:col>2</xdr:col>
          <xdr:colOff>9525</xdr:colOff>
          <xdr:row>59</xdr:row>
          <xdr:rowOff>219075</xdr:rowOff>
        </xdr:to>
        <xdr:sp macro="" textlink="">
          <xdr:nvSpPr>
            <xdr:cNvPr id="30015" name="CheckOri2" hidden="1">
              <a:extLst>
                <a:ext uri="{63B3BB69-23CF-44E3-9099-C40C66FF867C}">
                  <a14:compatExt spid="_x0000_s30015"/>
                </a:ext>
              </a:extLst>
            </xdr:cNvPr>
            <xdr:cNvSpPr/>
          </xdr:nvSpPr>
          <xdr:spPr bwMode="auto">
            <a:xfrm>
              <a:off x="0" y="0"/>
              <a:ext cx="0" cy="0"/>
            </a:xfrm>
            <a:prstGeom prst="rect">
              <a:avLst/>
            </a:prstGeom>
            <a:solidFill>
              <a:srgbClr val="CCFFFF"/>
            </a:solidFill>
            <a:ln>
              <a:noFill/>
            </a:ln>
            <a:extLs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0</xdr:col>
          <xdr:colOff>209550</xdr:colOff>
          <xdr:row>49</xdr:row>
          <xdr:rowOff>123825</xdr:rowOff>
        </xdr:from>
        <xdr:to>
          <xdr:col>1</xdr:col>
          <xdr:colOff>219075</xdr:colOff>
          <xdr:row>50</xdr:row>
          <xdr:rowOff>152400</xdr:rowOff>
        </xdr:to>
        <xdr:sp macro="" textlink="">
          <xdr:nvSpPr>
            <xdr:cNvPr id="30016" name="CheckOri3" hidden="1">
              <a:extLst>
                <a:ext uri="{63B3BB69-23CF-44E3-9099-C40C66FF867C}">
                  <a14:compatExt spid="_x0000_s30016"/>
                </a:ext>
              </a:extLst>
            </xdr:cNvPr>
            <xdr:cNvSpPr/>
          </xdr:nvSpPr>
          <xdr:spPr bwMode="auto">
            <a:xfrm>
              <a:off x="0" y="0"/>
              <a:ext cx="0" cy="0"/>
            </a:xfrm>
            <a:prstGeom prst="rect">
              <a:avLst/>
            </a:prstGeom>
            <a:solidFill>
              <a:srgbClr val="FFFF99" mc:Ignorable="a14" a14:legacySpreadsheetColorIndex="43"/>
            </a:solidFill>
            <a:ln>
              <a:noFill/>
            </a:ln>
            <a:extLs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xdr:col>
          <xdr:colOff>28575</xdr:colOff>
          <xdr:row>60</xdr:row>
          <xdr:rowOff>9525</xdr:rowOff>
        </xdr:from>
        <xdr:to>
          <xdr:col>2</xdr:col>
          <xdr:colOff>0</xdr:colOff>
          <xdr:row>60</xdr:row>
          <xdr:rowOff>238125</xdr:rowOff>
        </xdr:to>
        <xdr:sp macro="" textlink="">
          <xdr:nvSpPr>
            <xdr:cNvPr id="30017" name="CheckOri4" hidden="1">
              <a:extLst>
                <a:ext uri="{63B3BB69-23CF-44E3-9099-C40C66FF867C}">
                  <a14:compatExt spid="_x0000_s30017"/>
                </a:ext>
              </a:extLst>
            </xdr:cNvPr>
            <xdr:cNvSpPr/>
          </xdr:nvSpPr>
          <xdr:spPr bwMode="auto">
            <a:xfrm>
              <a:off x="0" y="0"/>
              <a:ext cx="0" cy="0"/>
            </a:xfrm>
            <a:prstGeom prst="rect">
              <a:avLst/>
            </a:prstGeom>
            <a:solidFill>
              <a:srgbClr val="CCFFFF"/>
            </a:solidFill>
            <a:ln>
              <a:noFill/>
            </a:ln>
            <a:extLs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xdr:col>
          <xdr:colOff>28575</xdr:colOff>
          <xdr:row>61</xdr:row>
          <xdr:rowOff>9525</xdr:rowOff>
        </xdr:from>
        <xdr:to>
          <xdr:col>2</xdr:col>
          <xdr:colOff>0</xdr:colOff>
          <xdr:row>61</xdr:row>
          <xdr:rowOff>238125</xdr:rowOff>
        </xdr:to>
        <xdr:sp macro="" textlink="">
          <xdr:nvSpPr>
            <xdr:cNvPr id="30018" name="CheckOri5" hidden="1">
              <a:extLst>
                <a:ext uri="{63B3BB69-23CF-44E3-9099-C40C66FF867C}">
                  <a14:compatExt spid="_x0000_s30018"/>
                </a:ext>
              </a:extLst>
            </xdr:cNvPr>
            <xdr:cNvSpPr/>
          </xdr:nvSpPr>
          <xdr:spPr bwMode="auto">
            <a:xfrm>
              <a:off x="0" y="0"/>
              <a:ext cx="0" cy="0"/>
            </a:xfrm>
            <a:prstGeom prst="rect">
              <a:avLst/>
            </a:prstGeom>
            <a:solidFill>
              <a:srgbClr val="CCFFFF"/>
            </a:solidFill>
            <a:ln>
              <a:noFill/>
            </a:ln>
            <a:extLs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xdr:col>
          <xdr:colOff>28575</xdr:colOff>
          <xdr:row>62</xdr:row>
          <xdr:rowOff>9525</xdr:rowOff>
        </xdr:from>
        <xdr:to>
          <xdr:col>2</xdr:col>
          <xdr:colOff>0</xdr:colOff>
          <xdr:row>62</xdr:row>
          <xdr:rowOff>238125</xdr:rowOff>
        </xdr:to>
        <xdr:sp macro="" textlink="">
          <xdr:nvSpPr>
            <xdr:cNvPr id="30019" name="CheckOri6" hidden="1">
              <a:extLst>
                <a:ext uri="{63B3BB69-23CF-44E3-9099-C40C66FF867C}">
                  <a14:compatExt spid="_x0000_s30019"/>
                </a:ext>
              </a:extLst>
            </xdr:cNvPr>
            <xdr:cNvSpPr/>
          </xdr:nvSpPr>
          <xdr:spPr bwMode="auto">
            <a:xfrm>
              <a:off x="0" y="0"/>
              <a:ext cx="0" cy="0"/>
            </a:xfrm>
            <a:prstGeom prst="rect">
              <a:avLst/>
            </a:prstGeom>
            <a:solidFill>
              <a:srgbClr val="CCFFFF"/>
            </a:solidFill>
            <a:ln>
              <a:noFill/>
            </a:ln>
            <a:extLs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xdr:col>
          <xdr:colOff>19050</xdr:colOff>
          <xdr:row>63</xdr:row>
          <xdr:rowOff>9525</xdr:rowOff>
        </xdr:from>
        <xdr:to>
          <xdr:col>1</xdr:col>
          <xdr:colOff>276225</xdr:colOff>
          <xdr:row>63</xdr:row>
          <xdr:rowOff>228600</xdr:rowOff>
        </xdr:to>
        <xdr:sp macro="" textlink="">
          <xdr:nvSpPr>
            <xdr:cNvPr id="30020" name="CheckOri7" hidden="1">
              <a:extLst>
                <a:ext uri="{63B3BB69-23CF-44E3-9099-C40C66FF867C}">
                  <a14:compatExt spid="_x0000_s30020"/>
                </a:ext>
              </a:extLst>
            </xdr:cNvPr>
            <xdr:cNvSpPr/>
          </xdr:nvSpPr>
          <xdr:spPr bwMode="auto">
            <a:xfrm>
              <a:off x="0" y="0"/>
              <a:ext cx="0" cy="0"/>
            </a:xfrm>
            <a:prstGeom prst="rect">
              <a:avLst/>
            </a:prstGeom>
            <a:solidFill>
              <a:srgbClr val="CCFFFF"/>
            </a:solidFill>
            <a:ln>
              <a:noFill/>
            </a:ln>
            <a:extLs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xdr:col>
          <xdr:colOff>38100</xdr:colOff>
          <xdr:row>17</xdr:row>
          <xdr:rowOff>19050</xdr:rowOff>
        </xdr:from>
        <xdr:to>
          <xdr:col>1</xdr:col>
          <xdr:colOff>276225</xdr:colOff>
          <xdr:row>17</xdr:row>
          <xdr:rowOff>209550</xdr:rowOff>
        </xdr:to>
        <xdr:sp macro="" textlink="">
          <xdr:nvSpPr>
            <xdr:cNvPr id="35945" name="CheckN2" hidden="1">
              <a:extLst>
                <a:ext uri="{63B3BB69-23CF-44E3-9099-C40C66FF867C}">
                  <a14:compatExt spid="_x0000_s35945"/>
                </a:ext>
              </a:extLst>
            </xdr:cNvPr>
            <xdr:cNvSpPr/>
          </xdr:nvSpPr>
          <xdr:spPr bwMode="auto">
            <a:xfrm>
              <a:off x="0" y="0"/>
              <a:ext cx="0" cy="0"/>
            </a:xfrm>
            <a:prstGeom prst="rect">
              <a:avLst/>
            </a:prstGeom>
            <a:solidFill>
              <a:srgbClr val="CCFF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xdr:col>
          <xdr:colOff>38100</xdr:colOff>
          <xdr:row>18</xdr:row>
          <xdr:rowOff>38100</xdr:rowOff>
        </xdr:from>
        <xdr:to>
          <xdr:col>1</xdr:col>
          <xdr:colOff>276225</xdr:colOff>
          <xdr:row>18</xdr:row>
          <xdr:rowOff>228600</xdr:rowOff>
        </xdr:to>
        <xdr:sp macro="" textlink="">
          <xdr:nvSpPr>
            <xdr:cNvPr id="35946" name="CheckN3" hidden="1">
              <a:extLst>
                <a:ext uri="{63B3BB69-23CF-44E3-9099-C40C66FF867C}">
                  <a14:compatExt spid="_x0000_s35946"/>
                </a:ext>
              </a:extLst>
            </xdr:cNvPr>
            <xdr:cNvSpPr/>
          </xdr:nvSpPr>
          <xdr:spPr bwMode="auto">
            <a:xfrm>
              <a:off x="0" y="0"/>
              <a:ext cx="0" cy="0"/>
            </a:xfrm>
            <a:prstGeom prst="rect">
              <a:avLst/>
            </a:prstGeom>
            <a:solidFill>
              <a:srgbClr val="CCFF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xdr:col>
          <xdr:colOff>38100</xdr:colOff>
          <xdr:row>19</xdr:row>
          <xdr:rowOff>28575</xdr:rowOff>
        </xdr:from>
        <xdr:to>
          <xdr:col>1</xdr:col>
          <xdr:colOff>276225</xdr:colOff>
          <xdr:row>19</xdr:row>
          <xdr:rowOff>219075</xdr:rowOff>
        </xdr:to>
        <xdr:sp macro="" textlink="">
          <xdr:nvSpPr>
            <xdr:cNvPr id="35947" name="CheckN4" hidden="1">
              <a:extLst>
                <a:ext uri="{63B3BB69-23CF-44E3-9099-C40C66FF867C}">
                  <a14:compatExt spid="_x0000_s35947"/>
                </a:ext>
              </a:extLst>
            </xdr:cNvPr>
            <xdr:cNvSpPr/>
          </xdr:nvSpPr>
          <xdr:spPr bwMode="auto">
            <a:xfrm>
              <a:off x="0" y="0"/>
              <a:ext cx="0" cy="0"/>
            </a:xfrm>
            <a:prstGeom prst="rect">
              <a:avLst/>
            </a:prstGeom>
            <a:solidFill>
              <a:srgbClr val="CCFF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xdr:col>
          <xdr:colOff>38100</xdr:colOff>
          <xdr:row>20</xdr:row>
          <xdr:rowOff>38100</xdr:rowOff>
        </xdr:from>
        <xdr:to>
          <xdr:col>1</xdr:col>
          <xdr:colOff>276225</xdr:colOff>
          <xdr:row>20</xdr:row>
          <xdr:rowOff>228600</xdr:rowOff>
        </xdr:to>
        <xdr:sp macro="" textlink="">
          <xdr:nvSpPr>
            <xdr:cNvPr id="35948" name="CheckN5" hidden="1">
              <a:extLst>
                <a:ext uri="{63B3BB69-23CF-44E3-9099-C40C66FF867C}">
                  <a14:compatExt spid="_x0000_s35948"/>
                </a:ext>
              </a:extLst>
            </xdr:cNvPr>
            <xdr:cNvSpPr/>
          </xdr:nvSpPr>
          <xdr:spPr bwMode="auto">
            <a:xfrm>
              <a:off x="0" y="0"/>
              <a:ext cx="0" cy="0"/>
            </a:xfrm>
            <a:prstGeom prst="rect">
              <a:avLst/>
            </a:prstGeom>
            <a:solidFill>
              <a:srgbClr val="CCFF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xdr:col>
          <xdr:colOff>38100</xdr:colOff>
          <xdr:row>21</xdr:row>
          <xdr:rowOff>38100</xdr:rowOff>
        </xdr:from>
        <xdr:to>
          <xdr:col>1</xdr:col>
          <xdr:colOff>276225</xdr:colOff>
          <xdr:row>21</xdr:row>
          <xdr:rowOff>228600</xdr:rowOff>
        </xdr:to>
        <xdr:sp macro="" textlink="">
          <xdr:nvSpPr>
            <xdr:cNvPr id="36366" name="CheckN6" hidden="1">
              <a:extLst>
                <a:ext uri="{63B3BB69-23CF-44E3-9099-C40C66FF867C}">
                  <a14:compatExt spid="_x0000_s36366"/>
                </a:ext>
              </a:extLst>
            </xdr:cNvPr>
            <xdr:cNvSpPr/>
          </xdr:nvSpPr>
          <xdr:spPr bwMode="auto">
            <a:xfrm>
              <a:off x="0" y="0"/>
              <a:ext cx="0" cy="0"/>
            </a:xfrm>
            <a:prstGeom prst="rect">
              <a:avLst/>
            </a:prstGeom>
            <a:solidFill>
              <a:srgbClr val="CCFF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28575</xdr:colOff>
          <xdr:row>36</xdr:row>
          <xdr:rowOff>9525</xdr:rowOff>
        </xdr:from>
        <xdr:to>
          <xdr:col>5</xdr:col>
          <xdr:colOff>304800</xdr:colOff>
          <xdr:row>36</xdr:row>
          <xdr:rowOff>200025</xdr:rowOff>
        </xdr:to>
        <xdr:sp macro="" textlink="">
          <xdr:nvSpPr>
            <xdr:cNvPr id="36482" name="CheckN6" hidden="1">
              <a:extLst>
                <a:ext uri="{63B3BB69-23CF-44E3-9099-C40C66FF867C}">
                  <a14:compatExt spid="_x0000_s36482"/>
                </a:ext>
              </a:extLst>
            </xdr:cNvPr>
            <xdr:cNvSpPr/>
          </xdr:nvSpPr>
          <xdr:spPr bwMode="auto">
            <a:xfrm>
              <a:off x="0" y="0"/>
              <a:ext cx="0" cy="0"/>
            </a:xfrm>
            <a:prstGeom prst="rect">
              <a:avLst/>
            </a:prstGeom>
            <a:solidFill>
              <a:srgbClr val="CCFF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xdr:col>
          <xdr:colOff>28575</xdr:colOff>
          <xdr:row>63</xdr:row>
          <xdr:rowOff>219075</xdr:rowOff>
        </xdr:from>
        <xdr:to>
          <xdr:col>2</xdr:col>
          <xdr:colOff>0</xdr:colOff>
          <xdr:row>64</xdr:row>
          <xdr:rowOff>190500</xdr:rowOff>
        </xdr:to>
        <xdr:sp macro="" textlink="">
          <xdr:nvSpPr>
            <xdr:cNvPr id="36484" name="CheckOri7" hidden="1">
              <a:extLst>
                <a:ext uri="{63B3BB69-23CF-44E3-9099-C40C66FF867C}">
                  <a14:compatExt spid="_x0000_s36484"/>
                </a:ext>
              </a:extLst>
            </xdr:cNvPr>
            <xdr:cNvSpPr/>
          </xdr:nvSpPr>
          <xdr:spPr bwMode="auto">
            <a:xfrm>
              <a:off x="0" y="0"/>
              <a:ext cx="0" cy="0"/>
            </a:xfrm>
            <a:prstGeom prst="rect">
              <a:avLst/>
            </a:prstGeom>
            <a:solidFill>
              <a:srgbClr val="CCFFFF"/>
            </a:solidFill>
            <a:ln>
              <a:noFill/>
            </a:ln>
            <a:extLs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xdr:col>
      <xdr:colOff>0</xdr:colOff>
      <xdr:row>1</xdr:row>
      <xdr:rowOff>0</xdr:rowOff>
    </xdr:from>
    <xdr:to>
      <xdr:col>3</xdr:col>
      <xdr:colOff>581025</xdr:colOff>
      <xdr:row>3</xdr:row>
      <xdr:rowOff>0</xdr:rowOff>
    </xdr:to>
    <xdr:pic>
      <xdr:nvPicPr>
        <xdr:cNvPr id="37" name="Imagen 36"/>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47650" y="200025"/>
          <a:ext cx="1657350" cy="400050"/>
        </a:xfrm>
        <a:prstGeom prst="rect">
          <a:avLst/>
        </a:prstGeom>
        <a:noFill/>
      </xdr:spPr>
    </xdr:pic>
    <xdr:clientData/>
  </xdr:twoCellAnchor>
  <mc:AlternateContent xmlns:mc="http://schemas.openxmlformats.org/markup-compatibility/2006">
    <mc:Choice xmlns:a14="http://schemas.microsoft.com/office/drawing/2010/main" Requires="a14">
      <xdr:twoCellAnchor editAs="absolute">
        <xdr:from>
          <xdr:col>1</xdr:col>
          <xdr:colOff>38100</xdr:colOff>
          <xdr:row>65</xdr:row>
          <xdr:rowOff>0</xdr:rowOff>
        </xdr:from>
        <xdr:to>
          <xdr:col>2</xdr:col>
          <xdr:colOff>9525</xdr:colOff>
          <xdr:row>65</xdr:row>
          <xdr:rowOff>219075</xdr:rowOff>
        </xdr:to>
        <xdr:sp macro="" textlink="">
          <xdr:nvSpPr>
            <xdr:cNvPr id="36488" name="CheckOri7" hidden="1">
              <a:extLst>
                <a:ext uri="{63B3BB69-23CF-44E3-9099-C40C66FF867C}">
                  <a14:compatExt spid="_x0000_s36488"/>
                </a:ext>
              </a:extLst>
            </xdr:cNvPr>
            <xdr:cNvSpPr/>
          </xdr:nvSpPr>
          <xdr:spPr bwMode="auto">
            <a:xfrm>
              <a:off x="0" y="0"/>
              <a:ext cx="0" cy="0"/>
            </a:xfrm>
            <a:prstGeom prst="rect">
              <a:avLst/>
            </a:prstGeom>
            <a:solidFill>
              <a:srgbClr val="CCFFFF"/>
            </a:solidFill>
            <a:ln>
              <a:noFill/>
            </a:ln>
            <a:extLs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6</xdr:col>
      <xdr:colOff>2543175</xdr:colOff>
      <xdr:row>0</xdr:row>
      <xdr:rowOff>123825</xdr:rowOff>
    </xdr:from>
    <xdr:to>
      <xdr:col>8</xdr:col>
      <xdr:colOff>876300</xdr:colOff>
      <xdr:row>3</xdr:row>
      <xdr:rowOff>19050</xdr:rowOff>
    </xdr:to>
    <xdr:sp macro="" textlink="">
      <xdr:nvSpPr>
        <xdr:cNvPr id="29195" name="Text Box 24"/>
        <xdr:cNvSpPr txBox="1">
          <a:spLocks noChangeArrowheads="1"/>
        </xdr:cNvSpPr>
      </xdr:nvSpPr>
      <xdr:spPr bwMode="auto">
        <a:xfrm>
          <a:off x="5981700" y="123825"/>
          <a:ext cx="1952625" cy="49530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ES" sz="700" b="1" i="0" u="none" strike="noStrike" baseline="0">
              <a:solidFill>
                <a:srgbClr val="000000"/>
              </a:solidFill>
              <a:latin typeface="Arial"/>
              <a:cs typeface="Arial"/>
            </a:rPr>
            <a:t>Servicio de Fomento de la Industria</a:t>
          </a:r>
          <a:endParaRPr lang="es-ES" sz="700" b="0" i="0" u="none" strike="noStrike" baseline="0">
            <a:solidFill>
              <a:srgbClr val="000000"/>
            </a:solidFill>
            <a:latin typeface="Arial"/>
            <a:cs typeface="Arial"/>
          </a:endParaRPr>
        </a:p>
        <a:p>
          <a:pPr algn="l" rtl="0">
            <a:defRPr sz="1000"/>
          </a:pPr>
          <a:r>
            <a:rPr lang="es-ES" sz="700" b="0" i="0" u="none" strike="noStrike" baseline="0">
              <a:solidFill>
                <a:srgbClr val="000000"/>
              </a:solidFill>
              <a:latin typeface="Arial"/>
              <a:cs typeface="Arial"/>
            </a:rPr>
            <a:t>Parque Tomás Caballero 1, 6ª Pta.</a:t>
          </a:r>
        </a:p>
        <a:p>
          <a:pPr algn="l" rtl="0">
            <a:defRPr sz="1000"/>
          </a:pPr>
          <a:r>
            <a:rPr lang="es-ES" sz="700" b="0" i="0" u="none" strike="noStrike" baseline="0">
              <a:solidFill>
                <a:srgbClr val="000000"/>
              </a:solidFill>
              <a:latin typeface="Arial"/>
              <a:cs typeface="Arial"/>
            </a:rPr>
            <a:t>31005 PAMPLONA</a:t>
          </a:r>
        </a:p>
        <a:p>
          <a:pPr algn="l" rtl="0">
            <a:defRPr sz="1000"/>
          </a:pPr>
          <a:endParaRPr lang="es-ES" sz="700" b="0" i="0" u="none" strike="noStrike" baseline="0">
            <a:solidFill>
              <a:srgbClr val="000000"/>
            </a:solidFill>
            <a:latin typeface="Arial"/>
            <a:cs typeface="Arial"/>
          </a:endParaRPr>
        </a:p>
        <a:p>
          <a:pPr algn="l" rtl="0">
            <a:defRPr sz="1000"/>
          </a:pPr>
          <a:endParaRPr lang="es-ES" sz="700" b="0" i="0" u="none" strike="noStrike" baseline="0">
            <a:solidFill>
              <a:srgbClr val="000000"/>
            </a:solidFill>
            <a:latin typeface="Arial"/>
            <a:cs typeface="Arial"/>
          </a:endParaRPr>
        </a:p>
      </xdr:txBody>
    </xdr:sp>
    <xdr:clientData/>
  </xdr:twoCellAnchor>
  <xdr:twoCellAnchor>
    <xdr:from>
      <xdr:col>0</xdr:col>
      <xdr:colOff>0</xdr:colOff>
      <xdr:row>115</xdr:row>
      <xdr:rowOff>0</xdr:rowOff>
    </xdr:from>
    <xdr:to>
      <xdr:col>0</xdr:col>
      <xdr:colOff>0</xdr:colOff>
      <xdr:row>115</xdr:row>
      <xdr:rowOff>0</xdr:rowOff>
    </xdr:to>
    <xdr:pic>
      <xdr:nvPicPr>
        <xdr:cNvPr id="35700" name="Picture 67"/>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3593" t="49870" r="1740" b="30528"/>
        <a:stretch>
          <a:fillRect/>
        </a:stretch>
      </xdr:blipFill>
      <xdr:spPr bwMode="auto">
        <a:xfrm>
          <a:off x="0" y="246983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0</xdr:col>
          <xdr:colOff>0</xdr:colOff>
          <xdr:row>90</xdr:row>
          <xdr:rowOff>28575</xdr:rowOff>
        </xdr:from>
        <xdr:to>
          <xdr:col>0</xdr:col>
          <xdr:colOff>0</xdr:colOff>
          <xdr:row>90</xdr:row>
          <xdr:rowOff>28575</xdr:rowOff>
        </xdr:to>
        <xdr:sp macro="" textlink="">
          <xdr:nvSpPr>
            <xdr:cNvPr id="24630" name="Option Button 54" hidden="1">
              <a:extLst>
                <a:ext uri="{63B3BB69-23CF-44E3-9099-C40C66FF867C}">
                  <a14:compatExt spid="_x0000_s246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0</xdr:colOff>
          <xdr:row>90</xdr:row>
          <xdr:rowOff>28575</xdr:rowOff>
        </xdr:from>
        <xdr:to>
          <xdr:col>0</xdr:col>
          <xdr:colOff>0</xdr:colOff>
          <xdr:row>90</xdr:row>
          <xdr:rowOff>28575</xdr:rowOff>
        </xdr:to>
        <xdr:sp macro="" textlink="">
          <xdr:nvSpPr>
            <xdr:cNvPr id="24631" name="Option Button 55" hidden="1">
              <a:extLst>
                <a:ext uri="{63B3BB69-23CF-44E3-9099-C40C66FF867C}">
                  <a14:compatExt spid="_x0000_s246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90</xdr:row>
          <xdr:rowOff>28575</xdr:rowOff>
        </xdr:from>
        <xdr:to>
          <xdr:col>0</xdr:col>
          <xdr:colOff>0</xdr:colOff>
          <xdr:row>90</xdr:row>
          <xdr:rowOff>28575</xdr:rowOff>
        </xdr:to>
        <xdr:sp macro="" textlink="">
          <xdr:nvSpPr>
            <xdr:cNvPr id="24633" name="Option Button 57" hidden="1">
              <a:extLst>
                <a:ext uri="{63B3BB69-23CF-44E3-9099-C40C66FF867C}">
                  <a14:compatExt spid="_x0000_s246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0</xdr:colOff>
          <xdr:row>90</xdr:row>
          <xdr:rowOff>28575</xdr:rowOff>
        </xdr:from>
        <xdr:to>
          <xdr:col>0</xdr:col>
          <xdr:colOff>0</xdr:colOff>
          <xdr:row>90</xdr:row>
          <xdr:rowOff>28575</xdr:rowOff>
        </xdr:to>
        <xdr:sp macro="" textlink="">
          <xdr:nvSpPr>
            <xdr:cNvPr id="24634" name="Option Button 58" hidden="1">
              <a:extLst>
                <a:ext uri="{63B3BB69-23CF-44E3-9099-C40C66FF867C}">
                  <a14:compatExt spid="_x0000_s246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5</xdr:col>
      <xdr:colOff>114300</xdr:colOff>
      <xdr:row>0</xdr:row>
      <xdr:rowOff>161925</xdr:rowOff>
    </xdr:from>
    <xdr:to>
      <xdr:col>6</xdr:col>
      <xdr:colOff>1685925</xdr:colOff>
      <xdr:row>3</xdr:row>
      <xdr:rowOff>76200</xdr:rowOff>
    </xdr:to>
    <xdr:pic>
      <xdr:nvPicPr>
        <xdr:cNvPr id="35701" name="imgEuropaAgro" descr="logo_agro" hidden="1"/>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276600" y="161925"/>
          <a:ext cx="1847850" cy="514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xdr:row>
      <xdr:rowOff>0</xdr:rowOff>
    </xdr:from>
    <xdr:to>
      <xdr:col>3</xdr:col>
      <xdr:colOff>527958</xdr:colOff>
      <xdr:row>2</xdr:row>
      <xdr:rowOff>195943</xdr:rowOff>
    </xdr:to>
    <xdr:pic>
      <xdr:nvPicPr>
        <xdr:cNvPr id="10" name="Imagen 9"/>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44929" y="204107"/>
          <a:ext cx="1657350" cy="400050"/>
        </a:xfrm>
        <a:prstGeom prst="rect">
          <a:avLst/>
        </a:prstGeom>
        <a:noFill/>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7029450</xdr:colOff>
      <xdr:row>0</xdr:row>
      <xdr:rowOff>76200</xdr:rowOff>
    </xdr:from>
    <xdr:to>
      <xdr:col>1</xdr:col>
      <xdr:colOff>8878128</xdr:colOff>
      <xdr:row>3</xdr:row>
      <xdr:rowOff>71231</xdr:rowOff>
    </xdr:to>
    <xdr:sp macro="" textlink="">
      <xdr:nvSpPr>
        <xdr:cNvPr id="3" name="Text Box 1"/>
        <xdr:cNvSpPr txBox="1">
          <a:spLocks noChangeArrowheads="1"/>
        </xdr:cNvSpPr>
      </xdr:nvSpPr>
      <xdr:spPr bwMode="auto">
        <a:xfrm>
          <a:off x="8296275" y="76200"/>
          <a:ext cx="1848678" cy="452231"/>
        </a:xfrm>
        <a:prstGeom prst="rect">
          <a:avLst/>
        </a:prstGeom>
        <a:solidFill>
          <a:srgbClr xmlns:mc="http://schemas.openxmlformats.org/markup-compatibility/2006" xmlns:a14="http://schemas.microsoft.com/office/drawing/2010/main" val="FFFFFF" mc:Ignorable="a14" a14:legacySpreadsheetColorIndex="9"/>
        </a:solidFill>
        <a:ln>
          <a:noFill/>
        </a:ln>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s-ES" sz="700" b="1" i="0" u="none" strike="noStrike" baseline="0">
              <a:solidFill>
                <a:srgbClr val="000000"/>
              </a:solidFill>
              <a:latin typeface="Arial"/>
              <a:cs typeface="Arial"/>
            </a:rPr>
            <a:t>Servicio de Fomento de la Industria</a:t>
          </a:r>
          <a:endParaRPr lang="es-ES" sz="700" b="0" i="0" u="none" strike="noStrike" baseline="0">
            <a:solidFill>
              <a:srgbClr val="000000"/>
            </a:solidFill>
            <a:latin typeface="Arial"/>
            <a:cs typeface="Arial"/>
          </a:endParaRPr>
        </a:p>
        <a:p>
          <a:pPr algn="l" rtl="0">
            <a:defRPr sz="1000"/>
          </a:pPr>
          <a:r>
            <a:rPr lang="es-ES" sz="700" b="0" i="0" u="none" strike="noStrike" baseline="0">
              <a:solidFill>
                <a:srgbClr val="000000"/>
              </a:solidFill>
              <a:latin typeface="Arial"/>
              <a:cs typeface="Arial"/>
            </a:rPr>
            <a:t>Parque Tomás Caballero 1, 6ª Pta.</a:t>
          </a:r>
        </a:p>
        <a:p>
          <a:pPr algn="l" rtl="0">
            <a:defRPr sz="1000"/>
          </a:pPr>
          <a:r>
            <a:rPr lang="es-ES" sz="700" b="0" i="0" u="none" strike="noStrike" baseline="0">
              <a:solidFill>
                <a:srgbClr val="000000"/>
              </a:solidFill>
              <a:latin typeface="Arial"/>
              <a:cs typeface="Arial"/>
            </a:rPr>
            <a:t>31005 PAMPLONA</a:t>
          </a:r>
        </a:p>
        <a:p>
          <a:pPr algn="l" rtl="0">
            <a:defRPr sz="1000"/>
          </a:pPr>
          <a:endParaRPr lang="es-ES" sz="700" b="0" i="0" u="none" strike="noStrike" baseline="0">
            <a:solidFill>
              <a:srgbClr val="000000"/>
            </a:solidFill>
            <a:latin typeface="Arial"/>
            <a:cs typeface="Arial"/>
          </a:endParaRPr>
        </a:p>
        <a:p>
          <a:pPr algn="l" rtl="0">
            <a:defRPr sz="1000"/>
          </a:pPr>
          <a:endParaRPr lang="es-ES" sz="700" b="0" i="0" u="none" strike="noStrike" baseline="0">
            <a:solidFill>
              <a:srgbClr val="000000"/>
            </a:solidFill>
            <a:latin typeface="Arial"/>
            <a:cs typeface="Arial"/>
          </a:endParaRPr>
        </a:p>
      </xdr:txBody>
    </xdr:sp>
    <xdr:clientData/>
  </xdr:twoCellAnchor>
  <xdr:twoCellAnchor editAs="oneCell">
    <xdr:from>
      <xdr:col>0</xdr:col>
      <xdr:colOff>142875</xdr:colOff>
      <xdr:row>1</xdr:row>
      <xdr:rowOff>0</xdr:rowOff>
    </xdr:from>
    <xdr:to>
      <xdr:col>1</xdr:col>
      <xdr:colOff>533400</xdr:colOff>
      <xdr:row>3</xdr:row>
      <xdr:rowOff>95250</xdr:rowOff>
    </xdr:to>
    <xdr:pic>
      <xdr:nvPicPr>
        <xdr:cNvPr id="6" name="Imagen 5"/>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152400"/>
          <a:ext cx="1657350" cy="400050"/>
        </a:xfrm>
        <a:prstGeom prst="rect">
          <a:avLst/>
        </a:prstGeom>
        <a:noFill/>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M:\FOMENTO\2023-%20PYMES%20INDUSTRIALES\Ficha\2022.10.18%20Formulario%20Datos%20Empresa%20y%20Proyecto%20-%20Pymes%20202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DRUMA\Documentacion\Convocatoria2022\Formulario\Formulario_GRANDESEMPRESAS%20202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EMPRESA (1)"/>
      <sheetName val="DATOS EMPRESA (2)"/>
      <sheetName val="DATOS PROYECTO"/>
      <sheetName val="DATOS PROYECTO (2)"/>
      <sheetName val="Formulario Protección Datos"/>
      <sheetName val="DECLARACION RESPONSABLE"/>
      <sheetName val="Hoja4"/>
      <sheetName val="Hoja3"/>
      <sheetName val="Hoja1"/>
      <sheetName val="Hoja2"/>
    </sheetNames>
    <sheetDataSet>
      <sheetData sheetId="0">
        <row r="8">
          <cell r="B8" t="str">
            <v>2-PYMES Industriales</v>
          </cell>
        </row>
        <row r="13">
          <cell r="F13" t="str">
            <v>ELIJA UNA OPCIÓN DE LA LISTA DESPLEGABLE (desplacese con las flechas de dirección)</v>
          </cell>
        </row>
      </sheetData>
      <sheetData sheetId="1"/>
      <sheetData sheetId="2">
        <row r="11">
          <cell r="D11" t="str">
            <v>(Nombre del Municipio)</v>
          </cell>
        </row>
      </sheetData>
      <sheetData sheetId="3"/>
      <sheetData sheetId="4"/>
      <sheetData sheetId="5"/>
      <sheetData sheetId="6">
        <row r="2">
          <cell r="H2">
            <v>45473</v>
          </cell>
          <cell r="Q2" t="b">
            <v>1</v>
          </cell>
        </row>
        <row r="3">
          <cell r="A3" t="str">
            <v>(Seleccione Tamaño)</v>
          </cell>
          <cell r="B3" t="str">
            <v>(Seleccione Tamaño)</v>
          </cell>
          <cell r="Q3" t="b">
            <v>0</v>
          </cell>
        </row>
        <row r="4">
          <cell r="A4" t="str">
            <v>Micro empresa</v>
          </cell>
          <cell r="B4" t="str">
            <v>Micro empresa</v>
          </cell>
        </row>
        <row r="5">
          <cell r="A5" t="str">
            <v>Pequeña empresa</v>
          </cell>
          <cell r="B5" t="str">
            <v>Pequeña empresa</v>
          </cell>
        </row>
        <row r="6">
          <cell r="A6" t="str">
            <v>Mediana empresa</v>
          </cell>
          <cell r="B6" t="str">
            <v>Mediana empresa</v>
          </cell>
        </row>
        <row r="7">
          <cell r="A7" t="str">
            <v>Empresas de mediana capitalización (MIDCAPS)</v>
          </cell>
        </row>
        <row r="8">
          <cell r="A8" t="str">
            <v>Gran empresa</v>
          </cell>
        </row>
        <row r="11">
          <cell r="E11">
            <v>45092</v>
          </cell>
        </row>
        <row r="12">
          <cell r="E12">
            <v>45458</v>
          </cell>
        </row>
      </sheetData>
      <sheetData sheetId="7">
        <row r="2">
          <cell r="A2" t="str">
            <v>(1) Con arreglo a la Recomendación 2003/361/CE de la Comisión, de 6 de mayo de 2003</v>
          </cell>
          <cell r="B2" t="str">
            <v>Plantilla media 2021 (2)</v>
          </cell>
          <cell r="C2" t="str">
            <v>Plantilla finalización inversiones</v>
          </cell>
          <cell r="D2" t="str">
            <v>CAPÍTULOS</v>
          </cell>
          <cell r="E2" t="str">
            <v>PARTIDAS</v>
          </cell>
          <cell r="F2" t="str">
            <v>ELIJA UNA OPCIÓN DE LA LISTA DESPLEGABLE (desplacese con las flechas de dirección)</v>
          </cell>
        </row>
        <row r="3">
          <cell r="D3" t="str">
            <v>Capítulo 1</v>
          </cell>
          <cell r="E3" t="str">
            <v>Todas</v>
          </cell>
          <cell r="F3" t="str">
            <v>Animales vivos</v>
          </cell>
        </row>
        <row r="4">
          <cell r="A4" t="str">
            <v>(1) Según cuentas anuales; (2) Con arreglo a la definición establecida en el Anexo 1 del Reglamento (UE) Nº 651/2014 de la Comisión</v>
          </cell>
          <cell r="B4" t="str">
            <v>Plantilla a 31/12/2021 (3)</v>
          </cell>
          <cell r="C4" t="str">
            <v>Plantilla a la finalización de la inversión</v>
          </cell>
          <cell r="D4" t="str">
            <v>Capítulo 2</v>
          </cell>
          <cell r="E4" t="str">
            <v>Todas</v>
          </cell>
          <cell r="F4" t="str">
            <v>Carnes y despojos comestibles</v>
          </cell>
        </row>
        <row r="5">
          <cell r="D5" t="str">
            <v>Capítulo 3</v>
          </cell>
          <cell r="E5" t="str">
            <v>Todas</v>
          </cell>
          <cell r="F5" t="str">
            <v>Pescados, crustáceos y moluscos</v>
          </cell>
        </row>
        <row r="6">
          <cell r="A6" t="str">
            <v>Número de mujeres en plantilla</v>
          </cell>
          <cell r="D6" t="str">
            <v>Capítulo 4</v>
          </cell>
          <cell r="E6" t="str">
            <v>Todas</v>
          </cell>
          <cell r="F6" t="str">
            <v>Leche y productos lácteos; huevos de ave; miel natural</v>
          </cell>
        </row>
        <row r="7">
          <cell r="D7" t="str">
            <v>Capítulo 5</v>
          </cell>
          <cell r="E7" t="str">
            <v>05.04</v>
          </cell>
          <cell r="F7" t="str">
            <v>Tripas, vejigas y estómagos de animales (distintos de los de pescado), enteros o en trozos</v>
          </cell>
        </row>
        <row r="8">
          <cell r="A8" t="str">
            <v>Número de mujeres en plantilla a 31/12/2020</v>
          </cell>
          <cell r="D8" t="str">
            <v>Capítulo 5</v>
          </cell>
          <cell r="E8" t="str">
            <v>05.15</v>
          </cell>
          <cell r="F8" t="str">
            <v>Productos de origen animal no expresados ni comprendidos en otras partidas; animales muertos de los capítulos 1 o 3, impropios para el consumo humano</v>
          </cell>
        </row>
        <row r="9">
          <cell r="D9" t="str">
            <v>Capítulo 6</v>
          </cell>
          <cell r="E9" t="str">
            <v>Todas</v>
          </cell>
          <cell r="F9" t="str">
            <v>Plantas vivas y productos de la floricultura</v>
          </cell>
        </row>
        <row r="10">
          <cell r="D10" t="str">
            <v>Capítulo 7</v>
          </cell>
          <cell r="E10" t="str">
            <v>Todas</v>
          </cell>
          <cell r="F10" t="str">
            <v>Legumbres, plantas, raíces y tubérculos alimenticios</v>
          </cell>
        </row>
        <row r="11">
          <cell r="D11" t="str">
            <v>Capítulo 8</v>
          </cell>
          <cell r="E11" t="str">
            <v>Todas</v>
          </cell>
          <cell r="F11" t="str">
            <v>Frutos comestibles; cortezas de agrios y de melones</v>
          </cell>
        </row>
        <row r="12">
          <cell r="D12" t="str">
            <v>Capítulo 9</v>
          </cell>
          <cell r="E12" t="str">
            <v>Todas</v>
          </cell>
          <cell r="F12" t="str">
            <v>Café, té y especias, con exlusión de la yerba mate (partida 09.03)</v>
          </cell>
        </row>
        <row r="13">
          <cell r="D13" t="str">
            <v>Capítulo 10</v>
          </cell>
          <cell r="E13" t="str">
            <v>Todas</v>
          </cell>
          <cell r="F13" t="str">
            <v>Cereales</v>
          </cell>
        </row>
        <row r="14">
          <cell r="D14" t="str">
            <v>Capítulo 11</v>
          </cell>
          <cell r="E14" t="str">
            <v>Todas</v>
          </cell>
          <cell r="F14" t="str">
            <v>Productos de la molinería; malta; almidones y féculas; gluten; inulina</v>
          </cell>
        </row>
        <row r="15">
          <cell r="D15" t="str">
            <v>Capítulo 12</v>
          </cell>
          <cell r="E15" t="str">
            <v>Todas</v>
          </cell>
          <cell r="F15" t="str">
            <v>Semillas y frutos oleaginosos; semillas, simientes y frutos diversos; plantas industriales y medicinales; pajas y forrajes</v>
          </cell>
        </row>
        <row r="16">
          <cell r="D16" t="str">
            <v>Capítulo 13</v>
          </cell>
          <cell r="E16" t="str">
            <v>13.03</v>
          </cell>
          <cell r="F16" t="str">
            <v>Pectina</v>
          </cell>
        </row>
        <row r="17">
          <cell r="A17" t="str">
            <v>Selecciona una Opción</v>
          </cell>
          <cell r="D17" t="str">
            <v>Capítulo 15</v>
          </cell>
          <cell r="E17" t="str">
            <v>15.01</v>
          </cell>
          <cell r="F17" t="str">
            <v>Manteca, otras grasas de cerdo y grasas de aves de corral, prensadas o fundidas</v>
          </cell>
        </row>
        <row r="18">
          <cell r="A18" t="str">
            <v>1-Industrias Agroalimentarias</v>
          </cell>
          <cell r="D18" t="str">
            <v>Capítulo 15</v>
          </cell>
          <cell r="E18" t="str">
            <v>15.02</v>
          </cell>
          <cell r="F18" t="str">
            <v>Sebos (de las especies bovina, ovina y caprina) en bruto o fundidos, incluidos los sebos llamados "primeros jugos"</v>
          </cell>
        </row>
        <row r="19">
          <cell r="A19" t="str">
            <v>2-PYMES Industriales</v>
          </cell>
          <cell r="D19" t="str">
            <v>Capítulo 15</v>
          </cell>
          <cell r="E19" t="str">
            <v>15.03</v>
          </cell>
          <cell r="F19" t="str">
            <v>Estearina; oleoestearina; aceite de manteca de cerdo y oleomargarina no emulsionada, sin mezcla ni preparación alguna</v>
          </cell>
        </row>
        <row r="20">
          <cell r="D20" t="str">
            <v>Capítulo 15</v>
          </cell>
          <cell r="E20" t="str">
            <v>15.04</v>
          </cell>
          <cell r="F20" t="str">
            <v>Grasas y aceites de pescado y de mamíferos marinos, incluso refinados</v>
          </cell>
        </row>
        <row r="21">
          <cell r="D21" t="str">
            <v>Capítulo 15</v>
          </cell>
          <cell r="E21" t="str">
            <v>15.07</v>
          </cell>
          <cell r="F21" t="str">
            <v>Aceites vegetales fijos, fluidos o concretos, brutos, purificados o refinados</v>
          </cell>
        </row>
        <row r="22">
          <cell r="D22" t="str">
            <v>Capítulo 15</v>
          </cell>
          <cell r="E22" t="str">
            <v>15.12</v>
          </cell>
          <cell r="F22" t="str">
            <v>Grasas y aceites animales o vegetales hidrogenados, incluso refinados, pero sin preparación ulterior</v>
          </cell>
        </row>
        <row r="23">
          <cell r="D23" t="str">
            <v>Capítulo 15</v>
          </cell>
          <cell r="E23" t="str">
            <v>15.13</v>
          </cell>
          <cell r="F23" t="str">
            <v>Margarina, sucedáneos de la manteca de cerdo y otras grasas alimenticias preparadas</v>
          </cell>
        </row>
        <row r="24">
          <cell r="D24" t="str">
            <v>Capítulo 15</v>
          </cell>
          <cell r="E24" t="str">
            <v>15.17</v>
          </cell>
          <cell r="F24" t="str">
            <v>Residuos procedentes del tratamiento de los cuerpos grasos o de las ceras animales o vegetales</v>
          </cell>
        </row>
        <row r="25">
          <cell r="D25" t="str">
            <v>Capítulo 16</v>
          </cell>
          <cell r="E25" t="str">
            <v>Todas</v>
          </cell>
          <cell r="F25" t="str">
            <v>Preparados de carnes, de pescados, de crustáceos y de moluscos</v>
          </cell>
        </row>
        <row r="26">
          <cell r="D26" t="str">
            <v>Capítulo 17</v>
          </cell>
          <cell r="E26" t="str">
            <v>17.01</v>
          </cell>
          <cell r="F26" t="str">
            <v>Azúcares de remolacha y de caña, en estado sólido</v>
          </cell>
        </row>
        <row r="27">
          <cell r="D27" t="str">
            <v>Capítulo 17</v>
          </cell>
          <cell r="E27" t="str">
            <v>17.02</v>
          </cell>
          <cell r="F27" t="str">
            <v>Otros azúcares; jarabes; sucenáneos de la miel, incluso mezclados con miel natural; azúcares y melazas caramelizadas</v>
          </cell>
        </row>
        <row r="28">
          <cell r="D28" t="str">
            <v>Capítulo 17</v>
          </cell>
          <cell r="E28" t="str">
            <v>17.03</v>
          </cell>
          <cell r="F28" t="str">
            <v>Melazas, incluso decoloradas</v>
          </cell>
        </row>
        <row r="29">
          <cell r="A29" t="str">
            <v>(2) Según el informe de vida laboral del 31/03/2021; 30/06/2021; 30/09/2021; 31/12/2021</v>
          </cell>
          <cell r="B29" t="str">
            <v>(3) Según el Informe de vida laboral , expedido por la Seguridad Social de  31 de diciembre de 2021.</v>
          </cell>
          <cell r="D29" t="str">
            <v>Capítulo 17</v>
          </cell>
          <cell r="E29" t="str">
            <v>17.05</v>
          </cell>
          <cell r="F29" t="str">
            <v>Azúcares , jarabes y melazas aromatizados o con adición de colorantes (incluidos el azúcar con vainilla o vainillina), con excepción de los zumos de frutas con adición de azúcar en cuaquier porcentaje</v>
          </cell>
        </row>
        <row r="30">
          <cell r="D30" t="str">
            <v>Capítulo 18</v>
          </cell>
          <cell r="E30" t="str">
            <v>18.01</v>
          </cell>
          <cell r="F30" t="str">
            <v>Cacao en grano, entero o partido, crudo o totado</v>
          </cell>
        </row>
        <row r="31">
          <cell r="B31" t="str">
            <v>(Elegir opción)</v>
          </cell>
          <cell r="C31" t="str">
            <v>(Elegir opción)</v>
          </cell>
          <cell r="D31" t="str">
            <v>Capítulo 18</v>
          </cell>
          <cell r="E31" t="str">
            <v>18.02</v>
          </cell>
          <cell r="F31" t="str">
            <v>Cáscara, cascarilla, películas y residuos de cacao</v>
          </cell>
        </row>
        <row r="32">
          <cell r="B32" t="str">
            <v>Procesos de fusión o absorción entre 01/01/2010 y 01/01/2019</v>
          </cell>
          <cell r="C32" t="str">
            <v>En proceso de integración (Fusión o absorción) iniciado a partir de 01/01/2019  y EAP que hayan incorporado nuevas cooperativas a partir de la fecha anteriormente indicada (EAPIC-FAI) partiendo de una EA</v>
          </cell>
          <cell r="D32" t="str">
            <v>Capítulo 20</v>
          </cell>
          <cell r="E32" t="str">
            <v>Todas</v>
          </cell>
          <cell r="F32" t="str">
            <v>Preparados de legumbres, de hortalizas, de frutas y de otras plantas o partes de plantas</v>
          </cell>
        </row>
        <row r="33">
          <cell r="B33" t="str">
            <v>Procesos de integración (Acuerdos intercooperativos) entre 01/01/2010 y 01/01/2019</v>
          </cell>
          <cell r="C33" t="str">
            <v>En proceso de integración (Fusión o absorción) iniciado a partir de 01/01/2019  y EAP que hayan incorporado nuevas cooperativas a partir de la fecha anteriormente indicada (EAPIC-FAI) partiendo de una EAI</v>
          </cell>
          <cell r="D33" t="str">
            <v>Capítulo 22</v>
          </cell>
          <cell r="E33" t="str">
            <v>22.04</v>
          </cell>
          <cell r="F33" t="str">
            <v>Mosto de uva parcialmente fermentado, incluso "apagado" sin utilización de alcohol</v>
          </cell>
        </row>
        <row r="34">
          <cell r="B34" t="str">
            <v>Cooperativas de 2ª o ulterior grado con procesos de integración antes de 01/01/2010 y que la facturación sea &gt; 10.000.000 € en el último año fiscal.</v>
          </cell>
          <cell r="C34" t="str">
            <v>En proceso de integración (Acuerdos intercooperativos) iniciado a partir de 01/01/2019 (EAPIC-AI) partiendo de una EA</v>
          </cell>
          <cell r="D34" t="str">
            <v>Capítulo 22</v>
          </cell>
          <cell r="E34" t="str">
            <v>22.05</v>
          </cell>
          <cell r="F34" t="str">
            <v>Vinos de uva; mosto de uva "apagado" con alcohol (incluidas las mistelas)</v>
          </cell>
        </row>
        <row r="35">
          <cell r="B35" t="str">
            <v>Las EAP y las EA integradas en una EAP</v>
          </cell>
          <cell r="C35" t="str">
            <v>En proceso de integración (Acuerdos intercooperativos) iniciado a partir de 01/01/2019 (EAPIC-AI) partiendo de una EAI</v>
          </cell>
          <cell r="D35" t="str">
            <v>Capítulo 22</v>
          </cell>
          <cell r="E35" t="str">
            <v>22.07</v>
          </cell>
          <cell r="F35" t="str">
            <v>Sidra, perada, aguamiel y otras bebidas fermentadas</v>
          </cell>
        </row>
        <row r="36">
          <cell r="D36" t="str">
            <v>Capítulo 22</v>
          </cell>
          <cell r="E36" t="str">
            <v>22.08</v>
          </cell>
          <cell r="F36" t="str">
            <v>1-Alcohol etílico desnaturalizado o sin desnaturalizar, decualquier graduación, obtenido con los productos agrícolas que se enumeran en el anexo I, con exclusión de losaguardientes, licores y demás bebidas espirituosas; preparados alcohólicos compuestos (llamados extractos concentrados) para la fabricación de bebidas</v>
          </cell>
        </row>
        <row r="37">
          <cell r="D37" t="str">
            <v>Capítulo 22</v>
          </cell>
          <cell r="E37" t="str">
            <v>22.09</v>
          </cell>
          <cell r="F37" t="str">
            <v>2-Alcohol etílico desnaturalizado o sin desnaturalizar, decualquier graduación, obtenido con los productos agrícolas que se enumeran en el anexo I, con exclusión de losaguardientes, licores y demás bebidas espirituosas; preparados alcohólicos compuestos (llamados extractos concentrados) para la fabricación de bebidas.</v>
          </cell>
        </row>
        <row r="38">
          <cell r="D38" t="str">
            <v>Capítulo 22</v>
          </cell>
          <cell r="E38" t="str">
            <v>22.10</v>
          </cell>
          <cell r="F38" t="str">
            <v>Vinagre y sus sucedáneos comestibles</v>
          </cell>
        </row>
        <row r="39">
          <cell r="D39" t="str">
            <v>Capítulo 23</v>
          </cell>
          <cell r="E39" t="str">
            <v>Todas</v>
          </cell>
          <cell r="F39" t="str">
            <v>Residuos y desperdicios de las industrias alimenticias; alimentos preparados para animales</v>
          </cell>
        </row>
        <row r="40">
          <cell r="D40" t="str">
            <v>Capítulo 24</v>
          </cell>
          <cell r="E40" t="str">
            <v>24.01</v>
          </cell>
          <cell r="F40" t="str">
            <v>Tabaco en rama o sin elaborar; desperdicios de tabaco</v>
          </cell>
        </row>
        <row r="41">
          <cell r="D41" t="str">
            <v>Capítulo 45</v>
          </cell>
          <cell r="E41" t="str">
            <v>45.01</v>
          </cell>
          <cell r="F41" t="str">
            <v>Corcho natural en bruto y desperdicios de corcho; corcho triturado, granulado o pulverizado</v>
          </cell>
        </row>
        <row r="42">
          <cell r="D42" t="str">
            <v>Capítulo 54</v>
          </cell>
          <cell r="E42" t="str">
            <v>54.01</v>
          </cell>
          <cell r="F42" t="str">
            <v>Lino en bruto (mies de lino), enriado, espadado, rastrillado (peinado) o trabajado de otra forma, pero sin hilar; estopas y desperdicios de lino (incluidas las hilachas)</v>
          </cell>
        </row>
        <row r="43">
          <cell r="D43" t="str">
            <v>Capítulo 57</v>
          </cell>
          <cell r="E43" t="str">
            <v>57.01</v>
          </cell>
          <cell r="F43" t="str">
            <v>Cáñamo (cannabis sativa) en rama, enriado, espadado, rastrillado (peinado) o trabajado de otra forma, pero sin hilar; estopas y desperdicios de lino (incluidas las hilachas)</v>
          </cell>
        </row>
        <row r="49">
          <cell r="D49" t="str">
            <v>0111 - Cultivo de cereales (excepto arroz), leguminosas y semillas oleaginosas</v>
          </cell>
        </row>
        <row r="50">
          <cell r="D50" t="str">
            <v>0112 - Cultivo de arroz</v>
          </cell>
        </row>
        <row r="51">
          <cell r="D51" t="str">
            <v>0113 - Cultivo de hortalizas, raíces y tubérculos</v>
          </cell>
        </row>
        <row r="52">
          <cell r="D52" t="str">
            <v>0114 - Cultivo de caña de azúcar</v>
          </cell>
        </row>
        <row r="53">
          <cell r="D53" t="str">
            <v>0115 - Cultivo de tabaco</v>
          </cell>
        </row>
        <row r="54">
          <cell r="D54" t="str">
            <v>0116 - Cultivo de plantas para fibras textiles</v>
          </cell>
        </row>
        <row r="55">
          <cell r="D55" t="str">
            <v>0119 - Otros cultivos no perennes</v>
          </cell>
        </row>
        <row r="56">
          <cell r="D56" t="str">
            <v>0121 - Cultivo de la vid</v>
          </cell>
        </row>
        <row r="57">
          <cell r="D57" t="str">
            <v>0122 - Cultivo de frutos tropicales y subtropicales</v>
          </cell>
        </row>
        <row r="58">
          <cell r="D58" t="str">
            <v>0123 - Cultivo de cítricos</v>
          </cell>
        </row>
        <row r="59">
          <cell r="D59" t="str">
            <v>0124 - Cultivo de frutos con hueso y pepitas</v>
          </cell>
        </row>
        <row r="60">
          <cell r="D60" t="str">
            <v>0125 - Cultivo de otros árboles y arbustos frutales y frutos secos</v>
          </cell>
        </row>
        <row r="61">
          <cell r="D61" t="str">
            <v>0126 - Cultivo de frutos oleaginosos</v>
          </cell>
        </row>
        <row r="62">
          <cell r="D62" t="str">
            <v>0127 - Cultivo de plantas para bebidas</v>
          </cell>
        </row>
        <row r="63">
          <cell r="D63" t="str">
            <v>0128 - Cultivo de especias, plantas aromáticas, medicinales y farmacéuticas</v>
          </cell>
        </row>
        <row r="64">
          <cell r="D64" t="str">
            <v>0129 - Otros cultivos perennes</v>
          </cell>
        </row>
        <row r="65">
          <cell r="D65" t="str">
            <v>0130 - Propagación de plantas</v>
          </cell>
        </row>
        <row r="66">
          <cell r="D66" t="str">
            <v>0141 - Explotación de ganado bovino para la producción de leche</v>
          </cell>
        </row>
        <row r="67">
          <cell r="D67" t="str">
            <v>0142 - Explotación de otro ganado bovino y búfalos</v>
          </cell>
        </row>
        <row r="68">
          <cell r="D68" t="str">
            <v>0143 - Explotación de caballos y otros equinos</v>
          </cell>
        </row>
        <row r="69">
          <cell r="D69" t="str">
            <v>0144 - Explotación de camellos y otros camélidos</v>
          </cell>
        </row>
        <row r="70">
          <cell r="D70" t="str">
            <v>0145 - Explotación de ganado ovino y caprino</v>
          </cell>
        </row>
        <row r="71">
          <cell r="D71" t="str">
            <v>0146 - Explotación de ganado porcino</v>
          </cell>
        </row>
        <row r="72">
          <cell r="D72" t="str">
            <v>0147 - Avicultura</v>
          </cell>
        </row>
        <row r="73">
          <cell r="D73" t="str">
            <v>0149 - Otras explotaciones de ganado</v>
          </cell>
        </row>
        <row r="74">
          <cell r="D74" t="str">
            <v>0150 - Producción agrícola combinada con la producción ganadera</v>
          </cell>
        </row>
        <row r="75">
          <cell r="D75" t="str">
            <v>0161 - Actividades de apoyo a la agricultura</v>
          </cell>
        </row>
        <row r="76">
          <cell r="D76" t="str">
            <v>0162 - Actividades de apoyo a la ganadería</v>
          </cell>
        </row>
        <row r="77">
          <cell r="D77" t="str">
            <v>0163 - Actividades de preparación posterior a la cosecha</v>
          </cell>
        </row>
        <row r="78">
          <cell r="D78" t="str">
            <v>0164 - Tratamiento de semillas para reproducción</v>
          </cell>
        </row>
        <row r="79">
          <cell r="D79" t="str">
            <v>0170 - Caza, captura de animales y servicios relacionados con las mismas</v>
          </cell>
        </row>
        <row r="80">
          <cell r="D80" t="str">
            <v>0210 - Silvicultura y otras actividades forestales</v>
          </cell>
        </row>
        <row r="81">
          <cell r="D81" t="str">
            <v>0220 - Explotación de la madera</v>
          </cell>
        </row>
        <row r="82">
          <cell r="D82" t="str">
            <v>0230 - Recolección de productos silvestres, excepto madera</v>
          </cell>
        </row>
        <row r="83">
          <cell r="D83" t="str">
            <v>0240 - Servicios de apoyo a la silvicultura</v>
          </cell>
        </row>
        <row r="84">
          <cell r="D84" t="str">
            <v>0311 - Pesca marina</v>
          </cell>
        </row>
        <row r="85">
          <cell r="D85" t="str">
            <v>0312 - Pesca en agua dulce</v>
          </cell>
        </row>
        <row r="86">
          <cell r="D86" t="str">
            <v>0321 - Acuicultura marina</v>
          </cell>
        </row>
        <row r="87">
          <cell r="D87" t="str">
            <v>0322 - Acuicultura en agua dulce</v>
          </cell>
        </row>
        <row r="88">
          <cell r="D88" t="str">
            <v>0510 - Extracción de antracita y hulla</v>
          </cell>
        </row>
        <row r="89">
          <cell r="D89" t="str">
            <v>0520 - Extracción de lignito</v>
          </cell>
        </row>
        <row r="90">
          <cell r="D90" t="str">
            <v>0610 - Extracción de crudo de petróleo</v>
          </cell>
        </row>
        <row r="91">
          <cell r="D91" t="str">
            <v>0620 - Extracción de gas natural</v>
          </cell>
        </row>
        <row r="92">
          <cell r="D92" t="str">
            <v>0710 - Extracción de minerales de hierro</v>
          </cell>
        </row>
        <row r="93">
          <cell r="D93" t="str">
            <v>0721 - Extracción de minerales de uranio y torio</v>
          </cell>
        </row>
        <row r="94">
          <cell r="D94" t="str">
            <v>0729 - Extracción de otros minerales metálicos no férreos</v>
          </cell>
        </row>
        <row r="95">
          <cell r="D95" t="str">
            <v>0811 - Extracción de piedra ornamental y para la construcción, piedra caliza, yeso, creta y pizarra</v>
          </cell>
        </row>
        <row r="96">
          <cell r="D96" t="str">
            <v>0812 - Extracción de gravas y arenas; extracción de arcilla y caolín</v>
          </cell>
        </row>
        <row r="97">
          <cell r="D97" t="str">
            <v>0891 - Extracción de minerales para productos químicos y fertilizantes</v>
          </cell>
        </row>
        <row r="98">
          <cell r="D98" t="str">
            <v>0892 - Extracción de turba</v>
          </cell>
        </row>
        <row r="99">
          <cell r="D99" t="str">
            <v>0893 - Extracción de sal</v>
          </cell>
        </row>
        <row r="100">
          <cell r="D100" t="str">
            <v>0899 - Otras industrias extractivas n.c.o.p.</v>
          </cell>
        </row>
        <row r="101">
          <cell r="D101" t="str">
            <v>0910 - Actividades de apoyo a la extracción de petróleo y gas natural</v>
          </cell>
        </row>
        <row r="102">
          <cell r="D102" t="str">
            <v>0990 - Actividades de apoyo a otras industrias extractivas</v>
          </cell>
        </row>
        <row r="103">
          <cell r="D103" t="str">
            <v>1011 - Procesado y conservación de carne</v>
          </cell>
        </row>
        <row r="104">
          <cell r="D104" t="str">
            <v>1012 - Procesado y conservación de volatería</v>
          </cell>
        </row>
        <row r="105">
          <cell r="D105" t="str">
            <v>1013 - Elaboración de productos cárnicos y de volatería</v>
          </cell>
        </row>
        <row r="106">
          <cell r="D106" t="str">
            <v>1021 - Procesado de pescados, crustáceos y moluscos</v>
          </cell>
        </row>
        <row r="107">
          <cell r="D107" t="str">
            <v>1022 - Fabricación de conservas de pescado</v>
          </cell>
        </row>
        <row r="108">
          <cell r="D108" t="str">
            <v>1031 - Procesado y conservación de patatas</v>
          </cell>
        </row>
        <row r="109">
          <cell r="D109" t="str">
            <v>1032 - Elaboración de zumos de frutas y hortalizas</v>
          </cell>
        </row>
        <row r="110">
          <cell r="D110" t="str">
            <v>1039 - Otro procesado y conservación de frutas y hortalizas</v>
          </cell>
        </row>
        <row r="111">
          <cell r="D111" t="str">
            <v>1042 - Fabricación de margarina y grasas comestibles similares</v>
          </cell>
        </row>
        <row r="112">
          <cell r="D112" t="str">
            <v>1043 - Fabricación de aceite de oliva</v>
          </cell>
        </row>
        <row r="113">
          <cell r="D113" t="str">
            <v>1044 - Fabricación de otros aceites y grasas</v>
          </cell>
        </row>
        <row r="114">
          <cell r="D114" t="str">
            <v>1052 - Elaboración de helados</v>
          </cell>
        </row>
        <row r="115">
          <cell r="D115" t="str">
            <v>1053 - Fabricación de quesos</v>
          </cell>
        </row>
        <row r="116">
          <cell r="D116" t="str">
            <v>1054 - Preparación de leche y otros productos lácteos</v>
          </cell>
        </row>
        <row r="117">
          <cell r="D117" t="str">
            <v>1061 - Fabricación de productos de molinería</v>
          </cell>
        </row>
        <row r="118">
          <cell r="D118" t="str">
            <v>1062 - Fabricación de almidones y productos amiláceos</v>
          </cell>
        </row>
        <row r="119">
          <cell r="D119" t="str">
            <v>1071 - Fabricación de pan y de productos frescos de panadería y pastelería</v>
          </cell>
        </row>
        <row r="120">
          <cell r="D120" t="str">
            <v>1072 - Fabricación de galletas y productos de panadería y pastelería de larga duración</v>
          </cell>
        </row>
        <row r="121">
          <cell r="D121" t="str">
            <v>1073 - Fabricación de pastas alimenticias, cuscús y productos similares</v>
          </cell>
        </row>
        <row r="122">
          <cell r="D122" t="str">
            <v>1081 - Fabricación de azúcar</v>
          </cell>
        </row>
        <row r="123">
          <cell r="D123" t="str">
            <v>1082 - Fabricación de cacao, chocolate y productos de confitería</v>
          </cell>
        </row>
        <row r="124">
          <cell r="D124" t="str">
            <v>1083 - Elaboración de café, té e infusiones</v>
          </cell>
        </row>
        <row r="125">
          <cell r="D125" t="str">
            <v>1084 - Elaboración de especias, salsas y condimentos</v>
          </cell>
        </row>
        <row r="126">
          <cell r="D126" t="str">
            <v>1085 - Elaboración de platos y comidas preparados</v>
          </cell>
        </row>
        <row r="127">
          <cell r="D127" t="str">
            <v>1086 - Elaboración de preparados alimenticios homogeneizados y alimentos dietéticos</v>
          </cell>
        </row>
        <row r="128">
          <cell r="D128" t="str">
            <v>1089 - Elaboración de otros productos alimenticios n.c.o.p.</v>
          </cell>
        </row>
        <row r="129">
          <cell r="D129" t="str">
            <v>1091 - Fabricación de productos para la alimentación de animales de granja</v>
          </cell>
        </row>
        <row r="130">
          <cell r="D130" t="str">
            <v>1092 - Fabricación de productos para la alimentación de animales de compañía</v>
          </cell>
        </row>
        <row r="131">
          <cell r="D131" t="str">
            <v>1101 - Destilación, rectificación y mezcla de bebidas alcohólicas</v>
          </cell>
        </row>
        <row r="132">
          <cell r="D132" t="str">
            <v>1102 - Elaboración de vinos</v>
          </cell>
        </row>
        <row r="133">
          <cell r="D133" t="str">
            <v>1103 - Elaboración de sidra y otras bebidas fermentadas a partir de frutas</v>
          </cell>
        </row>
        <row r="134">
          <cell r="D134" t="str">
            <v>1104 - Elaboración de otras bebidas no destiladas, procedentes de la fermentación</v>
          </cell>
        </row>
        <row r="135">
          <cell r="D135" t="str">
            <v>1105 - Fabricación de cerveza</v>
          </cell>
        </row>
        <row r="136">
          <cell r="D136" t="str">
            <v>1106 - Fabricación de malta</v>
          </cell>
        </row>
        <row r="137">
          <cell r="D137" t="str">
            <v>1107 - Fabricación de bebidas no alcohólicas; producción de aguas minerales y otras aguas embotelladas</v>
          </cell>
        </row>
        <row r="138">
          <cell r="D138" t="str">
            <v>1200 - Industria del tabaco</v>
          </cell>
        </row>
        <row r="139">
          <cell r="D139" t="str">
            <v>1310 - Preparación e hilado de fibras textiles</v>
          </cell>
        </row>
        <row r="140">
          <cell r="D140" t="str">
            <v>1320 - Fabricación de tejidos textiles</v>
          </cell>
        </row>
        <row r="141">
          <cell r="D141" t="str">
            <v>1330 - Acabado de textiles</v>
          </cell>
        </row>
        <row r="142">
          <cell r="D142" t="str">
            <v>1391 - Fabricación de tejidos de punto</v>
          </cell>
        </row>
        <row r="143">
          <cell r="D143" t="str">
            <v>1392 - Fabricación de artículos confeccionados con textiles, excepto prendas de vestir</v>
          </cell>
        </row>
        <row r="144">
          <cell r="D144" t="str">
            <v>1393 - Fabricación de alfombras y moquetas</v>
          </cell>
        </row>
        <row r="145">
          <cell r="D145" t="str">
            <v>1394 - Fabricación de cuerdas, cordeles, bramantes y redes</v>
          </cell>
        </row>
        <row r="146">
          <cell r="D146" t="str">
            <v>1395 - Fabricación de telas no tejidas y artículos confeccionados con ellas, excepto prendas de vestir</v>
          </cell>
        </row>
        <row r="147">
          <cell r="D147" t="str">
            <v>1396 - Fabricación de otros productos textiles de uso técnico e industrial</v>
          </cell>
        </row>
        <row r="148">
          <cell r="D148" t="str">
            <v>1399 - Fabricación de otros productos textiles n.c.o.p.</v>
          </cell>
        </row>
        <row r="149">
          <cell r="D149" t="str">
            <v>1411 - Confección de prendas de vestir de cuero</v>
          </cell>
        </row>
        <row r="150">
          <cell r="D150" t="str">
            <v>1412 - Confección de ropa de trabajo</v>
          </cell>
        </row>
        <row r="151">
          <cell r="D151" t="str">
            <v>1413 - Confección de otras prendas de vestir exteriores</v>
          </cell>
        </row>
        <row r="152">
          <cell r="D152" t="str">
            <v>1414 - Confección de ropa interior</v>
          </cell>
        </row>
        <row r="153">
          <cell r="D153" t="str">
            <v>1419 - Confección de otras prendas de vestir y accesorios</v>
          </cell>
        </row>
        <row r="154">
          <cell r="D154" t="str">
            <v>1420 - Fabricación de artículos de peletería</v>
          </cell>
        </row>
        <row r="155">
          <cell r="D155" t="str">
            <v>1431 - Confección de calcetería</v>
          </cell>
        </row>
        <row r="156">
          <cell r="D156" t="str">
            <v>1439 - Confección de otras prendas de vestir de punto</v>
          </cell>
        </row>
        <row r="157">
          <cell r="D157" t="str">
            <v>1511 - Preparación, curtido y acabado del cuero; preparación y teñido de pieles</v>
          </cell>
        </row>
        <row r="158">
          <cell r="D158" t="str">
            <v>1512 - Fabricación de artículos de marroquinería, viaje y de guarnicionería y talabartería</v>
          </cell>
        </row>
        <row r="159">
          <cell r="D159" t="str">
            <v>1520 - Fabricación de calzado</v>
          </cell>
        </row>
        <row r="160">
          <cell r="D160" t="str">
            <v>1610 - Aserrado y cepillado de la madera</v>
          </cell>
        </row>
        <row r="161">
          <cell r="D161" t="str">
            <v>1621 - Fabricación de chapas y tableros de madera</v>
          </cell>
        </row>
        <row r="162">
          <cell r="D162" t="str">
            <v>1622 - Fabricación de suelos de madera ensamblados</v>
          </cell>
        </row>
        <row r="163">
          <cell r="D163" t="str">
            <v>1623 - Fabricación de otras estructuras de madera y piezas de carpintería y ebanistería para la construcción</v>
          </cell>
        </row>
        <row r="164">
          <cell r="D164" t="str">
            <v>1624 - Fabricación de envases y embalajes de madera</v>
          </cell>
        </row>
        <row r="165">
          <cell r="D165" t="str">
            <v>1629 - Fabricación de otros productos de madera; artículos de corcho, cestería y espartería</v>
          </cell>
        </row>
        <row r="166">
          <cell r="D166" t="str">
            <v>1711 - Fabricación de pasta papelera</v>
          </cell>
        </row>
        <row r="167">
          <cell r="D167" t="str">
            <v>1712 - Fabricación de papel y cartón</v>
          </cell>
        </row>
        <row r="168">
          <cell r="D168" t="str">
            <v>1721 - Fabricación de papel y cartón ondulados; fabricación de envases y embalajes de papel y cartón</v>
          </cell>
        </row>
        <row r="169">
          <cell r="D169" t="str">
            <v>1722 - Fabricación de artículos de papel y cartón para uso doméstico, sanitario e higiénico</v>
          </cell>
        </row>
        <row r="170">
          <cell r="D170" t="str">
            <v>1723 - Fabricación de artículos de papelería</v>
          </cell>
        </row>
        <row r="171">
          <cell r="D171" t="str">
            <v>1724 - Fabricación de papeles pintados</v>
          </cell>
        </row>
        <row r="172">
          <cell r="D172" t="str">
            <v>1729 - Fabricación de otros artículos de papel y cartón</v>
          </cell>
        </row>
        <row r="173">
          <cell r="D173" t="str">
            <v>1811 - Artes gráficas y servicios relacionados con las mismas</v>
          </cell>
        </row>
        <row r="174">
          <cell r="D174" t="str">
            <v>1812 - Otras actividades de impresión y artes gráficas</v>
          </cell>
        </row>
        <row r="175">
          <cell r="D175" t="str">
            <v>1813 - Servicios de preimpresión y preparación de soportes</v>
          </cell>
        </row>
        <row r="176">
          <cell r="D176" t="str">
            <v>1814 - Encuadernación y servicios relacionados con la misma</v>
          </cell>
        </row>
        <row r="177">
          <cell r="D177" t="str">
            <v>1820 - Reproducción de soportes grabados</v>
          </cell>
        </row>
        <row r="178">
          <cell r="D178" t="str">
            <v>1910 - Coquerías</v>
          </cell>
        </row>
        <row r="179">
          <cell r="D179" t="str">
            <v>1920 - Refino de petróleo</v>
          </cell>
        </row>
        <row r="180">
          <cell r="D180" t="str">
            <v>2011 - Fabricación de gases industriales</v>
          </cell>
        </row>
        <row r="181">
          <cell r="D181" t="str">
            <v>2012 - Fabricación de colorantes y pigmentos</v>
          </cell>
        </row>
        <row r="182">
          <cell r="D182" t="str">
            <v>2013 - Fabricación de otros productos básicos de química inorgánica</v>
          </cell>
        </row>
        <row r="183">
          <cell r="D183" t="str">
            <v>2014 - Fabricación de otros productos básicos de química orgánica</v>
          </cell>
        </row>
        <row r="184">
          <cell r="D184" t="str">
            <v>2015 - Fabricación de fertilizantes y compuestos nitrogenados</v>
          </cell>
        </row>
        <row r="185">
          <cell r="D185" t="str">
            <v>2016 - Fabricación de plásticos en formas primarias</v>
          </cell>
        </row>
        <row r="186">
          <cell r="D186" t="str">
            <v>2017 - Fabricación de caucho sintético en formas primarias</v>
          </cell>
        </row>
        <row r="187">
          <cell r="D187" t="str">
            <v>2020 - Fabricación de pesticidas y otros productos agroquímicos</v>
          </cell>
        </row>
        <row r="188">
          <cell r="D188" t="str">
            <v>2030 - Fabricación de pinturas, barnices y revestimientos similares; tintas de imprenta y masillas</v>
          </cell>
        </row>
        <row r="189">
          <cell r="D189" t="str">
            <v>2041 - Fabricación de jabones, detergentes y otros artículos de limpieza y abrillantamiento</v>
          </cell>
        </row>
        <row r="190">
          <cell r="D190" t="str">
            <v>2042 - Fabricación de perfumes y cosméticos</v>
          </cell>
        </row>
        <row r="191">
          <cell r="D191" t="str">
            <v>2051 - Fabricación de explosivos</v>
          </cell>
        </row>
        <row r="192">
          <cell r="D192" t="str">
            <v>2052 - Fabricación de colas</v>
          </cell>
        </row>
        <row r="193">
          <cell r="D193" t="str">
            <v>2053 - Fabricación de aceites esenciales</v>
          </cell>
        </row>
        <row r="194">
          <cell r="D194" t="str">
            <v>2059 - Fabricación de otros productos químicos n.c.o.p.</v>
          </cell>
        </row>
        <row r="195">
          <cell r="D195" t="str">
            <v>2060 - Fabricación de fibras artificiales y sintéticas</v>
          </cell>
        </row>
        <row r="196">
          <cell r="D196" t="str">
            <v>2110 - Fabricación de productos farmacéuticos de base</v>
          </cell>
        </row>
        <row r="197">
          <cell r="D197" t="str">
            <v>2120 - Fabricación de especialidades farmacéuticas</v>
          </cell>
        </row>
        <row r="198">
          <cell r="D198" t="str">
            <v>2211 - Fabricación de neumáticos y cámaras de caucho; reconstrucción y recauchutado de neumáticos</v>
          </cell>
        </row>
        <row r="199">
          <cell r="D199" t="str">
            <v>2219 - Fabricación de otros productos de caucho</v>
          </cell>
        </row>
        <row r="200">
          <cell r="D200" t="str">
            <v>2221 - Fabricación de placas, hojas, tubos y perfiles de plástico</v>
          </cell>
        </row>
        <row r="201">
          <cell r="D201" t="str">
            <v>2222 - Fabricación de envases y embalajes de plástico</v>
          </cell>
        </row>
        <row r="202">
          <cell r="D202" t="str">
            <v>2223 - Fabricación de productos de plástico para la construcción</v>
          </cell>
        </row>
        <row r="203">
          <cell r="D203" t="str">
            <v>2229 - Fabricación de otros productos de plástico</v>
          </cell>
        </row>
        <row r="204">
          <cell r="D204" t="str">
            <v>2311 - Fabricación de vidrio plano</v>
          </cell>
        </row>
        <row r="205">
          <cell r="D205" t="str">
            <v>2312 - Manipulado y transformación de vidrio plano</v>
          </cell>
        </row>
        <row r="206">
          <cell r="D206" t="str">
            <v>2313 - Fabricación de vidrio hueco</v>
          </cell>
        </row>
        <row r="207">
          <cell r="D207" t="str">
            <v>2314 - Fabricación de fibra de vidrio</v>
          </cell>
        </row>
        <row r="208">
          <cell r="D208" t="str">
            <v>2319 - Fabricación y manipulado de otro vidrio, incluido el vidrio técnico</v>
          </cell>
        </row>
        <row r="209">
          <cell r="D209" t="str">
            <v>2320 - Fabricación de productos cerámicos refractarios</v>
          </cell>
        </row>
        <row r="210">
          <cell r="D210" t="str">
            <v>2331 - Fabricación de azulejos y baldosas de cerámica</v>
          </cell>
        </row>
        <row r="211">
          <cell r="D211" t="str">
            <v>2332 - Fabricación de ladrillos, tejas y productos de tierras cocidas para la construcción</v>
          </cell>
        </row>
        <row r="212">
          <cell r="D212" t="str">
            <v>2341 - Fabricación de artículos cerámicos de uso doméstico y ornamental</v>
          </cell>
        </row>
        <row r="213">
          <cell r="D213" t="str">
            <v>2342 - Fabricación de aparatos sanitarios cerámicos</v>
          </cell>
        </row>
        <row r="214">
          <cell r="D214" t="str">
            <v>2343 - Fabricación de aisladores y piezas aislantes de material cerámico</v>
          </cell>
        </row>
        <row r="215">
          <cell r="D215" t="str">
            <v>2344 - Fabricación de otros productos cerámicos de uso técnico</v>
          </cell>
        </row>
        <row r="216">
          <cell r="D216" t="str">
            <v>2349 - Fabricación de otros productos cerámicos</v>
          </cell>
        </row>
        <row r="217">
          <cell r="D217" t="str">
            <v>2351 - Fabricación de cemento</v>
          </cell>
        </row>
        <row r="218">
          <cell r="D218" t="str">
            <v>2352 - Fabricación de cal y yeso</v>
          </cell>
        </row>
        <row r="219">
          <cell r="D219" t="str">
            <v>2361 - Fabricación de elementos de hormigón para la construcción</v>
          </cell>
        </row>
        <row r="220">
          <cell r="D220" t="str">
            <v>2362 - Fabricación de elementos de yeso para la construcción</v>
          </cell>
        </row>
        <row r="221">
          <cell r="D221" t="str">
            <v>2363 - Fabricación de hormigón fresco</v>
          </cell>
        </row>
        <row r="222">
          <cell r="D222" t="str">
            <v>2364 - Fabricación de mortero</v>
          </cell>
        </row>
        <row r="223">
          <cell r="D223" t="str">
            <v>2365 - Fabricación de fibrocemento</v>
          </cell>
        </row>
        <row r="224">
          <cell r="D224" t="str">
            <v>2369 - Fabricación de otros productos de hormigón, yeso y cemento</v>
          </cell>
        </row>
        <row r="225">
          <cell r="D225" t="str">
            <v>2370 - Corte, tallado y acabado de la piedra</v>
          </cell>
        </row>
        <row r="226">
          <cell r="D226" t="str">
            <v>2391 - Fabricación de productos abrasivos</v>
          </cell>
        </row>
        <row r="227">
          <cell r="D227" t="str">
            <v>2399 - Fabricación de otros productos minerales no metálicos n.c.o.p.</v>
          </cell>
        </row>
        <row r="228">
          <cell r="D228" t="str">
            <v>2410 - Fabricación de productos básicos de hierro, acero y ferroaleaciones</v>
          </cell>
        </row>
        <row r="229">
          <cell r="D229" t="str">
            <v>2420 - Fabricación de tubos, tuberías, perfiles huecos y sus accesorios, de acero</v>
          </cell>
        </row>
        <row r="230">
          <cell r="D230" t="str">
            <v>2431 - Estirado en frío</v>
          </cell>
        </row>
        <row r="231">
          <cell r="D231" t="str">
            <v>2432 - Laminación en frío</v>
          </cell>
        </row>
        <row r="232">
          <cell r="D232" t="str">
            <v>2433 - Producción de perfiles en frío por conformación con plegado</v>
          </cell>
        </row>
        <row r="233">
          <cell r="D233" t="str">
            <v>2434 - Trefilado en frío</v>
          </cell>
        </row>
        <row r="234">
          <cell r="D234" t="str">
            <v>2441 - Producción de metales preciosos</v>
          </cell>
        </row>
        <row r="235">
          <cell r="D235" t="str">
            <v>2442 - Producción de aluminio</v>
          </cell>
        </row>
        <row r="236">
          <cell r="D236" t="str">
            <v>2443 - Producción de plomo, zinc y estaño</v>
          </cell>
        </row>
        <row r="237">
          <cell r="D237" t="str">
            <v>2444 - Producción de cobre</v>
          </cell>
        </row>
        <row r="238">
          <cell r="D238" t="str">
            <v>2445 - Producción de otros metales no férreos</v>
          </cell>
        </row>
        <row r="239">
          <cell r="D239" t="str">
            <v>2446 - Procesamiento de combustibles nucleares</v>
          </cell>
        </row>
        <row r="240">
          <cell r="D240" t="str">
            <v>2451 - Fundición de hierro</v>
          </cell>
        </row>
        <row r="241">
          <cell r="D241" t="str">
            <v>2452 - Fundición de acero</v>
          </cell>
        </row>
        <row r="242">
          <cell r="D242" t="str">
            <v>2453 - Fundición de metales ligeros</v>
          </cell>
        </row>
        <row r="243">
          <cell r="D243" t="str">
            <v>2454 - Fundición de otros metales no férreos</v>
          </cell>
        </row>
        <row r="244">
          <cell r="D244" t="str">
            <v>2511 - Fabricación de estructuras metálicas y sus componentes</v>
          </cell>
        </row>
        <row r="245">
          <cell r="D245" t="str">
            <v>2512 - Fabricación de carpintería metálica</v>
          </cell>
        </row>
        <row r="246">
          <cell r="D246" t="str">
            <v>2521 - Fabricación de radiadores y calderas para calefacción central</v>
          </cell>
        </row>
        <row r="247">
          <cell r="D247" t="str">
            <v>2529 - Fabricación de otras cisternas, grandes depósitos y contenedores de metal</v>
          </cell>
        </row>
        <row r="248">
          <cell r="D248" t="str">
            <v>2530 - Fabricación de generadores de vapor, excepto calderas de calefacción central</v>
          </cell>
        </row>
        <row r="249">
          <cell r="D249" t="str">
            <v>2540 - Fabricación de armas y municiones</v>
          </cell>
        </row>
        <row r="250">
          <cell r="D250" t="str">
            <v>2550 - Forja, estampación y embutición de metales; metalurgia de polvos</v>
          </cell>
        </row>
        <row r="251">
          <cell r="D251" t="str">
            <v>2561 - Tratamiento y revestimiento de metales</v>
          </cell>
        </row>
        <row r="252">
          <cell r="D252" t="str">
            <v>2562 - Ingeniería mecánica por cuenta de terceros</v>
          </cell>
        </row>
        <row r="253">
          <cell r="D253" t="str">
            <v>2571 - Fabricación de artículos de cuchillería y cubertería</v>
          </cell>
        </row>
        <row r="254">
          <cell r="D254" t="str">
            <v>2572 - Fabricación de cerraduras y herrajes</v>
          </cell>
        </row>
        <row r="255">
          <cell r="D255" t="str">
            <v>2573 - Fabricación de herramientas</v>
          </cell>
        </row>
        <row r="256">
          <cell r="D256" t="str">
            <v>2591 - Fabricación de bidones y toneles de hierro o acero</v>
          </cell>
        </row>
        <row r="257">
          <cell r="D257" t="str">
            <v>2592 - Fabricación de envases y embalajes metálicos ligeros</v>
          </cell>
        </row>
        <row r="258">
          <cell r="D258" t="str">
            <v>2593 - Fabricación de productos de alambre, cadenas y muelles</v>
          </cell>
        </row>
        <row r="259">
          <cell r="D259" t="str">
            <v>2594 - Fabricación de pernos y productos de tornillería</v>
          </cell>
        </row>
        <row r="260">
          <cell r="D260" t="str">
            <v>2599 - Fabricación de otros productos metálicos n.c.o.p.</v>
          </cell>
        </row>
        <row r="261">
          <cell r="D261" t="str">
            <v>2611 - Fabricación de componentes electrónicos</v>
          </cell>
        </row>
        <row r="262">
          <cell r="D262" t="str">
            <v>2612 - Fabricación de circuitos impresos ensamblados</v>
          </cell>
        </row>
        <row r="263">
          <cell r="D263" t="str">
            <v>2620 - Fabricación de ordenadores y equipos periféricos</v>
          </cell>
        </row>
        <row r="264">
          <cell r="D264" t="str">
            <v>2630 - Fabricación de equipos de telecomunicaciones</v>
          </cell>
        </row>
        <row r="265">
          <cell r="D265" t="str">
            <v>2640 - Fabricación de productos electrónicos de consumo</v>
          </cell>
        </row>
        <row r="266">
          <cell r="D266" t="str">
            <v>2651 - Fabricación de instrumentos y aparatos de medida, verificación y navegación</v>
          </cell>
        </row>
        <row r="267">
          <cell r="D267" t="str">
            <v>2652 - Fabricación de relojes</v>
          </cell>
        </row>
        <row r="268">
          <cell r="D268" t="str">
            <v>2660 - Fabricación de equipos de radiación, electromédicos y electroterapéuticos</v>
          </cell>
        </row>
        <row r="269">
          <cell r="D269" t="str">
            <v>2670 - Fabricación de instrumentos de óptica y equipo fotográfico</v>
          </cell>
        </row>
        <row r="270">
          <cell r="D270" t="str">
            <v>2680 - Fabricación de soportes magnéticos y ópticos</v>
          </cell>
        </row>
        <row r="271">
          <cell r="D271" t="str">
            <v>2711 - Fabricación de motores, generadores y transformadores eléctricos</v>
          </cell>
        </row>
        <row r="272">
          <cell r="D272" t="str">
            <v>2712 - Fabricación de aparatos de distribución y control eléctrico</v>
          </cell>
        </row>
        <row r="273">
          <cell r="D273" t="str">
            <v>2720 - Fabricación de pilas y acumuladores eléctricos</v>
          </cell>
        </row>
        <row r="274">
          <cell r="D274" t="str">
            <v>2731 - Fabricación de cables de fibra óptica</v>
          </cell>
        </row>
        <row r="275">
          <cell r="D275" t="str">
            <v>2732 - Fabricación de otros hilos y cables electrónicos y eléctricos</v>
          </cell>
        </row>
        <row r="276">
          <cell r="D276" t="str">
            <v>2733 - Fabricación de dispositivos de cableado</v>
          </cell>
        </row>
        <row r="277">
          <cell r="D277" t="str">
            <v>2740 - Fabricación de lámparas y aparatos eléctricos de iluminación</v>
          </cell>
        </row>
        <row r="278">
          <cell r="D278" t="str">
            <v>2751 - Fabricación de electrodomésticos</v>
          </cell>
        </row>
        <row r="279">
          <cell r="D279" t="str">
            <v>2752 - Fabricación de aparatos domésticos no eléctricos</v>
          </cell>
        </row>
        <row r="280">
          <cell r="D280" t="str">
            <v>2790 - Fabricación de otro material y equipo eléctrico</v>
          </cell>
        </row>
        <row r="281">
          <cell r="D281" t="str">
            <v>2811 - Fabricación de motores y turbinas, excepto los destinados a aeronaves, vehículos automóviles y ciclomotores</v>
          </cell>
        </row>
        <row r="282">
          <cell r="D282" t="str">
            <v>2812 - Fabricación de equipos de transmisión hidráulica y neumática</v>
          </cell>
        </row>
        <row r="283">
          <cell r="D283" t="str">
            <v>2813 - Fabricación de otras bombas y compresores</v>
          </cell>
        </row>
        <row r="284">
          <cell r="D284" t="str">
            <v>2814 - Fabricación de otra grifería y válvulas</v>
          </cell>
        </row>
        <row r="285">
          <cell r="D285" t="str">
            <v>2815 - Fabricación de cojinetes, engranajes y órganos mecánicos de transmisión</v>
          </cell>
        </row>
        <row r="286">
          <cell r="D286" t="str">
            <v>2821 - Fabricación de hornos y quemadores</v>
          </cell>
        </row>
        <row r="287">
          <cell r="D287" t="str">
            <v>2822 - Fabricación de maquinaria de elevación y manipulación</v>
          </cell>
        </row>
        <row r="288">
          <cell r="D288" t="str">
            <v>2823 - Fabricación de máquinas y equipos de oficina, excepto equipos informáticos</v>
          </cell>
        </row>
        <row r="289">
          <cell r="D289" t="str">
            <v>2824 - Fabricación de herramientas eléctricas manuales</v>
          </cell>
        </row>
        <row r="290">
          <cell r="D290" t="str">
            <v>2825 - Fabricación de maquinaria de ventilación y refrigeración no doméstica</v>
          </cell>
        </row>
        <row r="291">
          <cell r="D291" t="str">
            <v>2829 - Fabricación de otra maquinaria de uso general n.c.o.p.</v>
          </cell>
        </row>
        <row r="292">
          <cell r="D292" t="str">
            <v>2830 - Fabricación de maquinaria agraria y forestal</v>
          </cell>
        </row>
        <row r="293">
          <cell r="D293" t="str">
            <v>2841 - Fabricación de máquinas herramienta para trabajar el metal</v>
          </cell>
        </row>
        <row r="294">
          <cell r="D294" t="str">
            <v>2849 - Fabricación de otras máquinas herramienta</v>
          </cell>
        </row>
        <row r="295">
          <cell r="D295" t="str">
            <v>2891 - Fabricación de maquinaria para la industria metalúrgica</v>
          </cell>
        </row>
        <row r="296">
          <cell r="D296" t="str">
            <v>2892 - Fabricación de maquinaria para las industrias extractivas y de la construcción</v>
          </cell>
        </row>
        <row r="297">
          <cell r="D297" t="str">
            <v>2893 - Fabricación de maquinaria para la industria de la alimentación, bebidas y tabaco</v>
          </cell>
        </row>
        <row r="298">
          <cell r="D298" t="str">
            <v>2894 - Fabricación de maquinaria para las industrias textil, de la confección y del cuero</v>
          </cell>
        </row>
        <row r="299">
          <cell r="D299" t="str">
            <v>2895 - Fabricación de maquinaria para la industria del papel y del cartón</v>
          </cell>
        </row>
        <row r="300">
          <cell r="D300" t="str">
            <v>2896 - Fabricación de maquinaria para la industria del plástico y el caucho</v>
          </cell>
        </row>
        <row r="301">
          <cell r="D301" t="str">
            <v>2899 - Fabricación de otra maquinaria para usos específicos n.c.o.p.</v>
          </cell>
        </row>
        <row r="302">
          <cell r="D302" t="str">
            <v>2910 - Fabricación de vehículos de motor</v>
          </cell>
        </row>
        <row r="303">
          <cell r="D303" t="str">
            <v>2920 - Fabricación de carrocerías para vehículos de motor; fabricación de remolques y semirremolques</v>
          </cell>
        </row>
        <row r="304">
          <cell r="D304" t="str">
            <v>2931 - Fabricación de equipos eléctricos y electrónicos para vehículos de motor</v>
          </cell>
        </row>
        <row r="305">
          <cell r="D305" t="str">
            <v>2932 - Fabricación de otros componentes, piezas y accesorios para vehículos de motor</v>
          </cell>
        </row>
        <row r="306">
          <cell r="D306" t="str">
            <v>3011 - Construcción de barcos y estructuras flotantes</v>
          </cell>
        </row>
        <row r="307">
          <cell r="D307" t="str">
            <v>3012 - Construcción de embarcaciones de recreo y deporte</v>
          </cell>
        </row>
        <row r="308">
          <cell r="D308" t="str">
            <v>3020 - Fabricación de locomotoras y material ferroviario</v>
          </cell>
        </row>
        <row r="309">
          <cell r="D309" t="str">
            <v>3030 - Construcción aeronáutica y espacial y su maquinaria</v>
          </cell>
        </row>
        <row r="310">
          <cell r="D310" t="str">
            <v>3040 - Fabricación de vehículos militares de combate</v>
          </cell>
        </row>
        <row r="311">
          <cell r="D311" t="str">
            <v>3091 - Fabricación de motocicletas</v>
          </cell>
        </row>
        <row r="312">
          <cell r="D312" t="str">
            <v>3092 - Fabricación de bicicletas y de vehículos para personas con discapacidad</v>
          </cell>
        </row>
        <row r="313">
          <cell r="D313" t="str">
            <v>3099 - Fabricación de otro material de transporte n.c.o.p.</v>
          </cell>
        </row>
        <row r="314">
          <cell r="D314" t="str">
            <v>3101 - Fabricación de muebles de oficina y de establecimientos comerciales</v>
          </cell>
        </row>
        <row r="315">
          <cell r="D315" t="str">
            <v>3102 - Fabricación de muebles de cocina</v>
          </cell>
        </row>
        <row r="316">
          <cell r="D316" t="str">
            <v>3103 - Fabricación de colchones</v>
          </cell>
        </row>
        <row r="317">
          <cell r="D317" t="str">
            <v>3109 - Fabricación de otros muebles</v>
          </cell>
        </row>
        <row r="318">
          <cell r="D318" t="str">
            <v>3211 - Fabricación de monedas</v>
          </cell>
        </row>
        <row r="319">
          <cell r="D319" t="str">
            <v>3212 - Fabricación de artículos de joyería y artículos similares</v>
          </cell>
        </row>
        <row r="320">
          <cell r="D320" t="str">
            <v>3213 - Fabricación de artículos de bisutería y artículos similares</v>
          </cell>
        </row>
        <row r="321">
          <cell r="D321" t="str">
            <v>3220 - Fabricación de instrumentos musicales</v>
          </cell>
        </row>
        <row r="322">
          <cell r="D322" t="str">
            <v>3230 - Fabricación de artículos de deporte</v>
          </cell>
        </row>
        <row r="323">
          <cell r="D323" t="str">
            <v>3240 - Fabricación de juegos y juguetes</v>
          </cell>
        </row>
        <row r="324">
          <cell r="D324" t="str">
            <v>3250 - Fabricación de instrumentos y suministros médicos y odontológicos</v>
          </cell>
        </row>
        <row r="325">
          <cell r="D325" t="str">
            <v>3291 - Fabricación de escobas, brochas y cepillos</v>
          </cell>
        </row>
        <row r="326">
          <cell r="D326" t="str">
            <v>3299 - Otras industrias manufactureras n.c.o.p.</v>
          </cell>
        </row>
        <row r="327">
          <cell r="D327" t="str">
            <v>3311 - Reparación de productos metálicos</v>
          </cell>
        </row>
        <row r="328">
          <cell r="D328" t="str">
            <v>3312 - Reparación de maquinaria</v>
          </cell>
        </row>
        <row r="329">
          <cell r="D329" t="str">
            <v>3313 - Reparación de equipos electrónicos y ópticos</v>
          </cell>
        </row>
        <row r="330">
          <cell r="D330" t="str">
            <v>3314 - Reparación de equipos eléctricos</v>
          </cell>
        </row>
        <row r="331">
          <cell r="D331" t="str">
            <v>3315 - Reparación y mantenimiento naval</v>
          </cell>
        </row>
        <row r="332">
          <cell r="D332" t="str">
            <v>3316 - Reparación y mantenimiento aeronáutico y espacial</v>
          </cell>
        </row>
        <row r="333">
          <cell r="D333" t="str">
            <v>3317 - Reparación y mantenimiento de otro material de transporte</v>
          </cell>
        </row>
        <row r="334">
          <cell r="D334" t="str">
            <v>3319 - Reparación de otros equipos</v>
          </cell>
        </row>
        <row r="335">
          <cell r="D335" t="str">
            <v>3320 - Instalación de máquinas y equipos industriales</v>
          </cell>
        </row>
        <row r="336">
          <cell r="D336" t="str">
            <v>3512 - Transporte de energía eléctrica</v>
          </cell>
        </row>
        <row r="337">
          <cell r="D337" t="str">
            <v>3513 - Distribución de energía eléctrica</v>
          </cell>
        </row>
        <row r="338">
          <cell r="D338" t="str">
            <v>3514 - Comercio de energía eléctrica</v>
          </cell>
        </row>
        <row r="339">
          <cell r="D339" t="str">
            <v>3515 - Producción de energía hidroeléctrica</v>
          </cell>
        </row>
        <row r="340">
          <cell r="D340" t="str">
            <v>3516 - Producción de energía eléctrica de origen térmico convencional</v>
          </cell>
        </row>
        <row r="341">
          <cell r="D341" t="str">
            <v>3517 - Producción de energía eléctrica de origen nuclear</v>
          </cell>
        </row>
        <row r="342">
          <cell r="D342" t="str">
            <v>3518 - Producción de energía eléctrica de origen eólico</v>
          </cell>
        </row>
        <row r="343">
          <cell r="D343" t="str">
            <v>3519 - Producción de energía eléctrica de otros tipos</v>
          </cell>
        </row>
        <row r="344">
          <cell r="D344" t="str">
            <v>3521 - Producción de gas</v>
          </cell>
        </row>
        <row r="345">
          <cell r="D345" t="str">
            <v>3522 - Distribución por tubería de combustibles gaseosos</v>
          </cell>
        </row>
        <row r="346">
          <cell r="D346" t="str">
            <v>3523 - Comercio de gas por tubería</v>
          </cell>
        </row>
        <row r="347">
          <cell r="D347" t="str">
            <v>3530 - Suministro de vapor y aire acondicionado</v>
          </cell>
        </row>
        <row r="348">
          <cell r="D348" t="str">
            <v>3600 - Captación, depuración y distribución de agua</v>
          </cell>
        </row>
        <row r="349">
          <cell r="D349" t="str">
            <v>3700 - Recogida y tratamiento de aguas residuales</v>
          </cell>
        </row>
        <row r="350">
          <cell r="D350" t="str">
            <v>3811 - Recogida de residuos no peligrosos</v>
          </cell>
        </row>
        <row r="351">
          <cell r="D351" t="str">
            <v>3812 - Recogida de residuos peligrosos</v>
          </cell>
        </row>
        <row r="352">
          <cell r="D352" t="str">
            <v>3821 - Tratamiento y eliminación de residuos no peligrosos</v>
          </cell>
        </row>
        <row r="353">
          <cell r="D353" t="str">
            <v>3822 - Tratamiento y eliminación de residuos peligrosos</v>
          </cell>
        </row>
        <row r="354">
          <cell r="D354" t="str">
            <v>3831 - Separación y clasificación de materiales</v>
          </cell>
        </row>
        <row r="355">
          <cell r="D355" t="str">
            <v>3832 - Valorización de materiales ya clasificados</v>
          </cell>
        </row>
        <row r="356">
          <cell r="D356" t="str">
            <v>3900 - Actividades de descontaminación y otros servicios de gestión de residuos</v>
          </cell>
        </row>
        <row r="357">
          <cell r="D357" t="str">
            <v>4110 - Promoción inmobiliaria</v>
          </cell>
        </row>
        <row r="358">
          <cell r="D358" t="str">
            <v>4121 - Construcción de edificios residenciales</v>
          </cell>
        </row>
        <row r="359">
          <cell r="D359" t="str">
            <v>4122 - Construcción de edificios no residenciales</v>
          </cell>
        </row>
        <row r="360">
          <cell r="D360" t="str">
            <v>4211 - Construcción de carreteras y autopistas</v>
          </cell>
        </row>
        <row r="361">
          <cell r="D361" t="str">
            <v>4212 - Construcción de vías férreas de superficie y subterráneas</v>
          </cell>
        </row>
        <row r="362">
          <cell r="D362" t="str">
            <v>4213 - Construcción de puentes y túneles</v>
          </cell>
        </row>
        <row r="363">
          <cell r="D363" t="str">
            <v>4221 - Construcción de redes para fluidos</v>
          </cell>
        </row>
        <row r="364">
          <cell r="D364" t="str">
            <v>4222 - Construcción de redes eléctricas y de telecomunicaciones</v>
          </cell>
        </row>
        <row r="365">
          <cell r="D365" t="str">
            <v>4291 - Obras hidráulicas</v>
          </cell>
        </row>
        <row r="366">
          <cell r="D366" t="str">
            <v>4299 - Construcción de otros proyectos de ingeniería civil n.c.o.p.</v>
          </cell>
        </row>
        <row r="367">
          <cell r="D367" t="str">
            <v>4311 - Demolición</v>
          </cell>
        </row>
        <row r="368">
          <cell r="D368" t="str">
            <v>4312 - Preparación de terrenos</v>
          </cell>
        </row>
        <row r="369">
          <cell r="D369" t="str">
            <v>4313 - Perforaciones y sondeos</v>
          </cell>
        </row>
        <row r="370">
          <cell r="D370" t="str">
            <v>4321 - Instalaciones eléctricas</v>
          </cell>
        </row>
        <row r="371">
          <cell r="D371" t="str">
            <v>4322 - Fontanería, instalaciones de sistemas de calefacción y aire acondicionado</v>
          </cell>
        </row>
        <row r="372">
          <cell r="D372" t="str">
            <v>4329 - Otras instalaciones en obras de construcción</v>
          </cell>
        </row>
        <row r="373">
          <cell r="D373" t="str">
            <v>4331 - Revocamiento</v>
          </cell>
        </row>
        <row r="374">
          <cell r="D374" t="str">
            <v>4332 - Instalación de carpintería</v>
          </cell>
        </row>
        <row r="375">
          <cell r="D375" t="str">
            <v>4333 - Revestimiento de suelos y paredes</v>
          </cell>
        </row>
        <row r="376">
          <cell r="D376" t="str">
            <v>4334 - Pintura y acristalamiento</v>
          </cell>
        </row>
        <row r="377">
          <cell r="D377" t="str">
            <v>4339 - Otro acabado de edificios</v>
          </cell>
        </row>
        <row r="378">
          <cell r="D378" t="str">
            <v>4391 - Construcción de cubiertas</v>
          </cell>
        </row>
        <row r="379">
          <cell r="D379" t="str">
            <v>4399 - Otras actividades de construcción especializada n.c.o.p.</v>
          </cell>
        </row>
        <row r="380">
          <cell r="D380" t="str">
            <v>4511 - Venta de automóviles y vehículos de motor ligeros</v>
          </cell>
        </row>
        <row r="381">
          <cell r="D381" t="str">
            <v>4519 - Venta de otros vehículos de motor</v>
          </cell>
        </row>
        <row r="382">
          <cell r="D382" t="str">
            <v>4520 - Mantenimiento y reparación de vehículos de motor</v>
          </cell>
        </row>
        <row r="383">
          <cell r="D383" t="str">
            <v>4531 - Comercio al por mayor de repuestos y accesorios de vehículos de motor</v>
          </cell>
        </row>
        <row r="384">
          <cell r="D384" t="str">
            <v>4532 - Comercio al por menor de repuestos y accesorios de vehículos de motor</v>
          </cell>
        </row>
        <row r="385">
          <cell r="D385" t="str">
            <v>4540 - Venta, mantenimiento y reparación de motocicletas y de sus repuestos y accesorios</v>
          </cell>
        </row>
        <row r="386">
          <cell r="D386" t="str">
            <v>4611 - Intermediarios del comercio de materias primas agrarias, animales vivos, materias primas textiles y productos semielaborados</v>
          </cell>
        </row>
        <row r="387">
          <cell r="D387" t="str">
            <v>4612 - Intermediarios del comercio de combustibles, minerales, metales y productos químicos industriales</v>
          </cell>
        </row>
        <row r="388">
          <cell r="D388" t="str">
            <v>4613 - Intermediarios del comercio de la madera y materiales de construcción</v>
          </cell>
        </row>
        <row r="389">
          <cell r="D389" t="str">
            <v>4614 - Intermediarios del comercio de maquinaria, equipo industrial, embarcaciones y aeronaves</v>
          </cell>
        </row>
        <row r="390">
          <cell r="D390" t="str">
            <v>4615 - Intermediarios del comercio de muebles, artículos para el hogar y ferretería</v>
          </cell>
        </row>
        <row r="391">
          <cell r="D391" t="str">
            <v>4616 - Intermediarios del comercio de textiles, prendas de vestir, peletería, calzado y artículos de cuero</v>
          </cell>
        </row>
        <row r="392">
          <cell r="D392" t="str">
            <v>4617 - Intermediarios del comercio de productos alimenticios, bebidas y tabaco</v>
          </cell>
        </row>
        <row r="393">
          <cell r="D393" t="str">
            <v>4618 - Intermediarios del comercio especializados en la venta de otros productos específicos</v>
          </cell>
        </row>
        <row r="394">
          <cell r="D394" t="str">
            <v>4619 - Intermediarios del comercio de productos diversos</v>
          </cell>
        </row>
        <row r="395">
          <cell r="D395" t="str">
            <v>4621 - Comercio al por mayor de cereales, tabaco en rama, simientes y alimentos para animales</v>
          </cell>
        </row>
        <row r="396">
          <cell r="D396" t="str">
            <v>4622 - Comercio al por mayor de flores y plantas</v>
          </cell>
        </row>
        <row r="397">
          <cell r="D397" t="str">
            <v>4623 - Comercio al por mayor de animales vivos</v>
          </cell>
        </row>
        <row r="398">
          <cell r="D398" t="str">
            <v>4624 - Comercio al por mayor de cueros y pieles</v>
          </cell>
        </row>
        <row r="399">
          <cell r="D399" t="str">
            <v>4631 - Comercio al por mayor de frutas y hortalizas</v>
          </cell>
        </row>
        <row r="400">
          <cell r="D400" t="str">
            <v>4632 - Comercio al por mayor de carne y productos cárnicos</v>
          </cell>
        </row>
        <row r="401">
          <cell r="D401" t="str">
            <v>4633 - Comercio al por mayor de productos lácteos, huevos, aceites y grasas comestibles</v>
          </cell>
        </row>
        <row r="402">
          <cell r="D402" t="str">
            <v>4634 - Comercio al por mayor de bebidas</v>
          </cell>
        </row>
        <row r="403">
          <cell r="D403" t="str">
            <v>4635 - Comercio al por mayor de productos del tabaco</v>
          </cell>
        </row>
        <row r="404">
          <cell r="D404" t="str">
            <v>4636 - Comercio al por mayor de azúcar, chocolate y confitería</v>
          </cell>
        </row>
        <row r="405">
          <cell r="D405" t="str">
            <v>4637 - Comercio al por mayor de café, té, cacao y especias</v>
          </cell>
        </row>
        <row r="406">
          <cell r="D406" t="str">
            <v>4638 - Comercio al por mayor de pescados y mariscos y otros productos alimenticios</v>
          </cell>
        </row>
        <row r="407">
          <cell r="D407" t="str">
            <v>4639 - Comercio al por mayor, no especializado, de productos alimenticios, bebidas y tabaco</v>
          </cell>
        </row>
        <row r="408">
          <cell r="D408" t="str">
            <v>4641 - Comercio al por mayor de textiles</v>
          </cell>
        </row>
        <row r="409">
          <cell r="D409" t="str">
            <v>4642 - Comercio al por mayor de prendas de vestir y calzado</v>
          </cell>
        </row>
        <row r="410">
          <cell r="D410" t="str">
            <v>4643 - Comercio al por mayor de aparatos electrodomésticos</v>
          </cell>
        </row>
        <row r="411">
          <cell r="D411" t="str">
            <v>4644 - Comercio al por mayor de porcelana, cristalería y artículos de limpieza</v>
          </cell>
        </row>
        <row r="412">
          <cell r="D412" t="str">
            <v>4645 - Comercio al por mayor de productos perfumería y cosmética</v>
          </cell>
        </row>
        <row r="413">
          <cell r="D413" t="str">
            <v>4646 - Comercio al por mayor de productos farmacéuticos</v>
          </cell>
        </row>
        <row r="414">
          <cell r="D414" t="str">
            <v>4647 - Comercio al por mayor de muebles, alfombras y aparatos de iluminación</v>
          </cell>
        </row>
        <row r="415">
          <cell r="D415" t="str">
            <v>4648 - Comercio al por mayor de artículos de relojería y joyería</v>
          </cell>
        </row>
        <row r="416">
          <cell r="D416" t="str">
            <v>4649 - Comercio al por mayor de otros artículos de uso doméstico</v>
          </cell>
        </row>
        <row r="417">
          <cell r="D417" t="str">
            <v>4651 - Comercio al por mayor de ordenadores, equipos periféricos y programas informáticos</v>
          </cell>
        </row>
        <row r="418">
          <cell r="D418" t="str">
            <v>4652 - Comercio al por mayor de equipos electrónicos y de telecomunicaciones y sus componentes</v>
          </cell>
        </row>
        <row r="419">
          <cell r="D419" t="str">
            <v>4661 - Comercio al por mayor de maquinaria, equipos y suministros agrícolas</v>
          </cell>
        </row>
        <row r="420">
          <cell r="D420" t="str">
            <v>4662 - Comercio al por mayor de máquinas herramienta</v>
          </cell>
        </row>
        <row r="421">
          <cell r="D421" t="str">
            <v>4663 - Comercio al por mayor de maquinaria para la minería, la construcción y la ingeniería civil</v>
          </cell>
        </row>
        <row r="422">
          <cell r="D422" t="str">
            <v>4664 - Comercio al por mayor de maquinaria para la industria textil y de máquinas de coser y tricotar</v>
          </cell>
        </row>
        <row r="423">
          <cell r="D423" t="str">
            <v>4665 - Comercio al por mayor de muebles de oficina</v>
          </cell>
        </row>
        <row r="424">
          <cell r="D424" t="str">
            <v>4666 - Comercio al por mayor de otra maquinaria y equipo de oficina</v>
          </cell>
        </row>
        <row r="425">
          <cell r="D425" t="str">
            <v>4669 - Comercio al por mayor de otra maquinaria y equipo</v>
          </cell>
        </row>
        <row r="426">
          <cell r="D426" t="str">
            <v>4671 - Comercio al por mayor de combustibles sólidos, líquidos y gaseosos, y productos similares</v>
          </cell>
        </row>
        <row r="427">
          <cell r="D427" t="str">
            <v>4672 - Comercio al por mayor de metales y minerales metálicos</v>
          </cell>
        </row>
        <row r="428">
          <cell r="D428" t="str">
            <v>4673 - Comercio al por mayor de madera, materiales de construcción y aparatos sanitarios</v>
          </cell>
        </row>
        <row r="429">
          <cell r="D429" t="str">
            <v>4674 - Comercio al por mayor de ferretería, fontanería y calefacción</v>
          </cell>
        </row>
        <row r="430">
          <cell r="D430" t="str">
            <v>4675 - Comercio al por mayor de productos químicos</v>
          </cell>
        </row>
        <row r="431">
          <cell r="D431" t="str">
            <v>4676 - Comercio al por mayor de otros productos semielaborados</v>
          </cell>
        </row>
        <row r="432">
          <cell r="D432" t="str">
            <v>4677 - Comercio al por mayor de chatarra y productos de desecho</v>
          </cell>
        </row>
        <row r="433">
          <cell r="D433" t="str">
            <v>4690 - Comercio al por mayor no especializado</v>
          </cell>
        </row>
        <row r="434">
          <cell r="D434" t="str">
            <v>4711 - Comercio al por menor en establecimientos no especializados, con predominio en productos alimenticios, bebidas y tabaco</v>
          </cell>
        </row>
        <row r="435">
          <cell r="D435" t="str">
            <v>4719 - Otro comercio al por menor en establecimientos no especializados</v>
          </cell>
        </row>
        <row r="436">
          <cell r="D436" t="str">
            <v>4721 - Comercio al por menor de frutas y hortalizas en establecimientos especializados</v>
          </cell>
        </row>
        <row r="437">
          <cell r="D437" t="str">
            <v>4722 - Comercio al por menor de carne y productos cárnicos en establecimientos especializados</v>
          </cell>
        </row>
        <row r="438">
          <cell r="D438" t="str">
            <v>4723 - Comercio al por menor de pescados y mariscos en establecimientos especializados</v>
          </cell>
        </row>
        <row r="439">
          <cell r="D439" t="str">
            <v>4724 - Comercio al por menor de pan y productos de panadería, confitería y pastelería en establecimientos especializados</v>
          </cell>
        </row>
        <row r="440">
          <cell r="D440" t="str">
            <v>4725 - Comercio al por menor de bebidas en establecimientos especializados</v>
          </cell>
        </row>
        <row r="441">
          <cell r="D441" t="str">
            <v>4726 - Comercio al por menor de productos de tabaco en establecimientos especializados</v>
          </cell>
        </row>
        <row r="442">
          <cell r="D442" t="str">
            <v>4729 - Otro comercio al por menor de productos alimenticios en establecimientos especializados</v>
          </cell>
        </row>
        <row r="443">
          <cell r="D443" t="str">
            <v>4730 - Comercio al por menor de combustible para la automoción en establecimientos especializados</v>
          </cell>
        </row>
        <row r="444">
          <cell r="D444" t="str">
            <v>4741 - Comercio al por menor de ordenadores, equipos periféricos y programas informáticos en establecimientos especializados</v>
          </cell>
        </row>
        <row r="445">
          <cell r="D445" t="str">
            <v>4742 - Comercio al por menor de equipos de telecomunicaciones en establecimientos especializados</v>
          </cell>
        </row>
        <row r="446">
          <cell r="D446" t="str">
            <v>4743 - Comercio al por menor de equipos de audio y vídeo en establecimientos especializados</v>
          </cell>
        </row>
        <row r="447">
          <cell r="D447" t="str">
            <v>4751 - Comercio al por menor de textiles en establecimientos especializados</v>
          </cell>
        </row>
        <row r="448">
          <cell r="D448" t="str">
            <v>4752 - Comercio al por menor de ferretería, pintura y vidrio en establecimientos especializados</v>
          </cell>
        </row>
        <row r="449">
          <cell r="D449" t="str">
            <v>4753 - Comercio al por menor de alfombras, moquetas y revestimientos de paredes y suelos en establecimientos especializados</v>
          </cell>
        </row>
        <row r="450">
          <cell r="D450" t="str">
            <v>4754 - Comercio al por menor de aparatos electrodomésticos en establecimientos especializados</v>
          </cell>
        </row>
        <row r="451">
          <cell r="D451" t="str">
            <v>4759 - Comercio al por menor de muebles, aparatos de iluminación y otros artículos de uso doméstico en establecimientos especializados</v>
          </cell>
        </row>
        <row r="452">
          <cell r="D452" t="str">
            <v>4761 - Comercio al por menor de libros en establecimientos especializados</v>
          </cell>
        </row>
        <row r="453">
          <cell r="D453" t="str">
            <v>4762 - Comercio al por menor de periódicos y artículos de papelería en establecimientos especializados</v>
          </cell>
        </row>
        <row r="454">
          <cell r="D454" t="str">
            <v>4763 - Comercio al por menor de grabaciones de música y vídeo en establecimientos especializados</v>
          </cell>
        </row>
        <row r="455">
          <cell r="D455" t="str">
            <v>4764 - Comercio al por menor de artículos deportivos en establecimientos especializados</v>
          </cell>
        </row>
        <row r="456">
          <cell r="D456" t="str">
            <v>4765 - Comercio al por menor de juegos y juguetes en establecimientos especializados</v>
          </cell>
        </row>
        <row r="457">
          <cell r="D457" t="str">
            <v>4771 - Comercio al por menor de prendas de vestir en establecimientos especializados</v>
          </cell>
        </row>
        <row r="458">
          <cell r="D458" t="str">
            <v>4772 - Comercio al por menor de calzado y artículos de cuero en establecimientos especializados</v>
          </cell>
        </row>
        <row r="459">
          <cell r="D459" t="str">
            <v>4773 - Comercio al por menor de productos farmacéuticos en establecimientos especializados</v>
          </cell>
        </row>
        <row r="460">
          <cell r="D460" t="str">
            <v>4774 - Comercio al por menor de artículos médicos y ortopédicos en establecimientos especializados</v>
          </cell>
        </row>
        <row r="461">
          <cell r="D461" t="str">
            <v>4775 - Comercio al por menor de productos cosméticos e higiénicos en establecimientos especializados</v>
          </cell>
        </row>
        <row r="462">
          <cell r="D462" t="str">
            <v>4776 - Comercio al por menor de flores, plantas, semillas, fertilizantes, animales de compañía y alimentos para los mismos en establecimientos especializados</v>
          </cell>
        </row>
        <row r="463">
          <cell r="D463" t="str">
            <v>4777 - Comercio al por menor de artículos de relojería y joyería en establecimientos especializados</v>
          </cell>
        </row>
        <row r="464">
          <cell r="D464" t="str">
            <v>4778 - Otro comercio al por menor de artículos nuevos en establecimientos especializados</v>
          </cell>
        </row>
        <row r="465">
          <cell r="D465" t="str">
            <v>4779 - Comercio al por menor de artículos de segunda mano en establecimientos</v>
          </cell>
        </row>
        <row r="466">
          <cell r="D466" t="str">
            <v>4781 - Comercio al por menor de productos alimenticios, bebidas y tabaco en puestos de venta y en mercadillos</v>
          </cell>
        </row>
        <row r="467">
          <cell r="D467" t="str">
            <v>4782 - Comercio al por menor de productos textiles, prendas de vestir y calzado en puestos de venta y en mercadillos</v>
          </cell>
        </row>
        <row r="468">
          <cell r="D468" t="str">
            <v>4789 - Comercio al por menor de otros productos en puestos de venta y en mercadillos</v>
          </cell>
        </row>
        <row r="469">
          <cell r="D469" t="str">
            <v>4791 - Comercio al por menor por correspondencia o Internet</v>
          </cell>
        </row>
        <row r="470">
          <cell r="D470" t="str">
            <v>4799 - Otro comercio al por menor no realizado ni en establecimientos, ni en puestos de venta ni en mercadillos</v>
          </cell>
        </row>
        <row r="471">
          <cell r="D471" t="str">
            <v>4910 - Transporte interurbano de pasajeros por ferrocarril</v>
          </cell>
        </row>
        <row r="472">
          <cell r="D472" t="str">
            <v>4920 - Transporte de mercancías por ferrocarril</v>
          </cell>
        </row>
        <row r="473">
          <cell r="D473" t="str">
            <v>4931 - Transporte terrestre urbano y suburbano de pasajeros</v>
          </cell>
        </row>
        <row r="474">
          <cell r="D474" t="str">
            <v>4932 - Transporte por taxi</v>
          </cell>
        </row>
        <row r="475">
          <cell r="D475" t="str">
            <v>4939 - tipos de transporte terrestre de pasajeros n.c.o.p.</v>
          </cell>
        </row>
        <row r="476">
          <cell r="D476" t="str">
            <v>4941 - Transporte de mercancías por carretera</v>
          </cell>
        </row>
        <row r="477">
          <cell r="D477" t="str">
            <v>4942 - Servicios de mudanza</v>
          </cell>
        </row>
        <row r="478">
          <cell r="D478" t="str">
            <v>4950 - Transporte por tubería</v>
          </cell>
        </row>
        <row r="479">
          <cell r="D479" t="str">
            <v>5010 - Transporte marítimo de pasajeros</v>
          </cell>
        </row>
        <row r="480">
          <cell r="D480" t="str">
            <v>5020 - Transporte marítimo de mercancías</v>
          </cell>
        </row>
        <row r="481">
          <cell r="D481" t="str">
            <v>5030 - Transporte de pasajeros por vías navegables interiores</v>
          </cell>
        </row>
        <row r="482">
          <cell r="D482" t="str">
            <v>5040 - Transporte de mercancías por vías navegables interiores</v>
          </cell>
        </row>
        <row r="483">
          <cell r="D483" t="str">
            <v>5110 - Transporte aéreo de pasajeros</v>
          </cell>
        </row>
        <row r="484">
          <cell r="D484" t="str">
            <v>5121 - Transporte aéreo de mercancías</v>
          </cell>
        </row>
        <row r="485">
          <cell r="D485" t="str">
            <v>5122 - Transporte espacial</v>
          </cell>
        </row>
        <row r="486">
          <cell r="D486" t="str">
            <v>5210 - Depósito y almacenamiento</v>
          </cell>
        </row>
        <row r="487">
          <cell r="D487" t="str">
            <v>5221 - Actividades anexas al transporte terrestre</v>
          </cell>
        </row>
        <row r="488">
          <cell r="D488" t="str">
            <v>5222 - Actividades anexas al transporte marítimo y por vías navegables interiores</v>
          </cell>
        </row>
        <row r="489">
          <cell r="D489" t="str">
            <v>5223 - Actividades anexas al transporte aéreo</v>
          </cell>
        </row>
        <row r="490">
          <cell r="D490" t="str">
            <v>5224 - Manipulación de mercancías</v>
          </cell>
        </row>
        <row r="491">
          <cell r="D491" t="str">
            <v>5229 - Otras actividades anexas al transporte</v>
          </cell>
        </row>
        <row r="492">
          <cell r="D492" t="str">
            <v>5310 - Actividades postales sometidas a la obligación del servicio universal</v>
          </cell>
        </row>
        <row r="493">
          <cell r="D493" t="str">
            <v>5320 - Otras actividades postales y de correos</v>
          </cell>
        </row>
        <row r="494">
          <cell r="D494" t="str">
            <v>5510 - Hoteles y alojamientos similares</v>
          </cell>
        </row>
        <row r="495">
          <cell r="D495" t="str">
            <v>5520 - Alojamientos turísticos y otros alojamientos de corta estancia</v>
          </cell>
        </row>
        <row r="496">
          <cell r="D496" t="str">
            <v>5530 - Campings y aparcamientos para caravanas</v>
          </cell>
        </row>
        <row r="497">
          <cell r="D497" t="str">
            <v>5590 - Otros alojamientos</v>
          </cell>
        </row>
        <row r="498">
          <cell r="D498" t="str">
            <v>5610 - Restaurantes y puestos de comidas</v>
          </cell>
        </row>
        <row r="499">
          <cell r="D499" t="str">
            <v>5621 - Provisión de comidas preparadas para eventos</v>
          </cell>
        </row>
        <row r="500">
          <cell r="D500" t="str">
            <v>5629 - Otros servicios de comidas</v>
          </cell>
        </row>
        <row r="501">
          <cell r="D501" t="str">
            <v>5630 - Establecimientos de bebidas</v>
          </cell>
        </row>
        <row r="502">
          <cell r="D502" t="str">
            <v>5811 - Edición de libros</v>
          </cell>
        </row>
        <row r="503">
          <cell r="D503" t="str">
            <v>5812 - Edición de directorios y guías de direcciones postales</v>
          </cell>
        </row>
        <row r="504">
          <cell r="D504" t="str">
            <v>5813 - Edición de periódicos</v>
          </cell>
        </row>
        <row r="505">
          <cell r="D505" t="str">
            <v>5814 - Edición de revistas</v>
          </cell>
        </row>
        <row r="506">
          <cell r="D506" t="str">
            <v>5819 - Otras actividades editoriales</v>
          </cell>
        </row>
        <row r="507">
          <cell r="D507" t="str">
            <v>5821 - Edición de videojuegos</v>
          </cell>
        </row>
        <row r="508">
          <cell r="D508" t="str">
            <v>5829 - Edición de otros programas informáticos</v>
          </cell>
        </row>
        <row r="509">
          <cell r="D509" t="str">
            <v>5912 - Actividades de postproducción cinematográfica, de vídeo y de programas de televisión</v>
          </cell>
        </row>
        <row r="510">
          <cell r="D510" t="str">
            <v>5914 - Actividades de exhibición cinematográfica</v>
          </cell>
        </row>
        <row r="511">
          <cell r="D511" t="str">
            <v>5915 - Actividades de producción cinematográfica y de vídeo</v>
          </cell>
        </row>
        <row r="512">
          <cell r="D512" t="str">
            <v>5916 - Actividades de producciones de programas de televisión</v>
          </cell>
        </row>
        <row r="513">
          <cell r="D513" t="str">
            <v>5917 - Actividades de distribución cinematográfica y de vídeo</v>
          </cell>
        </row>
        <row r="514">
          <cell r="D514" t="str">
            <v>5918 - Actividades de distribución de programas de televisión</v>
          </cell>
        </row>
        <row r="515">
          <cell r="D515" t="str">
            <v>5920 - Actividades de grabación de sonido y edición musical</v>
          </cell>
        </row>
        <row r="516">
          <cell r="D516" t="str">
            <v>6010 - Actividades de radiodifusión</v>
          </cell>
        </row>
        <row r="517">
          <cell r="D517" t="str">
            <v>6020 - Actividades de programación y emisión de televisión</v>
          </cell>
        </row>
        <row r="518">
          <cell r="D518" t="str">
            <v>6110 - Telecomunicaciones por cable</v>
          </cell>
        </row>
        <row r="519">
          <cell r="D519" t="str">
            <v>6120 - Telecomunicaciones inalámbricas</v>
          </cell>
        </row>
        <row r="520">
          <cell r="D520" t="str">
            <v>6130 - Telecomunicaciones por satélite</v>
          </cell>
        </row>
        <row r="521">
          <cell r="D521" t="str">
            <v>6190 - Otras actividades de telecomunicaciones</v>
          </cell>
        </row>
        <row r="522">
          <cell r="D522" t="str">
            <v>6201 - Actividades de programación informática</v>
          </cell>
        </row>
        <row r="523">
          <cell r="D523" t="str">
            <v>6202 - Actividades de consultoría informática</v>
          </cell>
        </row>
        <row r="524">
          <cell r="D524" t="str">
            <v>6203 - Gestión de recursos informáticos</v>
          </cell>
        </row>
        <row r="525">
          <cell r="D525" t="str">
            <v>6209 - Otros servicios relacionados con las tecnologías de la información y la informática</v>
          </cell>
        </row>
        <row r="526">
          <cell r="D526" t="str">
            <v>6311 - Proceso de datos, hosting y actividades relacionadas</v>
          </cell>
        </row>
        <row r="527">
          <cell r="D527" t="str">
            <v>6312 - Portales web</v>
          </cell>
        </row>
        <row r="528">
          <cell r="D528" t="str">
            <v>6391 - Actividades de las agencias de noticias</v>
          </cell>
        </row>
        <row r="529">
          <cell r="D529" t="str">
            <v>6399 - Otros servicios de información n.c.o.p.</v>
          </cell>
        </row>
        <row r="530">
          <cell r="D530" t="str">
            <v>6411 - Banco central</v>
          </cell>
        </row>
        <row r="531">
          <cell r="D531" t="str">
            <v>6419 - Otra intermediación monetaria</v>
          </cell>
        </row>
        <row r="532">
          <cell r="D532" t="str">
            <v>6420 - Actividades de las sociedades holding</v>
          </cell>
        </row>
        <row r="533">
          <cell r="D533" t="str">
            <v>6430 - Inversión colectiva, fondos y entidades financieras similares</v>
          </cell>
        </row>
        <row r="534">
          <cell r="D534" t="str">
            <v>6491 - Arrendamiento financiero</v>
          </cell>
        </row>
        <row r="535">
          <cell r="D535" t="str">
            <v>6492 - Otras actividades crediticias</v>
          </cell>
        </row>
        <row r="536">
          <cell r="D536" t="str">
            <v>6499 - Otros servicios financieros, excepto seguros y fondos de pensiones n.c.o.p.</v>
          </cell>
        </row>
        <row r="537">
          <cell r="D537" t="str">
            <v>6511 - Seguros de vida</v>
          </cell>
        </row>
        <row r="538">
          <cell r="D538" t="str">
            <v>6512 - Seguros distintos de los seguros de vida</v>
          </cell>
        </row>
        <row r="539">
          <cell r="D539" t="str">
            <v>6520 - Reaseguros</v>
          </cell>
        </row>
        <row r="540">
          <cell r="D540" t="str">
            <v>6530 - Fondos de pensiones</v>
          </cell>
        </row>
        <row r="541">
          <cell r="D541" t="str">
            <v>6611 - Administración de mercados financieros</v>
          </cell>
        </row>
        <row r="542">
          <cell r="D542" t="str">
            <v>6612 - Actividades de intermediación en operaciones con valores y otros activos</v>
          </cell>
        </row>
        <row r="543">
          <cell r="D543" t="str">
            <v>6619 - Otras actividades auxiliares a los servicios financieros, excepto seguros y fondos de pensiones</v>
          </cell>
        </row>
        <row r="544">
          <cell r="D544" t="str">
            <v>6621 - Evaluación de riesgos y daños</v>
          </cell>
        </row>
        <row r="545">
          <cell r="D545" t="str">
            <v>6622 - Actividades de agentes y corredores de seguros</v>
          </cell>
        </row>
        <row r="546">
          <cell r="D546" t="str">
            <v>6629 - Otras actividades auxiliares a seguros y fondos de pensiones</v>
          </cell>
        </row>
        <row r="547">
          <cell r="D547" t="str">
            <v>6630 - Actividades de gestión de fondos</v>
          </cell>
        </row>
        <row r="548">
          <cell r="D548" t="str">
            <v>6810 - Compraventa de bienes inmobiliarios por cuenta propia</v>
          </cell>
        </row>
        <row r="549">
          <cell r="D549" t="str">
            <v>6820 - Alquiler de bienes inmobiliarios por cuenta propia</v>
          </cell>
        </row>
        <row r="550">
          <cell r="D550" t="str">
            <v>6831 - Agentes de la propiedad inmobiliaria</v>
          </cell>
        </row>
        <row r="551">
          <cell r="D551" t="str">
            <v>6832 - Gestión y administración de la propiedad inmobiliaria</v>
          </cell>
        </row>
        <row r="552">
          <cell r="D552" t="str">
            <v>6910 - Actividades jurídicas</v>
          </cell>
        </row>
        <row r="553">
          <cell r="D553" t="str">
            <v>6920 - Actividades de contabilidad, teneduría de libros, auditoría y asesoría fiscal</v>
          </cell>
        </row>
        <row r="554">
          <cell r="D554" t="str">
            <v>7010 - Actividades de las sedes centrales</v>
          </cell>
        </row>
        <row r="555">
          <cell r="D555" t="str">
            <v>7021 - Relaciones públicas y comunicación</v>
          </cell>
        </row>
        <row r="556">
          <cell r="D556" t="str">
            <v>7022 - Otras actividades de consultoría de gestión empresarial</v>
          </cell>
        </row>
        <row r="557">
          <cell r="D557" t="str">
            <v>7111 - Servicios técnicos de arquitectura</v>
          </cell>
        </row>
        <row r="558">
          <cell r="D558" t="str">
            <v>7112 - Servicios técnicos de ingeniería y otras actividades relacionadas con el asesoramiento técnico</v>
          </cell>
        </row>
        <row r="559">
          <cell r="D559" t="str">
            <v>7120 - Ensayos y análisis técnicos</v>
          </cell>
        </row>
        <row r="560">
          <cell r="D560" t="str">
            <v>7211 - Investigación y desarrollo experimental en biotecnología</v>
          </cell>
        </row>
        <row r="561">
          <cell r="D561" t="str">
            <v>7219 - Otra investigación y desarrollo experimental en ciencias naturales y técnicas</v>
          </cell>
        </row>
        <row r="562">
          <cell r="D562" t="str">
            <v>7220 - Investigación y desarrollo experimental en ciencias sociales y humanidades</v>
          </cell>
        </row>
        <row r="563">
          <cell r="D563" t="str">
            <v>7311 - Agencias de publicidad</v>
          </cell>
        </row>
        <row r="564">
          <cell r="D564" t="str">
            <v>7312 - Servicios de representación de medios de comunicación</v>
          </cell>
        </row>
        <row r="565">
          <cell r="D565" t="str">
            <v>7320 - Estudio de mercado y realización de encuestas de opinión pública</v>
          </cell>
        </row>
        <row r="566">
          <cell r="D566" t="str">
            <v>7410 - Actividades de diseño especializado</v>
          </cell>
        </row>
        <row r="567">
          <cell r="D567" t="str">
            <v>7420 - Actividades de fotografía</v>
          </cell>
        </row>
        <row r="568">
          <cell r="D568" t="str">
            <v>7430 - Actividades de traducción e interpretación</v>
          </cell>
        </row>
        <row r="569">
          <cell r="D569" t="str">
            <v>7490 - Otras actividades profesionales, científicas y técnicas n.c.o.p.</v>
          </cell>
        </row>
        <row r="570">
          <cell r="D570" t="str">
            <v>7500 - Actividades veterinarias</v>
          </cell>
        </row>
        <row r="571">
          <cell r="D571" t="str">
            <v>7711 - Alquiler de automóviles y vehículos de motor ligeros</v>
          </cell>
        </row>
        <row r="572">
          <cell r="D572" t="str">
            <v>7712 - Alquiler de camiones</v>
          </cell>
        </row>
        <row r="573">
          <cell r="D573" t="str">
            <v>7721 - Alquiler de artículos de ocio y deportivos</v>
          </cell>
        </row>
        <row r="574">
          <cell r="D574" t="str">
            <v>7722 - Alquiler de cintas de vídeo y discos</v>
          </cell>
        </row>
        <row r="575">
          <cell r="D575" t="str">
            <v>7729 - Alquiler de otros efectos personales y artículos de uso doméstico</v>
          </cell>
        </row>
        <row r="576">
          <cell r="D576" t="str">
            <v>7731 - Alquiler de maquinaria y equipo de uso agrícola</v>
          </cell>
        </row>
        <row r="577">
          <cell r="D577" t="str">
            <v>7732 - Alquiler de maquinaria y equipo para la construcción e ingeniería civil</v>
          </cell>
        </row>
        <row r="578">
          <cell r="D578" t="str">
            <v>7733 - Alquiler de maquinaria y equipo de oficina, incluidos ordenadores</v>
          </cell>
        </row>
        <row r="579">
          <cell r="D579" t="str">
            <v>7734 - Alquiler de medios de navegación</v>
          </cell>
        </row>
        <row r="580">
          <cell r="D580" t="str">
            <v>7735 - Alquiler de medios de transporte aéreo</v>
          </cell>
        </row>
        <row r="581">
          <cell r="D581" t="str">
            <v>7739 - Alquiler de otra maquinaria, equipos y bienes tangibles n.c.o.p.</v>
          </cell>
        </row>
        <row r="582">
          <cell r="D582" t="str">
            <v>7740 - Arrendamiento de la propiedad intelectual y productos similares, excepto trabajos protegidos por los derechos de autor</v>
          </cell>
        </row>
        <row r="583">
          <cell r="D583" t="str">
            <v>7810 - Actividades de las agencias de colocación</v>
          </cell>
        </row>
        <row r="584">
          <cell r="D584" t="str">
            <v>7820 - Actividades de las empresas de trabajo temporal</v>
          </cell>
        </row>
        <row r="585">
          <cell r="D585" t="str">
            <v>7830 - Otra provisión de recursos humanos</v>
          </cell>
        </row>
        <row r="586">
          <cell r="D586" t="str">
            <v>7911 - Actividades de las agencias de viajes</v>
          </cell>
        </row>
        <row r="587">
          <cell r="D587" t="str">
            <v>7912 - Actividades de los operadores turísticos</v>
          </cell>
        </row>
        <row r="588">
          <cell r="D588" t="str">
            <v>7990 - Otros servicios de reservas y actividades relacionadas con los mismos</v>
          </cell>
        </row>
        <row r="589">
          <cell r="D589" t="str">
            <v>8010 - Actividades de seguridad privada</v>
          </cell>
        </row>
        <row r="590">
          <cell r="D590" t="str">
            <v>8020 - Servicios de sistemas de seguridad</v>
          </cell>
        </row>
        <row r="591">
          <cell r="D591" t="str">
            <v>8030 - Actividades de investigación</v>
          </cell>
        </row>
        <row r="592">
          <cell r="D592" t="str">
            <v>8110 - Servicios integrales a edificios e instalaciones</v>
          </cell>
        </row>
        <row r="593">
          <cell r="D593" t="str">
            <v>8121 - Limpieza general de edificios</v>
          </cell>
        </row>
        <row r="594">
          <cell r="D594" t="str">
            <v>8122 - Otras actividades de limpieza industrial y de edificios</v>
          </cell>
        </row>
        <row r="595">
          <cell r="D595" t="str">
            <v>8129 - Otras actividades de limpieza</v>
          </cell>
        </row>
        <row r="596">
          <cell r="D596" t="str">
            <v>8130 - Actividades de jardinería</v>
          </cell>
        </row>
        <row r="597">
          <cell r="D597" t="str">
            <v>8211 - Servicios administrativos combinados</v>
          </cell>
        </row>
        <row r="598">
          <cell r="D598" t="str">
            <v>8219 - Actividades de fotocopiado, preparación de documentos y otras actividades especializadas de oficina</v>
          </cell>
        </row>
        <row r="599">
          <cell r="D599" t="str">
            <v>8220 - Actividades de los centros de llamadas</v>
          </cell>
        </row>
        <row r="600">
          <cell r="D600" t="str">
            <v>8230 - Organización de convenciones y ferias de muestras</v>
          </cell>
        </row>
        <row r="601">
          <cell r="D601" t="str">
            <v>8291 - Actividades de las agencias de cobros y de información comercial</v>
          </cell>
        </row>
        <row r="602">
          <cell r="D602" t="str">
            <v>8292 - Actividades de envasado y empaquetado</v>
          </cell>
        </row>
        <row r="603">
          <cell r="D603" t="str">
            <v>8299 - Otras actividades de apoyo a las empresas n.c.o.p.</v>
          </cell>
        </row>
        <row r="604">
          <cell r="D604" t="str">
            <v>8411 - Actividades generales de la Administración Pública</v>
          </cell>
        </row>
        <row r="605">
          <cell r="D605" t="str">
            <v>8412 - Regulación de las actividades sanitarias, educativas y culturales y otros servicios sociales, excepto Seguridad Social</v>
          </cell>
        </row>
        <row r="606">
          <cell r="D606" t="str">
            <v>8413 - Regulación de la actividad económica y contribución a su mayor eficiencia</v>
          </cell>
        </row>
        <row r="607">
          <cell r="D607" t="str">
            <v>8421 - Asuntos exteriores</v>
          </cell>
        </row>
        <row r="608">
          <cell r="D608" t="str">
            <v>8422 - Defensa</v>
          </cell>
        </row>
        <row r="609">
          <cell r="D609" t="str">
            <v>8423 - Justicia</v>
          </cell>
        </row>
        <row r="610">
          <cell r="D610" t="str">
            <v>8424 - Orden público y seguridad</v>
          </cell>
        </row>
        <row r="611">
          <cell r="D611" t="str">
            <v>8425 - Protección civil</v>
          </cell>
        </row>
        <row r="612">
          <cell r="D612" t="str">
            <v>8430 - Seguridad Social obligatoria</v>
          </cell>
        </row>
        <row r="613">
          <cell r="D613" t="str">
            <v>8510 - Educación preprimaria</v>
          </cell>
        </row>
        <row r="614">
          <cell r="D614" t="str">
            <v>8520 - Educación primaria</v>
          </cell>
        </row>
        <row r="615">
          <cell r="D615" t="str">
            <v>8531 - Educación secundaria general</v>
          </cell>
        </row>
        <row r="616">
          <cell r="D616" t="str">
            <v>8532 - Educación secundaria técnica y profesional</v>
          </cell>
        </row>
        <row r="617">
          <cell r="D617" t="str">
            <v>8541 - Educación postsecundaria no terciaria</v>
          </cell>
        </row>
        <row r="618">
          <cell r="D618" t="str">
            <v>8543 - Educación universitaria</v>
          </cell>
        </row>
        <row r="619">
          <cell r="D619" t="str">
            <v>8544 - Educación terciaria no universitaria</v>
          </cell>
        </row>
        <row r="620">
          <cell r="D620" t="str">
            <v>8551 - Educación deportiva y recreativa</v>
          </cell>
        </row>
        <row r="621">
          <cell r="D621" t="str">
            <v>8552 - Educación cultural</v>
          </cell>
        </row>
        <row r="622">
          <cell r="D622" t="str">
            <v>8553 - Actividades de las escuelas de conducción y pilotaje</v>
          </cell>
        </row>
        <row r="623">
          <cell r="D623" t="str">
            <v>8559 - Otra educación n.c.o.p.</v>
          </cell>
        </row>
        <row r="624">
          <cell r="D624" t="str">
            <v>8560 - Actividades auxiliares a la educación</v>
          </cell>
        </row>
        <row r="625">
          <cell r="D625" t="str">
            <v>8610 - Actividades hospitalarias</v>
          </cell>
        </row>
        <row r="626">
          <cell r="D626" t="str">
            <v>8621 - Actividades de medicina general</v>
          </cell>
        </row>
        <row r="627">
          <cell r="D627" t="str">
            <v>8622 - Actividades de medicina especializada</v>
          </cell>
        </row>
        <row r="628">
          <cell r="D628" t="str">
            <v>8623 - Actividades odontológicas</v>
          </cell>
        </row>
        <row r="629">
          <cell r="D629" t="str">
            <v>8690 - Otras actividades sanitarias</v>
          </cell>
        </row>
        <row r="630">
          <cell r="D630" t="str">
            <v>8710 - Asistencia en establecimientos residenciales con cuidados sanitarios</v>
          </cell>
        </row>
        <row r="631">
          <cell r="D631" t="str">
            <v>8720 - Asistencia en establecimientos residenciales para personas con discapacidad intelectual, enfermedad mental y drogodependencia</v>
          </cell>
        </row>
        <row r="632">
          <cell r="D632" t="str">
            <v>8731 - Asistencia en establecimientos residenciales para personas mayores</v>
          </cell>
        </row>
        <row r="633">
          <cell r="D633" t="str">
            <v>8732 - Asistencia en establecimientos residenciales para personas con discapacidad física</v>
          </cell>
        </row>
        <row r="634">
          <cell r="D634" t="str">
            <v>8790 - Otras actividades de asistencia en establecimientos residenciales</v>
          </cell>
        </row>
        <row r="635">
          <cell r="D635" t="str">
            <v>8811 - Actividades de servicios sociales sin alojamiento para personas mayores</v>
          </cell>
        </row>
        <row r="636">
          <cell r="D636" t="str">
            <v>8812 - Actividades de servicios sociales sin alojamiento para personas con discapacidad</v>
          </cell>
        </row>
        <row r="637">
          <cell r="D637" t="str">
            <v>8891 - Actividades de cuidado diurno de niños</v>
          </cell>
        </row>
        <row r="638">
          <cell r="D638" t="str">
            <v>8899 - Otros actividades de servicios sociales sin alojamiento n.c.o.p.</v>
          </cell>
        </row>
        <row r="639">
          <cell r="D639" t="str">
            <v>9001 - Artes escénicas</v>
          </cell>
        </row>
        <row r="640">
          <cell r="D640" t="str">
            <v>9002 - Actividades auxiliares a las artes escénicas</v>
          </cell>
        </row>
        <row r="641">
          <cell r="D641" t="str">
            <v>9003 - Creación artística y literaria</v>
          </cell>
        </row>
        <row r="642">
          <cell r="D642" t="str">
            <v>9004 - Gestión de salas de espectáculos</v>
          </cell>
        </row>
        <row r="643">
          <cell r="D643" t="str">
            <v>9102 - Actividades de museos</v>
          </cell>
        </row>
        <row r="644">
          <cell r="D644" t="str">
            <v>9103 - Gestión de lugares y edificios históricos</v>
          </cell>
        </row>
        <row r="645">
          <cell r="D645" t="str">
            <v>9104 - Actividades de los jardines botánicos, parques zoológicos y reservas naturales</v>
          </cell>
        </row>
        <row r="646">
          <cell r="D646" t="str">
            <v>9105 - Actividades de bibliotecas</v>
          </cell>
        </row>
        <row r="647">
          <cell r="D647" t="str">
            <v>9106 - Actividades de archivos</v>
          </cell>
        </row>
        <row r="648">
          <cell r="D648" t="str">
            <v>9200 - Actividades de juegos de azar y apuestas</v>
          </cell>
        </row>
        <row r="649">
          <cell r="D649" t="str">
            <v>9311 - Gestión de instalaciones deportivas</v>
          </cell>
        </row>
        <row r="650">
          <cell r="D650" t="str">
            <v>9312 - Actividades de los clubes deportivos</v>
          </cell>
        </row>
        <row r="651">
          <cell r="D651" t="str">
            <v>9313 - Actividades de los gimnasios</v>
          </cell>
        </row>
        <row r="652">
          <cell r="D652" t="str">
            <v>9319 - Otras actividades deportivas</v>
          </cell>
        </row>
        <row r="653">
          <cell r="D653" t="str">
            <v>9321 - Actividades de los parques de atracciones y los parques temáticos</v>
          </cell>
        </row>
        <row r="654">
          <cell r="D654" t="str">
            <v>9329 - Otras actividades recreativas y de entretenimiento</v>
          </cell>
        </row>
        <row r="655">
          <cell r="D655" t="str">
            <v>9411 - Actividades de organizaciones empresariales y patronales</v>
          </cell>
        </row>
        <row r="656">
          <cell r="D656" t="str">
            <v>9412 - Actividades de organizaciones profesionales</v>
          </cell>
        </row>
        <row r="657">
          <cell r="D657" t="str">
            <v>9420 - Actividades sindicales</v>
          </cell>
        </row>
        <row r="658">
          <cell r="D658" t="str">
            <v>9491 - Actividades de organizaciones religiosas</v>
          </cell>
        </row>
        <row r="659">
          <cell r="D659" t="str">
            <v>9492 - Actividades de organizaciones políticas</v>
          </cell>
        </row>
        <row r="660">
          <cell r="D660" t="str">
            <v>9499 - Otras actividades asociativas n.c.o.p.</v>
          </cell>
        </row>
        <row r="661">
          <cell r="D661" t="str">
            <v>9511 - Reparación de ordenadores y equipos periféricos</v>
          </cell>
        </row>
        <row r="662">
          <cell r="D662" t="str">
            <v>9512 - Reparación de equipos de comunicación</v>
          </cell>
        </row>
        <row r="663">
          <cell r="D663" t="str">
            <v>9521 - Reparación de aparatos electrónicos de audio y vídeo de uso doméstico</v>
          </cell>
        </row>
        <row r="664">
          <cell r="D664" t="str">
            <v>9522 - Reparación de aparatos electrodomésticos y de equipos para el hogar y el jardín</v>
          </cell>
        </row>
        <row r="665">
          <cell r="D665" t="str">
            <v>9523 - Reparación de calzado y artículos de cuero</v>
          </cell>
        </row>
        <row r="666">
          <cell r="D666" t="str">
            <v>9524 - Reparación de muebles y artículos de menaje</v>
          </cell>
        </row>
        <row r="667">
          <cell r="D667" t="str">
            <v>9525 - Reparación de relojes y joyería</v>
          </cell>
        </row>
        <row r="668">
          <cell r="D668" t="str">
            <v>9529 - Reparación de otros efectos personales y artículos de uso doméstico</v>
          </cell>
        </row>
        <row r="669">
          <cell r="D669" t="str">
            <v>9601 - Lavado y limpieza de prendas textiles y de piel</v>
          </cell>
        </row>
        <row r="670">
          <cell r="D670" t="str">
            <v>9602 - Peluquería y otros tratamientos de belleza</v>
          </cell>
        </row>
        <row r="671">
          <cell r="D671" t="str">
            <v>9603 - Pompas fúnebres y actividades relacionadas</v>
          </cell>
        </row>
        <row r="672">
          <cell r="D672" t="str">
            <v>9604 - Actividades de mantenimiento físico</v>
          </cell>
        </row>
        <row r="673">
          <cell r="D673" t="str">
            <v>9609 - Otras servicios personales n.c.o.p.</v>
          </cell>
        </row>
        <row r="674">
          <cell r="D674" t="str">
            <v>9700 - Actividades de los hogares como empleadores de personal doméstico</v>
          </cell>
        </row>
        <row r="675">
          <cell r="D675" t="str">
            <v>9810 - Actividades de los hogares como productores de bienes para uso propio</v>
          </cell>
        </row>
        <row r="676">
          <cell r="D676" t="str">
            <v>9820 - Actividades de los hogares como productores de servicios para uso propio</v>
          </cell>
        </row>
        <row r="677">
          <cell r="D677" t="str">
            <v>9900 - Actividades de organizaciones y organismos extraterritoriales</v>
          </cell>
        </row>
      </sheetData>
      <sheetData sheetId="8">
        <row r="11">
          <cell r="A11" t="str">
            <v>TERRENO</v>
          </cell>
          <cell r="B11">
            <v>7</v>
          </cell>
          <cell r="C11">
            <v>0</v>
          </cell>
          <cell r="D11" t="str">
            <v>EDIFICIOS</v>
          </cell>
          <cell r="E11">
            <v>1</v>
          </cell>
          <cell r="F11">
            <v>0</v>
          </cell>
        </row>
        <row r="12">
          <cell r="A12" t="str">
            <v>EDIFICIOS</v>
          </cell>
          <cell r="B12">
            <v>1</v>
          </cell>
          <cell r="C12">
            <v>0</v>
          </cell>
          <cell r="D12" t="str">
            <v>EDIFICIOS - I+D</v>
          </cell>
          <cell r="E12">
            <v>1</v>
          </cell>
          <cell r="F12">
            <v>3</v>
          </cell>
        </row>
        <row r="13">
          <cell r="A13" t="str">
            <v>MAQUINARIA</v>
          </cell>
          <cell r="B13">
            <v>2</v>
          </cell>
          <cell r="C13">
            <v>0</v>
          </cell>
          <cell r="D13" t="str">
            <v>MAQUINARIA</v>
          </cell>
          <cell r="E13">
            <v>2</v>
          </cell>
          <cell r="F13">
            <v>0</v>
          </cell>
        </row>
        <row r="14">
          <cell r="A14" t="str">
            <v>MAQUINARIA - Róbotica Avanzada o con Inteligencia Artificial</v>
          </cell>
          <cell r="B14">
            <v>2</v>
          </cell>
          <cell r="C14">
            <v>1</v>
          </cell>
          <cell r="D14" t="str">
            <v>MAQUINARIA - I+D</v>
          </cell>
          <cell r="E14">
            <v>2</v>
          </cell>
          <cell r="F14">
            <v>3</v>
          </cell>
        </row>
        <row r="15">
          <cell r="A15" t="str">
            <v>MAQUINARIA - Vision artificial</v>
          </cell>
          <cell r="B15">
            <v>2</v>
          </cell>
          <cell r="C15">
            <v>1</v>
          </cell>
          <cell r="D15" t="str">
            <v>MAQUINARIA - Róbotica</v>
          </cell>
          <cell r="E15">
            <v>2</v>
          </cell>
          <cell r="F15">
            <v>1</v>
          </cell>
        </row>
        <row r="16">
          <cell r="A16" t="str">
            <v>MAQUINARIA - Fabricación aditiva</v>
          </cell>
          <cell r="B16">
            <v>2</v>
          </cell>
          <cell r="C16">
            <v>1</v>
          </cell>
          <cell r="D16" t="str">
            <v>MAQUINARIA - Vision artificial</v>
          </cell>
          <cell r="E16">
            <v>2</v>
          </cell>
          <cell r="F16">
            <v>1</v>
          </cell>
        </row>
        <row r="17">
          <cell r="A17" t="str">
            <v>MAQUINARIA - Realidad aumentada/Virtual</v>
          </cell>
          <cell r="B17">
            <v>2</v>
          </cell>
          <cell r="C17">
            <v>1</v>
          </cell>
          <cell r="D17" t="str">
            <v>MAQUINARIA - Fabricación aditiva</v>
          </cell>
          <cell r="E17">
            <v>2</v>
          </cell>
          <cell r="F17">
            <v>1</v>
          </cell>
        </row>
        <row r="18">
          <cell r="A18" t="str">
            <v>MAQUINARIA - Internet de las cosas / sensorización</v>
          </cell>
          <cell r="B18">
            <v>2</v>
          </cell>
          <cell r="C18">
            <v>1</v>
          </cell>
          <cell r="D18" t="str">
            <v>MAQUINARIA - Sensorización</v>
          </cell>
          <cell r="E18">
            <v>2</v>
          </cell>
          <cell r="F18">
            <v>1</v>
          </cell>
        </row>
        <row r="19">
          <cell r="A19" t="str">
            <v>MAQUINARIA - Ciberseguridad / redes / HW</v>
          </cell>
          <cell r="B19">
            <v>2</v>
          </cell>
          <cell r="C19">
            <v>1</v>
          </cell>
          <cell r="D19" t="str">
            <v>MAQUINARIA - Energías Renovables</v>
          </cell>
          <cell r="E19">
            <v>2</v>
          </cell>
          <cell r="F19">
            <v>2</v>
          </cell>
        </row>
        <row r="20">
          <cell r="A20" t="str">
            <v>ACTIVOS INTANGIBLES</v>
          </cell>
          <cell r="B20">
            <v>4</v>
          </cell>
          <cell r="C20">
            <v>0</v>
          </cell>
          <cell r="D20" t="str">
            <v>MAQUINARIA - Energías Residuales</v>
          </cell>
          <cell r="E20">
            <v>2</v>
          </cell>
          <cell r="F20">
            <v>2</v>
          </cell>
        </row>
        <row r="21">
          <cell r="A21" t="str">
            <v>ACTIVOS INTANGIBLES - Simulación / Gemelo digital</v>
          </cell>
          <cell r="B21">
            <v>4</v>
          </cell>
          <cell r="C21">
            <v>1</v>
          </cell>
          <cell r="D21" t="str">
            <v>MAQUINARIA - Ahorro Energético</v>
          </cell>
          <cell r="E21">
            <v>2</v>
          </cell>
          <cell r="F21">
            <v>2</v>
          </cell>
        </row>
        <row r="22">
          <cell r="A22" t="str">
            <v>ACTIVOS INTANGIBLES - Ciberseguridad</v>
          </cell>
          <cell r="B22">
            <v>4</v>
          </cell>
          <cell r="C22">
            <v>1</v>
          </cell>
          <cell r="D22" t="str">
            <v>ACTIVOS INTANGIBLES</v>
          </cell>
          <cell r="E22">
            <v>4</v>
          </cell>
          <cell r="F22">
            <v>0</v>
          </cell>
        </row>
        <row r="23">
          <cell r="A23" t="str">
            <v>ACTIVOS INTANGIBLES - Big Data , analitica avanzada y BI</v>
          </cell>
          <cell r="B23">
            <v>4</v>
          </cell>
          <cell r="C23">
            <v>1</v>
          </cell>
          <cell r="D23" t="str">
            <v>ACTIVOS INTANGIBLES - I+D</v>
          </cell>
          <cell r="E23">
            <v>4</v>
          </cell>
          <cell r="F23">
            <v>3</v>
          </cell>
        </row>
        <row r="24">
          <cell r="A24" t="str">
            <v>ACTIVOS INTANGIBLES - Cloud computing</v>
          </cell>
          <cell r="B24">
            <v>4</v>
          </cell>
          <cell r="C24">
            <v>1</v>
          </cell>
          <cell r="D24" t="str">
            <v>ACTIVOS INTANGIBLES - Simulación</v>
          </cell>
          <cell r="E24">
            <v>4</v>
          </cell>
          <cell r="F24">
            <v>1</v>
          </cell>
        </row>
        <row r="25">
          <cell r="A25" t="str">
            <v>OTRAS INVERSIONES</v>
          </cell>
          <cell r="B25">
            <v>3</v>
          </cell>
          <cell r="C25">
            <v>0</v>
          </cell>
          <cell r="D25" t="str">
            <v>ACTIVOS INTANGIBLES - Realidad Aumentada</v>
          </cell>
          <cell r="E25">
            <v>4</v>
          </cell>
          <cell r="F25">
            <v>1</v>
          </cell>
        </row>
        <row r="26">
          <cell r="D26" t="str">
            <v>ACTIVOS INTANGIBLES - Big Data , analitica avanzada y business intelligent</v>
          </cell>
          <cell r="E26">
            <v>4</v>
          </cell>
          <cell r="F26">
            <v>1</v>
          </cell>
        </row>
        <row r="27">
          <cell r="D27" t="str">
            <v>ACTIVOS INTANGIBLES - Internet de las cosas</v>
          </cell>
          <cell r="E27">
            <v>4</v>
          </cell>
          <cell r="F27">
            <v>1</v>
          </cell>
        </row>
        <row r="28">
          <cell r="D28" t="str">
            <v>ACTIVOS INTANGIBLES - Cloud computing</v>
          </cell>
          <cell r="E28">
            <v>4</v>
          </cell>
          <cell r="F28">
            <v>1</v>
          </cell>
        </row>
        <row r="29">
          <cell r="D29" t="str">
            <v>ACTIVOS INTANGIBLES - Ciberseguridad</v>
          </cell>
          <cell r="E29">
            <v>4</v>
          </cell>
          <cell r="F29">
            <v>1</v>
          </cell>
        </row>
        <row r="30">
          <cell r="D30" t="str">
            <v>OTRAS INVERSIONES</v>
          </cell>
          <cell r="E30">
            <v>3</v>
          </cell>
          <cell r="F30">
            <v>0</v>
          </cell>
        </row>
      </sheetData>
      <sheetData sheetId="9">
        <row r="1">
          <cell r="B1" t="str">
            <v>(Nombre del Municipio)</v>
          </cell>
        </row>
        <row r="2">
          <cell r="A2" t="str">
            <v>31001</v>
          </cell>
          <cell r="B2" t="str">
            <v>Abáigar</v>
          </cell>
        </row>
        <row r="3">
          <cell r="A3" t="str">
            <v>31002</v>
          </cell>
          <cell r="B3" t="str">
            <v>Abárzuza/Abartzuza</v>
          </cell>
        </row>
        <row r="4">
          <cell r="A4" t="str">
            <v>31003</v>
          </cell>
          <cell r="B4" t="str">
            <v>Abaurregaina/Abaurrea Alta</v>
          </cell>
        </row>
        <row r="5">
          <cell r="A5" t="str">
            <v>31004</v>
          </cell>
          <cell r="B5" t="str">
            <v>Abaurrepea/Abaurrea Baja</v>
          </cell>
        </row>
        <row r="6">
          <cell r="A6" t="str">
            <v>31005</v>
          </cell>
          <cell r="B6" t="str">
            <v>Aberin</v>
          </cell>
        </row>
        <row r="7">
          <cell r="A7" t="str">
            <v>31006</v>
          </cell>
          <cell r="B7" t="str">
            <v>Ablitas</v>
          </cell>
        </row>
        <row r="8">
          <cell r="A8" t="str">
            <v>31007</v>
          </cell>
          <cell r="B8" t="str">
            <v>Adiós</v>
          </cell>
        </row>
        <row r="9">
          <cell r="A9" t="str">
            <v>31008</v>
          </cell>
          <cell r="B9" t="str">
            <v>Aguilar de Codés</v>
          </cell>
        </row>
        <row r="10">
          <cell r="A10" t="str">
            <v>31009</v>
          </cell>
          <cell r="B10" t="str">
            <v>Aibar/Oibar</v>
          </cell>
        </row>
        <row r="11">
          <cell r="A11" t="str">
            <v>31011</v>
          </cell>
          <cell r="B11" t="str">
            <v>Allín/Allin</v>
          </cell>
        </row>
        <row r="12">
          <cell r="A12" t="str">
            <v>31012</v>
          </cell>
          <cell r="B12" t="str">
            <v>Allo</v>
          </cell>
        </row>
        <row r="13">
          <cell r="A13" t="str">
            <v>31010</v>
          </cell>
          <cell r="B13" t="str">
            <v>Altsasu/Alsasua</v>
          </cell>
        </row>
        <row r="14">
          <cell r="A14" t="str">
            <v>31013</v>
          </cell>
          <cell r="B14" t="str">
            <v>Améscoa Baja</v>
          </cell>
        </row>
        <row r="15">
          <cell r="A15" t="str">
            <v>31014</v>
          </cell>
          <cell r="B15" t="str">
            <v>Ancín/Antzin</v>
          </cell>
        </row>
        <row r="16">
          <cell r="A16" t="str">
            <v>31015</v>
          </cell>
          <cell r="B16" t="str">
            <v>Andosilla</v>
          </cell>
          <cell r="F16" t="str">
            <v xml:space="preserve">Edificios:
• La obra civil relativa a la edificación, incluidas instalaciones de saneamiento y fontanería, así como los costes de control de calidad y gestión de residuos.
• La obra civil relativa a urbanizaciones exteriores, incluyendo en ella viales, vallados, áreas de estacionamiento, etc.
• La obra civil relativa a la construcción de instalaciones especiales (cerramientos de cámaras frigoríficas, silos, depuradoras, bases para instalación de maquinaria y equipos, instalaciones de protección contra incendios, pozos y captaciones de agua para uso industrial u otras)
• Los gastos generales y el beneficio industrial de los proyectos de obra civil, con un límite del 17 % en el caso de los gastos generales y un 6% en el caso del beneficio industrial, sobre el presupuesto del proyecto o memoria técnica valorada. 
• Seguridad y salud relacionado con el proyecto de obra civil.
Maquinaria y equipamiento:
• Maquinaria y otros bienes de equipo (incluidos equipos informáticos), e instalaciones productivas específicas, así como las instalaciones de calefacción, refrigeración / frío industrial, aire acondicionado, aire comprimido y placas solares de autoconsumo. Igualmente se incluyen los gastos relativos a costes necesarios para la acometida e instalación de suministros de electricidad y/o gas, con independencia de la titularidad final de dicha acometida.
• Seguridad y salud relacionada con la inversión de maquinaria o equipamiento, en el supuesto que la inversión no contemple la ejecución de obra civil.
Activos intangibles: 
• Adquisición o desarrollo de programas informáticos y adquisición de patentes, licencias y derechos de autoría y marcas registradas.
Otras inversiones:
• Gastos vinculados a edificios y maquinaria tales como honorarios de empresas de arquitectura e ingeniería, así como tributos relacionados con las inversiones de obra civil (Honorarios de redacción y dirección de obra, honorarios de tasación, honorarios de asesoría técnica, gastos de estudios geodésicos y tributos abonados por licencias de actividad, de obra y de apertura)  
</v>
          </cell>
        </row>
        <row r="17">
          <cell r="A17" t="str">
            <v>31016</v>
          </cell>
          <cell r="B17" t="str">
            <v>Ansoáin/Antsoain</v>
          </cell>
        </row>
        <row r="18">
          <cell r="A18" t="str">
            <v>31017</v>
          </cell>
          <cell r="B18" t="str">
            <v>Anue</v>
          </cell>
        </row>
        <row r="19">
          <cell r="A19" t="str">
            <v>31018</v>
          </cell>
          <cell r="B19" t="str">
            <v>Añorbe</v>
          </cell>
        </row>
        <row r="20">
          <cell r="A20" t="str">
            <v>31019</v>
          </cell>
          <cell r="B20" t="str">
            <v>Aoiz/Agoitz</v>
          </cell>
        </row>
        <row r="21">
          <cell r="A21" t="str">
            <v>31020</v>
          </cell>
          <cell r="B21" t="str">
            <v>Araitz</v>
          </cell>
        </row>
        <row r="22">
          <cell r="A22" t="str">
            <v>31025</v>
          </cell>
          <cell r="B22" t="str">
            <v>Arakil</v>
          </cell>
        </row>
        <row r="23">
          <cell r="A23" t="str">
            <v>31021</v>
          </cell>
          <cell r="B23" t="str">
            <v>Aranarache/Aranaratxe</v>
          </cell>
        </row>
        <row r="24">
          <cell r="A24" t="str">
            <v>31023</v>
          </cell>
          <cell r="B24" t="str">
            <v>Aranguren</v>
          </cell>
        </row>
        <row r="25">
          <cell r="A25" t="str">
            <v>31024</v>
          </cell>
          <cell r="B25" t="str">
            <v>Arano</v>
          </cell>
        </row>
        <row r="26">
          <cell r="A26" t="str">
            <v>31022</v>
          </cell>
          <cell r="B26" t="str">
            <v>Arantza</v>
          </cell>
        </row>
        <row r="27">
          <cell r="A27" t="str">
            <v>31026</v>
          </cell>
          <cell r="B27" t="str">
            <v>Aras</v>
          </cell>
        </row>
        <row r="28">
          <cell r="A28" t="str">
            <v>31027</v>
          </cell>
          <cell r="B28" t="str">
            <v>Arbizu</v>
          </cell>
        </row>
        <row r="29">
          <cell r="A29" t="str">
            <v>31028</v>
          </cell>
          <cell r="B29" t="str">
            <v>Arce/Artzi</v>
          </cell>
        </row>
        <row r="30">
          <cell r="A30" t="str">
            <v>31029</v>
          </cell>
          <cell r="B30" t="str">
            <v>Los Arcos</v>
          </cell>
        </row>
        <row r="31">
          <cell r="A31" t="str">
            <v>31030</v>
          </cell>
          <cell r="B31" t="str">
            <v>Arellano</v>
          </cell>
        </row>
        <row r="32">
          <cell r="A32" t="str">
            <v>31031</v>
          </cell>
          <cell r="B32" t="str">
            <v>Areso</v>
          </cell>
        </row>
        <row r="33">
          <cell r="A33" t="str">
            <v>31032</v>
          </cell>
          <cell r="B33" t="str">
            <v>Arguedas</v>
          </cell>
        </row>
        <row r="34">
          <cell r="A34" t="str">
            <v>31033</v>
          </cell>
          <cell r="B34" t="str">
            <v>Aria</v>
          </cell>
        </row>
        <row r="35">
          <cell r="A35" t="str">
            <v>31034</v>
          </cell>
          <cell r="B35" t="str">
            <v>Aribe</v>
          </cell>
        </row>
        <row r="36">
          <cell r="A36" t="str">
            <v>31035</v>
          </cell>
          <cell r="B36" t="str">
            <v>Armañanzas</v>
          </cell>
        </row>
        <row r="37">
          <cell r="A37" t="str">
            <v>31036</v>
          </cell>
          <cell r="B37" t="str">
            <v>Arróniz</v>
          </cell>
        </row>
        <row r="38">
          <cell r="A38" t="str">
            <v>31037</v>
          </cell>
          <cell r="B38" t="str">
            <v>Arruazu</v>
          </cell>
        </row>
        <row r="39">
          <cell r="A39" t="str">
            <v>31038</v>
          </cell>
          <cell r="B39" t="str">
            <v>Artajona</v>
          </cell>
        </row>
        <row r="40">
          <cell r="A40" t="str">
            <v>31039</v>
          </cell>
          <cell r="B40" t="str">
            <v>Artazu</v>
          </cell>
        </row>
        <row r="41">
          <cell r="A41" t="str">
            <v>31040</v>
          </cell>
          <cell r="B41" t="str">
            <v>Atetz/Atez</v>
          </cell>
        </row>
        <row r="42">
          <cell r="A42" t="str">
            <v>31058</v>
          </cell>
          <cell r="B42" t="str">
            <v>Auritz/Burguete</v>
          </cell>
        </row>
        <row r="43">
          <cell r="A43" t="str">
            <v>31041</v>
          </cell>
          <cell r="B43" t="str">
            <v>Ayegui/Aiegi</v>
          </cell>
        </row>
        <row r="44">
          <cell r="A44" t="str">
            <v>31042</v>
          </cell>
          <cell r="B44" t="str">
            <v>Azagra</v>
          </cell>
        </row>
        <row r="45">
          <cell r="A45" t="str">
            <v>31043</v>
          </cell>
          <cell r="B45" t="str">
            <v>Azuelo</v>
          </cell>
        </row>
        <row r="46">
          <cell r="A46" t="str">
            <v>31044</v>
          </cell>
          <cell r="B46" t="str">
            <v>Bakaiku</v>
          </cell>
        </row>
        <row r="47">
          <cell r="A47" t="str">
            <v>31901</v>
          </cell>
          <cell r="B47" t="str">
            <v xml:space="preserve">Barañain </v>
          </cell>
        </row>
        <row r="48">
          <cell r="A48" t="str">
            <v>31045</v>
          </cell>
          <cell r="B48" t="str">
            <v>Barásoain</v>
          </cell>
        </row>
        <row r="49">
          <cell r="A49" t="str">
            <v>31046</v>
          </cell>
          <cell r="B49" t="str">
            <v>Barbarin</v>
          </cell>
        </row>
        <row r="50">
          <cell r="A50" t="str">
            <v>31047</v>
          </cell>
          <cell r="B50" t="str">
            <v>Bargota</v>
          </cell>
        </row>
        <row r="51">
          <cell r="A51" t="str">
            <v>31048</v>
          </cell>
          <cell r="B51" t="str">
            <v>Barillas</v>
          </cell>
        </row>
        <row r="52">
          <cell r="A52" t="str">
            <v>31049</v>
          </cell>
          <cell r="B52" t="str">
            <v>Basaburua</v>
          </cell>
        </row>
        <row r="53">
          <cell r="A53" t="str">
            <v>31050</v>
          </cell>
          <cell r="B53" t="str">
            <v>Baztan</v>
          </cell>
        </row>
        <row r="54">
          <cell r="A54" t="str">
            <v>31137</v>
          </cell>
          <cell r="B54" t="str">
            <v>Beintza-Labaien</v>
          </cell>
        </row>
        <row r="55">
          <cell r="A55" t="str">
            <v>31051</v>
          </cell>
          <cell r="B55" t="str">
            <v>Beire</v>
          </cell>
        </row>
        <row r="56">
          <cell r="A56" t="str">
            <v>31052</v>
          </cell>
          <cell r="B56" t="str">
            <v>Belascoáin</v>
          </cell>
        </row>
        <row r="57">
          <cell r="A57" t="str">
            <v>31250</v>
          </cell>
          <cell r="B57" t="str">
            <v>Bera</v>
          </cell>
        </row>
        <row r="58">
          <cell r="A58" t="str">
            <v>31053</v>
          </cell>
          <cell r="B58" t="str">
            <v>Berbinzana</v>
          </cell>
        </row>
        <row r="59">
          <cell r="A59" t="str">
            <v>31905</v>
          </cell>
          <cell r="B59" t="str">
            <v>Beriáin</v>
          </cell>
        </row>
        <row r="60">
          <cell r="A60" t="str">
            <v>31902</v>
          </cell>
          <cell r="B60" t="str">
            <v>Berrioplano/Berriobeiti</v>
          </cell>
        </row>
        <row r="61">
          <cell r="A61" t="str">
            <v>31903</v>
          </cell>
          <cell r="B61" t="str">
            <v>Berriozar</v>
          </cell>
        </row>
        <row r="62">
          <cell r="A62" t="str">
            <v>31054</v>
          </cell>
          <cell r="B62" t="str">
            <v>Bertizarana</v>
          </cell>
        </row>
        <row r="63">
          <cell r="A63" t="str">
            <v>31055</v>
          </cell>
          <cell r="B63" t="str">
            <v>Betelu</v>
          </cell>
        </row>
        <row r="64">
          <cell r="A64" t="str">
            <v>31253</v>
          </cell>
          <cell r="B64" t="str">
            <v>Bidaurreta</v>
          </cell>
        </row>
        <row r="65">
          <cell r="A65" t="str">
            <v>31056</v>
          </cell>
          <cell r="B65" t="str">
            <v>Biurrun-Olcoz</v>
          </cell>
        </row>
        <row r="66">
          <cell r="A66" t="str">
            <v>31057</v>
          </cell>
          <cell r="B66" t="str">
            <v>Buñuel</v>
          </cell>
        </row>
        <row r="67">
          <cell r="A67" t="str">
            <v>31059</v>
          </cell>
          <cell r="B67" t="str">
            <v>Burgui/Burgi</v>
          </cell>
        </row>
        <row r="68">
          <cell r="A68" t="str">
            <v>31060</v>
          </cell>
          <cell r="B68" t="str">
            <v>Burlada/Burlata</v>
          </cell>
        </row>
        <row r="69">
          <cell r="A69" t="str">
            <v>31061</v>
          </cell>
          <cell r="B69" t="str">
            <v xml:space="preserve">El Busto </v>
          </cell>
        </row>
        <row r="70">
          <cell r="A70" t="str">
            <v>31062</v>
          </cell>
          <cell r="B70" t="str">
            <v>Cabanillas</v>
          </cell>
        </row>
        <row r="71">
          <cell r="A71" t="str">
            <v>31063</v>
          </cell>
          <cell r="B71" t="str">
            <v>Cabredo</v>
          </cell>
        </row>
        <row r="72">
          <cell r="A72" t="str">
            <v>31064</v>
          </cell>
          <cell r="B72" t="str">
            <v>Cadreita</v>
          </cell>
        </row>
        <row r="73">
          <cell r="A73" t="str">
            <v>31065</v>
          </cell>
          <cell r="B73" t="str">
            <v>Caparroso</v>
          </cell>
        </row>
        <row r="74">
          <cell r="A74" t="str">
            <v>31066</v>
          </cell>
          <cell r="B74" t="str">
            <v>Cárcar</v>
          </cell>
        </row>
        <row r="75">
          <cell r="A75" t="str">
            <v>31067</v>
          </cell>
          <cell r="B75" t="str">
            <v>Carcastillo</v>
          </cell>
        </row>
        <row r="76">
          <cell r="A76" t="str">
            <v>31068</v>
          </cell>
          <cell r="B76" t="str">
            <v>Cascante</v>
          </cell>
        </row>
        <row r="77">
          <cell r="A77" t="str">
            <v>31069</v>
          </cell>
          <cell r="B77" t="str">
            <v>Cáseda</v>
          </cell>
        </row>
        <row r="78">
          <cell r="A78" t="str">
            <v>31070</v>
          </cell>
          <cell r="B78" t="str">
            <v>Castejón</v>
          </cell>
        </row>
        <row r="79">
          <cell r="A79" t="str">
            <v>31071</v>
          </cell>
          <cell r="B79" t="str">
            <v>Castillonuevo</v>
          </cell>
        </row>
        <row r="80">
          <cell r="A80" t="str">
            <v>31193</v>
          </cell>
          <cell r="B80" t="str">
            <v>Cendea de Olza/Oltza Zendea</v>
          </cell>
        </row>
        <row r="81">
          <cell r="A81" t="str">
            <v>31072</v>
          </cell>
          <cell r="B81" t="str">
            <v>Cintruénigo</v>
          </cell>
        </row>
        <row r="82">
          <cell r="A82" t="str">
            <v>31074</v>
          </cell>
          <cell r="B82" t="str">
            <v>Cirauqui/Zirauki</v>
          </cell>
        </row>
        <row r="83">
          <cell r="A83" t="str">
            <v>31075</v>
          </cell>
          <cell r="B83" t="str">
            <v>Ciriza/Ziritza</v>
          </cell>
        </row>
        <row r="84">
          <cell r="A84" t="str">
            <v>31076</v>
          </cell>
          <cell r="B84" t="str">
            <v>Cizur</v>
          </cell>
        </row>
        <row r="85">
          <cell r="A85" t="str">
            <v>31077</v>
          </cell>
          <cell r="B85" t="str">
            <v>Corella</v>
          </cell>
        </row>
        <row r="86">
          <cell r="A86" t="str">
            <v>31078</v>
          </cell>
          <cell r="B86" t="str">
            <v>Cortes</v>
          </cell>
        </row>
        <row r="87">
          <cell r="A87" t="str">
            <v>31079</v>
          </cell>
          <cell r="B87" t="str">
            <v>Desojo</v>
          </cell>
        </row>
        <row r="88">
          <cell r="A88" t="str">
            <v>31080</v>
          </cell>
          <cell r="B88" t="str">
            <v>Dicastillo</v>
          </cell>
        </row>
        <row r="89">
          <cell r="A89" t="str">
            <v>31081</v>
          </cell>
          <cell r="B89" t="str">
            <v>Donamaria</v>
          </cell>
        </row>
        <row r="90">
          <cell r="A90" t="str">
            <v>31221</v>
          </cell>
          <cell r="B90" t="str">
            <v>Doneztebe/Santesteban</v>
          </cell>
        </row>
        <row r="91">
          <cell r="A91" t="str">
            <v>31083</v>
          </cell>
          <cell r="B91" t="str">
            <v>Echarri/Etxarri</v>
          </cell>
        </row>
        <row r="92">
          <cell r="A92" t="str">
            <v>31086</v>
          </cell>
          <cell r="B92" t="str">
            <v>Valle de Egüés/Eguesibar</v>
          </cell>
        </row>
        <row r="93">
          <cell r="A93" t="str">
            <v>31087</v>
          </cell>
          <cell r="B93" t="str">
            <v>Elgorriaga</v>
          </cell>
        </row>
        <row r="94">
          <cell r="A94" t="str">
            <v>31089</v>
          </cell>
          <cell r="B94" t="str">
            <v>Enériz/Eneritz</v>
          </cell>
        </row>
        <row r="95">
          <cell r="A95" t="str">
            <v>31090</v>
          </cell>
          <cell r="B95" t="str">
            <v>Eratsun</v>
          </cell>
        </row>
        <row r="96">
          <cell r="A96" t="str">
            <v>31091</v>
          </cell>
          <cell r="B96" t="str">
            <v>Ergoiena</v>
          </cell>
        </row>
        <row r="97">
          <cell r="A97" t="str">
            <v>31092</v>
          </cell>
          <cell r="B97" t="str">
            <v>Erro</v>
          </cell>
        </row>
        <row r="98">
          <cell r="A98" t="str">
            <v>31094</v>
          </cell>
          <cell r="B98" t="str">
            <v>Eslava</v>
          </cell>
        </row>
        <row r="99">
          <cell r="A99" t="str">
            <v>31095</v>
          </cell>
          <cell r="B99" t="str">
            <v>Esparza de Salazar/Espartza Zaraitzu</v>
          </cell>
        </row>
        <row r="100">
          <cell r="A100" t="str">
            <v>31096</v>
          </cell>
          <cell r="B100" t="str">
            <v>Espronceda</v>
          </cell>
        </row>
        <row r="101">
          <cell r="A101" t="str">
            <v>31097</v>
          </cell>
          <cell r="B101" t="str">
            <v>Estella-Lizarra</v>
          </cell>
        </row>
        <row r="102">
          <cell r="A102" t="str">
            <v>31098</v>
          </cell>
          <cell r="B102" t="str">
            <v>Esteribar</v>
          </cell>
        </row>
        <row r="103">
          <cell r="A103" t="str">
            <v>31099</v>
          </cell>
          <cell r="B103" t="str">
            <v>Etayo</v>
          </cell>
        </row>
        <row r="104">
          <cell r="A104" t="str">
            <v>31082</v>
          </cell>
          <cell r="B104" t="str">
            <v>Etxalar</v>
          </cell>
        </row>
        <row r="105">
          <cell r="A105" t="str">
            <v>31084</v>
          </cell>
          <cell r="B105" t="str">
            <v>Etxarri Aranatz</v>
          </cell>
        </row>
        <row r="106">
          <cell r="A106" t="str">
            <v>31085</v>
          </cell>
          <cell r="B106" t="str">
            <v>Etxauri</v>
          </cell>
        </row>
        <row r="107">
          <cell r="A107" t="str">
            <v>31100</v>
          </cell>
          <cell r="B107" t="str">
            <v>Eulate</v>
          </cell>
        </row>
        <row r="108">
          <cell r="A108" t="str">
            <v>31101</v>
          </cell>
          <cell r="B108" t="str">
            <v>Ezcabarte</v>
          </cell>
        </row>
        <row r="109">
          <cell r="A109" t="str">
            <v>31093</v>
          </cell>
          <cell r="B109" t="str">
            <v>Ezcároz/Ezkaroze</v>
          </cell>
        </row>
        <row r="110">
          <cell r="A110" t="str">
            <v>31102</v>
          </cell>
          <cell r="B110" t="str">
            <v>Ezkurra</v>
          </cell>
        </row>
        <row r="111">
          <cell r="A111" t="str">
            <v>31103</v>
          </cell>
          <cell r="B111" t="str">
            <v>Ezprogui</v>
          </cell>
        </row>
        <row r="112">
          <cell r="A112" t="str">
            <v>31104</v>
          </cell>
          <cell r="B112" t="str">
            <v>Falces</v>
          </cell>
        </row>
        <row r="113">
          <cell r="A113" t="str">
            <v>31105</v>
          </cell>
          <cell r="B113" t="str">
            <v>Fitero</v>
          </cell>
        </row>
        <row r="114">
          <cell r="A114" t="str">
            <v>31106</v>
          </cell>
          <cell r="B114" t="str">
            <v>Fontellas</v>
          </cell>
        </row>
        <row r="115">
          <cell r="A115" t="str">
            <v>31107</v>
          </cell>
          <cell r="B115" t="str">
            <v>Funes</v>
          </cell>
        </row>
        <row r="116">
          <cell r="A116" t="str">
            <v>31108</v>
          </cell>
          <cell r="B116" t="str">
            <v>Fustiñana</v>
          </cell>
        </row>
        <row r="117">
          <cell r="A117" t="str">
            <v>31109</v>
          </cell>
          <cell r="B117" t="str">
            <v>Galar</v>
          </cell>
        </row>
        <row r="118">
          <cell r="A118" t="str">
            <v>31110</v>
          </cell>
          <cell r="B118" t="str">
            <v>Gallipienzo/Galipentzu</v>
          </cell>
        </row>
        <row r="119">
          <cell r="A119" t="str">
            <v>31111</v>
          </cell>
          <cell r="B119" t="str">
            <v>Gallués/Galoze</v>
          </cell>
        </row>
        <row r="120">
          <cell r="A120" t="str">
            <v>31112</v>
          </cell>
          <cell r="B120" t="str">
            <v>Garaioa</v>
          </cell>
        </row>
        <row r="121">
          <cell r="A121" t="str">
            <v>31113</v>
          </cell>
          <cell r="B121" t="str">
            <v>Garde</v>
          </cell>
        </row>
        <row r="122">
          <cell r="A122" t="str">
            <v>31114</v>
          </cell>
          <cell r="B122" t="str">
            <v>Garínoain</v>
          </cell>
        </row>
        <row r="123">
          <cell r="A123" t="str">
            <v>31115</v>
          </cell>
          <cell r="B123" t="str">
            <v>Garralda</v>
          </cell>
        </row>
        <row r="124">
          <cell r="A124" t="str">
            <v>31116</v>
          </cell>
          <cell r="B124" t="str">
            <v>Genevilla</v>
          </cell>
        </row>
        <row r="125">
          <cell r="A125" t="str">
            <v>31117</v>
          </cell>
          <cell r="B125" t="str">
            <v>Goizueta</v>
          </cell>
        </row>
        <row r="126">
          <cell r="A126" t="str">
            <v>31118</v>
          </cell>
          <cell r="B126" t="str">
            <v>Goñi</v>
          </cell>
        </row>
        <row r="127">
          <cell r="A127" t="str">
            <v>31119</v>
          </cell>
          <cell r="B127" t="str">
            <v>Güesa/Gorza</v>
          </cell>
        </row>
        <row r="128">
          <cell r="A128" t="str">
            <v>31120</v>
          </cell>
          <cell r="B128" t="str">
            <v>Guesálaz/Gesalatz</v>
          </cell>
        </row>
        <row r="129">
          <cell r="A129" t="str">
            <v>31121</v>
          </cell>
          <cell r="B129" t="str">
            <v>Guirguillano</v>
          </cell>
        </row>
        <row r="130">
          <cell r="A130" t="str">
            <v>31256</v>
          </cell>
          <cell r="B130" t="str">
            <v>Hiriberri/Villanueva de Aezkoa</v>
          </cell>
        </row>
        <row r="131">
          <cell r="A131" t="str">
            <v>31122</v>
          </cell>
          <cell r="B131" t="str">
            <v>Huarte/Uharte</v>
          </cell>
        </row>
        <row r="132">
          <cell r="A132" t="str">
            <v>31124</v>
          </cell>
          <cell r="B132" t="str">
            <v>Ibargoiti</v>
          </cell>
        </row>
        <row r="133">
          <cell r="A133" t="str">
            <v>31259</v>
          </cell>
          <cell r="B133" t="str">
            <v>Igantzi</v>
          </cell>
        </row>
        <row r="134">
          <cell r="A134" t="str">
            <v>31125</v>
          </cell>
          <cell r="B134" t="str">
            <v>Igúzquiza</v>
          </cell>
        </row>
        <row r="135">
          <cell r="A135" t="str">
            <v>31126</v>
          </cell>
          <cell r="B135" t="str">
            <v>Imotz</v>
          </cell>
        </row>
        <row r="136">
          <cell r="A136" t="str">
            <v>31127</v>
          </cell>
          <cell r="B136" t="str">
            <v>Irañeta</v>
          </cell>
        </row>
        <row r="137">
          <cell r="A137" t="str">
            <v>31904</v>
          </cell>
          <cell r="B137" t="str">
            <v>Irurtzun</v>
          </cell>
        </row>
        <row r="138">
          <cell r="A138" t="str">
            <v>31128</v>
          </cell>
          <cell r="B138" t="str">
            <v>Isaba/Izaba</v>
          </cell>
        </row>
        <row r="139">
          <cell r="A139" t="str">
            <v>31129</v>
          </cell>
          <cell r="B139" t="str">
            <v>Ituren</v>
          </cell>
        </row>
        <row r="140">
          <cell r="A140" t="str">
            <v>31130</v>
          </cell>
          <cell r="B140" t="str">
            <v>Iturmendi</v>
          </cell>
        </row>
        <row r="141">
          <cell r="A141" t="str">
            <v>31131</v>
          </cell>
          <cell r="B141" t="str">
            <v>Iza/Itza</v>
          </cell>
        </row>
        <row r="142">
          <cell r="A142" t="str">
            <v>31132</v>
          </cell>
          <cell r="B142" t="str">
            <v>Izagaondoa</v>
          </cell>
        </row>
        <row r="143">
          <cell r="A143" t="str">
            <v>31133</v>
          </cell>
          <cell r="B143" t="str">
            <v>Izalzu/Itzaltzu</v>
          </cell>
        </row>
        <row r="144">
          <cell r="A144" t="str">
            <v>31134</v>
          </cell>
          <cell r="B144" t="str">
            <v>Jaurrieta</v>
          </cell>
        </row>
        <row r="145">
          <cell r="A145" t="str">
            <v>31135</v>
          </cell>
          <cell r="B145" t="str">
            <v>Javier</v>
          </cell>
        </row>
        <row r="146">
          <cell r="A146" t="str">
            <v>31136</v>
          </cell>
          <cell r="B146" t="str">
            <v>Juslapeña</v>
          </cell>
        </row>
        <row r="147">
          <cell r="A147" t="str">
            <v>31138</v>
          </cell>
          <cell r="B147" t="str">
            <v>Lakuntza</v>
          </cell>
        </row>
        <row r="148">
          <cell r="A148" t="str">
            <v>31139</v>
          </cell>
          <cell r="B148" t="str">
            <v>Lana</v>
          </cell>
        </row>
        <row r="149">
          <cell r="A149" t="str">
            <v>31140</v>
          </cell>
          <cell r="B149" t="str">
            <v>Lantz</v>
          </cell>
        </row>
        <row r="150">
          <cell r="A150" t="str">
            <v>31141</v>
          </cell>
          <cell r="B150" t="str">
            <v>Lapoblación</v>
          </cell>
        </row>
        <row r="151">
          <cell r="A151" t="str">
            <v>31142</v>
          </cell>
          <cell r="B151" t="str">
            <v>Larraga</v>
          </cell>
        </row>
        <row r="152">
          <cell r="A152" t="str">
            <v>31143</v>
          </cell>
          <cell r="B152" t="str">
            <v>Larraona</v>
          </cell>
        </row>
        <row r="153">
          <cell r="A153" t="str">
            <v>31144</v>
          </cell>
          <cell r="B153" t="str">
            <v>Larraun</v>
          </cell>
        </row>
        <row r="154">
          <cell r="A154" t="str">
            <v>31145</v>
          </cell>
          <cell r="B154" t="str">
            <v>Lazagurría</v>
          </cell>
        </row>
        <row r="155">
          <cell r="A155" t="str">
            <v>31146</v>
          </cell>
          <cell r="B155" t="str">
            <v>Leache/Leatxe</v>
          </cell>
        </row>
        <row r="156">
          <cell r="A156" t="str">
            <v>31147</v>
          </cell>
          <cell r="B156" t="str">
            <v>Legarda</v>
          </cell>
        </row>
        <row r="157">
          <cell r="A157" t="str">
            <v>31148</v>
          </cell>
          <cell r="B157" t="str">
            <v>Legaria</v>
          </cell>
        </row>
        <row r="158">
          <cell r="A158" t="str">
            <v>31149</v>
          </cell>
          <cell r="B158" t="str">
            <v>Leitza</v>
          </cell>
        </row>
        <row r="159">
          <cell r="A159" t="str">
            <v>31908</v>
          </cell>
          <cell r="B159" t="str">
            <v>Lekunberri</v>
          </cell>
        </row>
        <row r="160">
          <cell r="A160" t="str">
            <v>31150</v>
          </cell>
          <cell r="B160" t="str">
            <v>Leoz/Leotz</v>
          </cell>
        </row>
        <row r="161">
          <cell r="A161" t="str">
            <v>31151</v>
          </cell>
          <cell r="B161" t="str">
            <v>Lerga</v>
          </cell>
        </row>
        <row r="162">
          <cell r="A162" t="str">
            <v>31152</v>
          </cell>
          <cell r="B162" t="str">
            <v>Lerín</v>
          </cell>
        </row>
        <row r="163">
          <cell r="A163" t="str">
            <v>31153</v>
          </cell>
          <cell r="B163" t="str">
            <v>Lesaka</v>
          </cell>
        </row>
        <row r="164">
          <cell r="A164" t="str">
            <v>31154</v>
          </cell>
          <cell r="B164" t="str">
            <v>Lezáun</v>
          </cell>
        </row>
        <row r="165">
          <cell r="A165" t="str">
            <v>31155</v>
          </cell>
          <cell r="B165" t="str">
            <v>Liédena</v>
          </cell>
        </row>
        <row r="166">
          <cell r="A166" t="str">
            <v>31156</v>
          </cell>
          <cell r="B166" t="str">
            <v>Lizoain-Arriasgoiti/Lizoain-Arriasgoiti</v>
          </cell>
        </row>
        <row r="167">
          <cell r="A167" t="str">
            <v>31157</v>
          </cell>
          <cell r="B167" t="str">
            <v>Lodosa</v>
          </cell>
        </row>
        <row r="168">
          <cell r="A168" t="str">
            <v>31158</v>
          </cell>
          <cell r="B168" t="str">
            <v>Lónguida/Longida</v>
          </cell>
        </row>
        <row r="169">
          <cell r="A169" t="str">
            <v>31159</v>
          </cell>
          <cell r="B169" t="str">
            <v>Lumbier</v>
          </cell>
        </row>
        <row r="170">
          <cell r="A170" t="str">
            <v>31160</v>
          </cell>
          <cell r="B170" t="str">
            <v>Luquin</v>
          </cell>
        </row>
        <row r="171">
          <cell r="A171" t="str">
            <v>31248</v>
          </cell>
          <cell r="B171" t="str">
            <v>Luzaide/Valcarlos</v>
          </cell>
        </row>
        <row r="172">
          <cell r="A172" t="str">
            <v>31161</v>
          </cell>
          <cell r="B172" t="str">
            <v>Mañeru</v>
          </cell>
        </row>
        <row r="173">
          <cell r="A173" t="str">
            <v>31162</v>
          </cell>
          <cell r="B173" t="str">
            <v>Marañón</v>
          </cell>
        </row>
        <row r="174">
          <cell r="A174" t="str">
            <v>31163</v>
          </cell>
          <cell r="B174" t="str">
            <v>Marcilla</v>
          </cell>
        </row>
        <row r="175">
          <cell r="A175" t="str">
            <v>31164</v>
          </cell>
          <cell r="B175" t="str">
            <v>Mélida</v>
          </cell>
        </row>
        <row r="176">
          <cell r="A176" t="str">
            <v>31165</v>
          </cell>
          <cell r="B176" t="str">
            <v>Mendavia</v>
          </cell>
        </row>
        <row r="177">
          <cell r="A177" t="str">
            <v>31166</v>
          </cell>
          <cell r="B177" t="str">
            <v>Mendaza</v>
          </cell>
        </row>
        <row r="178">
          <cell r="A178" t="str">
            <v>31167</v>
          </cell>
          <cell r="B178" t="str">
            <v>Mendigorría</v>
          </cell>
        </row>
        <row r="179">
          <cell r="A179" t="str">
            <v>31168</v>
          </cell>
          <cell r="B179" t="str">
            <v>Metauten</v>
          </cell>
        </row>
        <row r="180">
          <cell r="A180" t="str">
            <v>31169</v>
          </cell>
          <cell r="B180" t="str">
            <v>Milagro</v>
          </cell>
        </row>
        <row r="181">
          <cell r="A181" t="str">
            <v>31170</v>
          </cell>
          <cell r="B181" t="str">
            <v>Mirafuentes</v>
          </cell>
        </row>
        <row r="182">
          <cell r="A182" t="str">
            <v>31171</v>
          </cell>
          <cell r="B182" t="str">
            <v>Miranda de Arga</v>
          </cell>
        </row>
        <row r="183">
          <cell r="A183" t="str">
            <v>31172</v>
          </cell>
          <cell r="B183" t="str">
            <v>Monreal/Elo</v>
          </cell>
        </row>
        <row r="184">
          <cell r="A184" t="str">
            <v>31173</v>
          </cell>
          <cell r="B184" t="str">
            <v>Monteagudo</v>
          </cell>
        </row>
        <row r="185">
          <cell r="A185" t="str">
            <v>31174</v>
          </cell>
          <cell r="B185" t="str">
            <v>Morentin</v>
          </cell>
        </row>
        <row r="186">
          <cell r="A186" t="str">
            <v>31175</v>
          </cell>
          <cell r="B186" t="str">
            <v>Mues</v>
          </cell>
        </row>
        <row r="187">
          <cell r="A187" t="str">
            <v>31176</v>
          </cell>
          <cell r="B187" t="str">
            <v>Murchante</v>
          </cell>
        </row>
        <row r="188">
          <cell r="A188" t="str">
            <v>31177</v>
          </cell>
          <cell r="B188" t="str">
            <v>Murieta</v>
          </cell>
        </row>
        <row r="189">
          <cell r="A189" t="str">
            <v>31178</v>
          </cell>
          <cell r="B189" t="str">
            <v>Murillo el Cuende</v>
          </cell>
        </row>
        <row r="190">
          <cell r="A190" t="str">
            <v>31179</v>
          </cell>
          <cell r="B190" t="str">
            <v>Murillo el Fruto</v>
          </cell>
        </row>
        <row r="191">
          <cell r="A191" t="str">
            <v>31180</v>
          </cell>
          <cell r="B191" t="str">
            <v>Muruzábal</v>
          </cell>
        </row>
        <row r="192">
          <cell r="A192" t="str">
            <v>31181</v>
          </cell>
          <cell r="B192" t="str">
            <v>Navascués/Nabaskoze</v>
          </cell>
        </row>
        <row r="193">
          <cell r="A193" t="str">
            <v>31182</v>
          </cell>
          <cell r="B193" t="str">
            <v>Nazar</v>
          </cell>
        </row>
        <row r="194">
          <cell r="A194" t="str">
            <v>31088</v>
          </cell>
          <cell r="B194" t="str">
            <v>Noáin (Valle de Elorz)/Noain (Elortzibar)</v>
          </cell>
        </row>
        <row r="195">
          <cell r="A195" t="str">
            <v>31183</v>
          </cell>
          <cell r="B195" t="str">
            <v>Obanos</v>
          </cell>
        </row>
        <row r="196">
          <cell r="A196" t="str">
            <v>31185</v>
          </cell>
          <cell r="B196" t="str">
            <v>Ochagavía/Otsagabia</v>
          </cell>
        </row>
        <row r="197">
          <cell r="A197" t="str">
            <v>31184</v>
          </cell>
          <cell r="B197" t="str">
            <v>Oco</v>
          </cell>
        </row>
        <row r="198">
          <cell r="A198" t="str">
            <v>31186</v>
          </cell>
          <cell r="B198" t="str">
            <v>Odieta</v>
          </cell>
        </row>
        <row r="199">
          <cell r="A199" t="str">
            <v>31187</v>
          </cell>
          <cell r="B199" t="str">
            <v>Oitz</v>
          </cell>
        </row>
        <row r="200">
          <cell r="A200" t="str">
            <v>31188</v>
          </cell>
          <cell r="B200" t="str">
            <v>Oláibar</v>
          </cell>
        </row>
        <row r="201">
          <cell r="A201" t="str">
            <v>31189</v>
          </cell>
          <cell r="B201" t="str">
            <v>Olazti/Olazagutía</v>
          </cell>
        </row>
        <row r="202">
          <cell r="A202" t="str">
            <v>31190</v>
          </cell>
          <cell r="B202" t="str">
            <v>Olejua</v>
          </cell>
        </row>
        <row r="203">
          <cell r="A203" t="str">
            <v>31191</v>
          </cell>
          <cell r="B203" t="str">
            <v>Olite/Erriberri</v>
          </cell>
        </row>
        <row r="204">
          <cell r="A204" t="str">
            <v>31194</v>
          </cell>
          <cell r="B204" t="str">
            <v>Valle de Ollo/Ollaran</v>
          </cell>
        </row>
        <row r="205">
          <cell r="A205" t="str">
            <v>31192</v>
          </cell>
          <cell r="B205" t="str">
            <v>Olóriz/Oloritz</v>
          </cell>
        </row>
        <row r="206">
          <cell r="A206" t="str">
            <v>31195</v>
          </cell>
          <cell r="B206" t="str">
            <v>Orbaitzeta</v>
          </cell>
        </row>
        <row r="207">
          <cell r="A207" t="str">
            <v>31196</v>
          </cell>
          <cell r="B207" t="str">
            <v>Orbara</v>
          </cell>
        </row>
        <row r="208">
          <cell r="A208" t="str">
            <v>31197</v>
          </cell>
          <cell r="B208" t="str">
            <v>Orísoain</v>
          </cell>
        </row>
        <row r="209">
          <cell r="A209" t="str">
            <v>31906</v>
          </cell>
          <cell r="B209" t="str">
            <v>Orkoien</v>
          </cell>
        </row>
        <row r="210">
          <cell r="A210" t="str">
            <v>31198</v>
          </cell>
          <cell r="B210" t="str">
            <v>Oronz/Orontze</v>
          </cell>
        </row>
        <row r="211">
          <cell r="A211" t="str">
            <v>31199</v>
          </cell>
          <cell r="B211" t="str">
            <v>Oroz-Betelu/Orotz-Betelu</v>
          </cell>
        </row>
        <row r="212">
          <cell r="A212" t="str">
            <v>31211</v>
          </cell>
          <cell r="B212" t="str">
            <v>Orreaga/Roncesvalles</v>
          </cell>
        </row>
        <row r="213">
          <cell r="A213" t="str">
            <v>31200</v>
          </cell>
          <cell r="B213" t="str">
            <v>Oteiza</v>
          </cell>
        </row>
        <row r="214">
          <cell r="A214" t="str">
            <v>31201</v>
          </cell>
          <cell r="B214" t="str">
            <v>Pamplona/Iruña</v>
          </cell>
        </row>
        <row r="215">
          <cell r="A215" t="str">
            <v>31202</v>
          </cell>
          <cell r="B215" t="str">
            <v>Peralta/Azkoien</v>
          </cell>
        </row>
        <row r="216">
          <cell r="A216" t="str">
            <v>31203</v>
          </cell>
          <cell r="B216" t="str">
            <v>Petilla de Aragón</v>
          </cell>
        </row>
        <row r="217">
          <cell r="A217" t="str">
            <v>31204</v>
          </cell>
          <cell r="B217" t="str">
            <v>Piedramillera</v>
          </cell>
        </row>
        <row r="218">
          <cell r="A218" t="str">
            <v>31205</v>
          </cell>
          <cell r="B218" t="str">
            <v>Pitillas</v>
          </cell>
        </row>
        <row r="219">
          <cell r="A219" t="str">
            <v>31206</v>
          </cell>
          <cell r="B219" t="str">
            <v>Puente la Reina/Gares</v>
          </cell>
        </row>
        <row r="220">
          <cell r="A220" t="str">
            <v>31207</v>
          </cell>
          <cell r="B220" t="str">
            <v>Pueyo</v>
          </cell>
        </row>
        <row r="221">
          <cell r="A221" t="str">
            <v>31208</v>
          </cell>
          <cell r="B221" t="str">
            <v>Ribaforada</v>
          </cell>
        </row>
        <row r="222">
          <cell r="A222" t="str">
            <v>31209</v>
          </cell>
          <cell r="B222" t="str">
            <v>Romanzado</v>
          </cell>
        </row>
        <row r="223">
          <cell r="A223" t="str">
            <v>31210</v>
          </cell>
          <cell r="B223" t="str">
            <v>Roncal/Erronkari</v>
          </cell>
        </row>
        <row r="224">
          <cell r="A224" t="str">
            <v>31212</v>
          </cell>
          <cell r="B224" t="str">
            <v>Sada</v>
          </cell>
        </row>
        <row r="225">
          <cell r="A225" t="str">
            <v>31213</v>
          </cell>
          <cell r="B225" t="str">
            <v>Saldías</v>
          </cell>
        </row>
        <row r="226">
          <cell r="A226" t="str">
            <v>31214</v>
          </cell>
          <cell r="B226" t="str">
            <v>Salinas de Oro/Jaitz</v>
          </cell>
        </row>
        <row r="227">
          <cell r="A227" t="str">
            <v>31215</v>
          </cell>
          <cell r="B227" t="str">
            <v>San Adrián</v>
          </cell>
        </row>
        <row r="228">
          <cell r="A228" t="str">
            <v>31217</v>
          </cell>
          <cell r="B228" t="str">
            <v>San Martín de Unx</v>
          </cell>
        </row>
        <row r="229">
          <cell r="A229" t="str">
            <v>31216</v>
          </cell>
          <cell r="B229" t="str">
            <v>Sangüesa/Zangoza</v>
          </cell>
        </row>
        <row r="230">
          <cell r="A230" t="str">
            <v>31219</v>
          </cell>
          <cell r="B230" t="str">
            <v>Sansol</v>
          </cell>
        </row>
        <row r="231">
          <cell r="A231" t="str">
            <v>31220</v>
          </cell>
          <cell r="B231" t="str">
            <v>Santacara</v>
          </cell>
        </row>
        <row r="232">
          <cell r="A232" t="str">
            <v>31222</v>
          </cell>
          <cell r="B232" t="str">
            <v>Sarriés/Sartze</v>
          </cell>
        </row>
        <row r="233">
          <cell r="A233" t="str">
            <v>31223</v>
          </cell>
          <cell r="B233" t="str">
            <v>Sartaguda</v>
          </cell>
        </row>
        <row r="234">
          <cell r="A234" t="str">
            <v>31224</v>
          </cell>
          <cell r="B234" t="str">
            <v>Sesma</v>
          </cell>
        </row>
        <row r="235">
          <cell r="A235" t="str">
            <v>31225</v>
          </cell>
          <cell r="B235" t="str">
            <v>Sorlada</v>
          </cell>
        </row>
        <row r="236">
          <cell r="A236" t="str">
            <v>31226</v>
          </cell>
          <cell r="B236" t="str">
            <v>Sunbilla</v>
          </cell>
        </row>
        <row r="237">
          <cell r="A237" t="str">
            <v>31227</v>
          </cell>
          <cell r="B237" t="str">
            <v>Tafalla</v>
          </cell>
        </row>
        <row r="238">
          <cell r="A238" t="str">
            <v>31228</v>
          </cell>
          <cell r="B238" t="str">
            <v>Tiebas-Muruarte de Reta</v>
          </cell>
        </row>
        <row r="239">
          <cell r="A239" t="str">
            <v>31229</v>
          </cell>
          <cell r="B239" t="str">
            <v>Tirapu</v>
          </cell>
        </row>
        <row r="240">
          <cell r="A240" t="str">
            <v>31230</v>
          </cell>
          <cell r="B240" t="str">
            <v>Torralba del Río</v>
          </cell>
        </row>
        <row r="241">
          <cell r="A241" t="str">
            <v>31231</v>
          </cell>
          <cell r="B241" t="str">
            <v>Torres del Río</v>
          </cell>
        </row>
        <row r="242">
          <cell r="A242" t="str">
            <v>31232</v>
          </cell>
          <cell r="B242" t="str">
            <v>Tudela</v>
          </cell>
        </row>
        <row r="243">
          <cell r="A243" t="str">
            <v>31233</v>
          </cell>
          <cell r="B243" t="str">
            <v>Tulebras</v>
          </cell>
        </row>
        <row r="244">
          <cell r="A244" t="str">
            <v>31234</v>
          </cell>
          <cell r="B244" t="str">
            <v>Ucar</v>
          </cell>
        </row>
        <row r="245">
          <cell r="A245" t="str">
            <v>31123</v>
          </cell>
          <cell r="B245" t="str">
            <v>Uharte Arakil</v>
          </cell>
        </row>
        <row r="246">
          <cell r="A246" t="str">
            <v>31235</v>
          </cell>
          <cell r="B246" t="str">
            <v>Ujué/Uxue</v>
          </cell>
        </row>
        <row r="247">
          <cell r="A247" t="str">
            <v>31236</v>
          </cell>
          <cell r="B247" t="str">
            <v>Ultzama</v>
          </cell>
        </row>
        <row r="248">
          <cell r="A248" t="str">
            <v>31237</v>
          </cell>
          <cell r="B248" t="str">
            <v>Unciti</v>
          </cell>
        </row>
        <row r="249">
          <cell r="A249" t="str">
            <v>31238</v>
          </cell>
          <cell r="B249" t="str">
            <v>Unzué/Untzue</v>
          </cell>
        </row>
        <row r="250">
          <cell r="A250" t="str">
            <v>31239</v>
          </cell>
          <cell r="B250" t="str">
            <v>Urdazubi/Urdax</v>
          </cell>
        </row>
        <row r="251">
          <cell r="A251" t="str">
            <v>31240</v>
          </cell>
          <cell r="B251" t="str">
            <v>Urdiain</v>
          </cell>
        </row>
        <row r="252">
          <cell r="A252" t="str">
            <v>31241</v>
          </cell>
          <cell r="B252" t="str">
            <v>Urraul Alto</v>
          </cell>
        </row>
        <row r="253">
          <cell r="A253" t="str">
            <v>31242</v>
          </cell>
          <cell r="B253" t="str">
            <v>Urraul Bajo</v>
          </cell>
        </row>
        <row r="254">
          <cell r="A254" t="str">
            <v>31244</v>
          </cell>
          <cell r="B254" t="str">
            <v>Urroz</v>
          </cell>
        </row>
        <row r="255">
          <cell r="A255" t="str">
            <v>31243</v>
          </cell>
          <cell r="B255" t="str">
            <v>Urroz-Villa</v>
          </cell>
        </row>
        <row r="256">
          <cell r="A256" t="str">
            <v>31245</v>
          </cell>
          <cell r="B256" t="str">
            <v>Urzainqui/Urzainki</v>
          </cell>
        </row>
        <row r="257">
          <cell r="A257" t="str">
            <v>31246</v>
          </cell>
          <cell r="B257" t="str">
            <v>Uterga</v>
          </cell>
        </row>
        <row r="258">
          <cell r="A258" t="str">
            <v>31247</v>
          </cell>
          <cell r="B258" t="str">
            <v>Uztárroz/Uztarroze</v>
          </cell>
        </row>
        <row r="259">
          <cell r="A259" t="str">
            <v>31260</v>
          </cell>
          <cell r="B259" t="str">
            <v>Valle de Yerri/Deierri</v>
          </cell>
        </row>
        <row r="260">
          <cell r="A260" t="str">
            <v>31249</v>
          </cell>
          <cell r="B260" t="str">
            <v>Valtierra</v>
          </cell>
        </row>
        <row r="261">
          <cell r="A261" t="str">
            <v>31251</v>
          </cell>
          <cell r="B261" t="str">
            <v>Viana</v>
          </cell>
        </row>
        <row r="262">
          <cell r="A262" t="str">
            <v>31252</v>
          </cell>
          <cell r="B262" t="str">
            <v>Vidángoz/Bidankoze</v>
          </cell>
        </row>
        <row r="263">
          <cell r="A263" t="str">
            <v>31254</v>
          </cell>
          <cell r="B263" t="str">
            <v>Villafranca</v>
          </cell>
        </row>
        <row r="264">
          <cell r="A264" t="str">
            <v>31255</v>
          </cell>
          <cell r="B264" t="str">
            <v>Villamayor de Monjardín</v>
          </cell>
        </row>
        <row r="265">
          <cell r="A265" t="str">
            <v>31257</v>
          </cell>
          <cell r="B265" t="str">
            <v>Villatuerta</v>
          </cell>
        </row>
        <row r="266">
          <cell r="A266" t="str">
            <v>31258</v>
          </cell>
          <cell r="B266" t="str">
            <v>Villava/Atarrabia</v>
          </cell>
        </row>
        <row r="267">
          <cell r="A267" t="str">
            <v>31261</v>
          </cell>
          <cell r="B267" t="str">
            <v>Yesa</v>
          </cell>
        </row>
        <row r="268">
          <cell r="A268" t="str">
            <v>31262</v>
          </cell>
          <cell r="B268" t="str">
            <v>Zabalza/Zabaltza</v>
          </cell>
        </row>
        <row r="269">
          <cell r="A269" t="str">
            <v>31073</v>
          </cell>
          <cell r="B269" t="str">
            <v>Ziordia</v>
          </cell>
        </row>
        <row r="270">
          <cell r="A270" t="str">
            <v>31907</v>
          </cell>
          <cell r="B270" t="str">
            <v>Zizur Mayor/Zizur Nagusia</v>
          </cell>
        </row>
        <row r="271">
          <cell r="A271" t="str">
            <v>31263</v>
          </cell>
          <cell r="B271" t="str">
            <v>Zubieta</v>
          </cell>
        </row>
        <row r="272">
          <cell r="A272" t="str">
            <v>31264</v>
          </cell>
          <cell r="B272" t="str">
            <v>Zugarramurdi</v>
          </cell>
        </row>
        <row r="273">
          <cell r="A273" t="str">
            <v>31265</v>
          </cell>
          <cell r="B273" t="str">
            <v>Zúñiga</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EMPRESA (1)"/>
      <sheetName val="DATOS EMPRESA (2)"/>
      <sheetName val="DATOS PROYECTO"/>
      <sheetName val="cambios a grandes"/>
      <sheetName val="DATOS PROYECTO (2)"/>
      <sheetName val="DECLARACION RESPONSABLE"/>
      <sheetName val="Hoja4"/>
      <sheetName val="Hoja3"/>
      <sheetName val="Hoja1"/>
      <sheetName val="Hoja2"/>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29">
          <cell r="B29" t="str">
            <v>(3) Según el Informe de vida laboral , expedido por la Seguridad Social de  31 de diciembre de 2021.</v>
          </cell>
        </row>
      </sheetData>
      <sheetData sheetId="8" refreshError="1"/>
      <sheetData sheetId="9"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34.xml"/><Relationship Id="rId13" Type="http://schemas.openxmlformats.org/officeDocument/2006/relationships/ctrlProp" Target="../ctrlProps/ctrlProp39.xml"/><Relationship Id="rId18" Type="http://schemas.openxmlformats.org/officeDocument/2006/relationships/ctrlProp" Target="../ctrlProps/ctrlProp44.xml"/><Relationship Id="rId26" Type="http://schemas.openxmlformats.org/officeDocument/2006/relationships/ctrlProp" Target="../ctrlProps/ctrlProp52.xml"/><Relationship Id="rId3" Type="http://schemas.openxmlformats.org/officeDocument/2006/relationships/vmlDrawing" Target="../drawings/vmlDrawing2.vml"/><Relationship Id="rId21" Type="http://schemas.openxmlformats.org/officeDocument/2006/relationships/ctrlProp" Target="../ctrlProps/ctrlProp47.xml"/><Relationship Id="rId34" Type="http://schemas.openxmlformats.org/officeDocument/2006/relationships/ctrlProp" Target="../ctrlProps/ctrlProp60.xml"/><Relationship Id="rId7" Type="http://schemas.openxmlformats.org/officeDocument/2006/relationships/ctrlProp" Target="../ctrlProps/ctrlProp33.xml"/><Relationship Id="rId12" Type="http://schemas.openxmlformats.org/officeDocument/2006/relationships/ctrlProp" Target="../ctrlProps/ctrlProp38.xml"/><Relationship Id="rId17" Type="http://schemas.openxmlformats.org/officeDocument/2006/relationships/ctrlProp" Target="../ctrlProps/ctrlProp43.xml"/><Relationship Id="rId25" Type="http://schemas.openxmlformats.org/officeDocument/2006/relationships/ctrlProp" Target="../ctrlProps/ctrlProp51.xml"/><Relationship Id="rId33" Type="http://schemas.openxmlformats.org/officeDocument/2006/relationships/ctrlProp" Target="../ctrlProps/ctrlProp59.xml"/><Relationship Id="rId2" Type="http://schemas.openxmlformats.org/officeDocument/2006/relationships/drawing" Target="../drawings/drawing3.xml"/><Relationship Id="rId16" Type="http://schemas.openxmlformats.org/officeDocument/2006/relationships/ctrlProp" Target="../ctrlProps/ctrlProp42.xml"/><Relationship Id="rId20" Type="http://schemas.openxmlformats.org/officeDocument/2006/relationships/ctrlProp" Target="../ctrlProps/ctrlProp46.xml"/><Relationship Id="rId29" Type="http://schemas.openxmlformats.org/officeDocument/2006/relationships/ctrlProp" Target="../ctrlProps/ctrlProp55.xml"/><Relationship Id="rId1" Type="http://schemas.openxmlformats.org/officeDocument/2006/relationships/printerSettings" Target="../printerSettings/printerSettings2.bin"/><Relationship Id="rId6" Type="http://schemas.openxmlformats.org/officeDocument/2006/relationships/ctrlProp" Target="../ctrlProps/ctrlProp32.xml"/><Relationship Id="rId11" Type="http://schemas.openxmlformats.org/officeDocument/2006/relationships/ctrlProp" Target="../ctrlProps/ctrlProp37.xml"/><Relationship Id="rId24" Type="http://schemas.openxmlformats.org/officeDocument/2006/relationships/ctrlProp" Target="../ctrlProps/ctrlProp50.xml"/><Relationship Id="rId32" Type="http://schemas.openxmlformats.org/officeDocument/2006/relationships/ctrlProp" Target="../ctrlProps/ctrlProp58.xml"/><Relationship Id="rId5" Type="http://schemas.openxmlformats.org/officeDocument/2006/relationships/ctrlProp" Target="../ctrlProps/ctrlProp31.xml"/><Relationship Id="rId15" Type="http://schemas.openxmlformats.org/officeDocument/2006/relationships/ctrlProp" Target="../ctrlProps/ctrlProp41.xml"/><Relationship Id="rId23" Type="http://schemas.openxmlformats.org/officeDocument/2006/relationships/ctrlProp" Target="../ctrlProps/ctrlProp49.xml"/><Relationship Id="rId28" Type="http://schemas.openxmlformats.org/officeDocument/2006/relationships/ctrlProp" Target="../ctrlProps/ctrlProp54.xml"/><Relationship Id="rId36" Type="http://schemas.openxmlformats.org/officeDocument/2006/relationships/comments" Target="../comments1.xml"/><Relationship Id="rId10" Type="http://schemas.openxmlformats.org/officeDocument/2006/relationships/ctrlProp" Target="../ctrlProps/ctrlProp36.xml"/><Relationship Id="rId19" Type="http://schemas.openxmlformats.org/officeDocument/2006/relationships/ctrlProp" Target="../ctrlProps/ctrlProp45.xml"/><Relationship Id="rId31" Type="http://schemas.openxmlformats.org/officeDocument/2006/relationships/ctrlProp" Target="../ctrlProps/ctrlProp57.xml"/><Relationship Id="rId4" Type="http://schemas.openxmlformats.org/officeDocument/2006/relationships/ctrlProp" Target="../ctrlProps/ctrlProp30.xml"/><Relationship Id="rId9" Type="http://schemas.openxmlformats.org/officeDocument/2006/relationships/ctrlProp" Target="../ctrlProps/ctrlProp35.xml"/><Relationship Id="rId14" Type="http://schemas.openxmlformats.org/officeDocument/2006/relationships/ctrlProp" Target="../ctrlProps/ctrlProp40.xml"/><Relationship Id="rId22" Type="http://schemas.openxmlformats.org/officeDocument/2006/relationships/ctrlProp" Target="../ctrlProps/ctrlProp48.xml"/><Relationship Id="rId27" Type="http://schemas.openxmlformats.org/officeDocument/2006/relationships/ctrlProp" Target="../ctrlProps/ctrlProp53.xml"/><Relationship Id="rId30" Type="http://schemas.openxmlformats.org/officeDocument/2006/relationships/ctrlProp" Target="../ctrlProps/ctrlProp56.xml"/><Relationship Id="rId35" Type="http://schemas.openxmlformats.org/officeDocument/2006/relationships/ctrlProp" Target="../ctrlProps/ctrlProp6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7" Type="http://schemas.openxmlformats.org/officeDocument/2006/relationships/ctrlProp" Target="../ctrlProps/ctrlProp65.xml"/><Relationship Id="rId2" Type="http://schemas.openxmlformats.org/officeDocument/2006/relationships/drawing" Target="../drawings/drawing4.xml"/><Relationship Id="rId1" Type="http://schemas.openxmlformats.org/officeDocument/2006/relationships/printerSettings" Target="../printerSettings/printerSettings3.bin"/><Relationship Id="rId6" Type="http://schemas.openxmlformats.org/officeDocument/2006/relationships/ctrlProp" Target="../ctrlProps/ctrlProp64.xml"/><Relationship Id="rId5" Type="http://schemas.openxmlformats.org/officeDocument/2006/relationships/ctrlProp" Target="../ctrlProps/ctrlProp63.xml"/><Relationship Id="rId4" Type="http://schemas.openxmlformats.org/officeDocument/2006/relationships/ctrlProp" Target="../ctrlProps/ctrlProp62.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
    <pageSetUpPr fitToPage="1"/>
  </sheetPr>
  <dimension ref="A1:AC61"/>
  <sheetViews>
    <sheetView showGridLines="0" showZeros="0" tabSelected="1" zoomScaleNormal="100" zoomScaleSheetLayoutView="100" workbookViewId="0">
      <pane ySplit="5" topLeftCell="A18" activePane="bottomLeft" state="frozen"/>
      <selection activeCell="R18" sqref="R18"/>
      <selection pane="bottomLeft" activeCell="Q23" sqref="Q23"/>
    </sheetView>
  </sheetViews>
  <sheetFormatPr baseColWidth="10" defaultColWidth="10.7109375" defaultRowHeight="16.5" customHeight="1" x14ac:dyDescent="0.2"/>
  <cols>
    <col min="1" max="1" width="3.28515625" style="7" customWidth="1"/>
    <col min="2" max="2" width="5.5703125" style="7" customWidth="1"/>
    <col min="3" max="3" width="6.5703125" style="7" customWidth="1"/>
    <col min="4" max="4" width="3.140625" style="7" customWidth="1"/>
    <col min="5" max="5" width="17.5703125" style="7" customWidth="1"/>
    <col min="6" max="6" width="11.140625" style="7" customWidth="1"/>
    <col min="7" max="7" width="7.85546875" style="7" customWidth="1"/>
    <col min="8" max="8" width="7.28515625" style="7" customWidth="1"/>
    <col min="9" max="9" width="7.7109375" style="7" customWidth="1"/>
    <col min="10" max="13" width="7.28515625" style="7" customWidth="1"/>
    <col min="14" max="14" width="11.28515625" style="7" customWidth="1"/>
    <col min="15" max="15" width="7.42578125" style="7" customWidth="1"/>
    <col min="16" max="16" width="3.28515625" style="7" customWidth="1"/>
    <col min="17" max="17" width="12.28515625" style="7" bestFit="1" customWidth="1"/>
    <col min="18" max="18" width="10.7109375" style="7"/>
    <col min="19" max="19" width="12.28515625" style="7" bestFit="1" customWidth="1"/>
    <col min="20" max="16384" width="10.7109375" style="7"/>
  </cols>
  <sheetData>
    <row r="1" spans="1:19" ht="16.5" customHeight="1" x14ac:dyDescent="0.2">
      <c r="A1" s="5"/>
      <c r="B1" s="5"/>
      <c r="C1" s="5"/>
      <c r="D1" s="5"/>
      <c r="E1" s="5"/>
      <c r="F1" s="5"/>
      <c r="G1" s="5"/>
      <c r="H1" s="5"/>
      <c r="I1" s="5"/>
      <c r="J1" s="5"/>
      <c r="K1" s="5"/>
      <c r="L1" s="5"/>
      <c r="M1" s="5"/>
      <c r="N1" s="5"/>
      <c r="O1" s="5"/>
    </row>
    <row r="5" spans="1:19" ht="16.5" customHeight="1" x14ac:dyDescent="0.2">
      <c r="B5" s="250" t="s">
        <v>610</v>
      </c>
      <c r="C5" s="251"/>
      <c r="D5" s="224"/>
      <c r="E5" s="226"/>
      <c r="F5" s="222" t="s">
        <v>1162</v>
      </c>
      <c r="G5" s="223"/>
      <c r="H5" s="224" t="s">
        <v>911</v>
      </c>
      <c r="I5" s="225"/>
      <c r="J5" s="225"/>
      <c r="K5" s="225"/>
      <c r="L5" s="225"/>
      <c r="M5" s="225"/>
      <c r="N5" s="225"/>
      <c r="O5" s="226"/>
    </row>
    <row r="6" spans="1:19" ht="5.25" customHeight="1" x14ac:dyDescent="0.2">
      <c r="A6" s="181" t="s">
        <v>2711</v>
      </c>
      <c r="B6" s="63"/>
      <c r="C6" s="63"/>
      <c r="D6" s="63"/>
      <c r="E6" s="63"/>
      <c r="F6" s="63"/>
      <c r="G6" s="63"/>
      <c r="H6" s="63"/>
      <c r="I6" s="63"/>
      <c r="J6" s="63"/>
      <c r="K6" s="63"/>
      <c r="L6" s="63"/>
      <c r="M6" s="63"/>
      <c r="N6" s="63"/>
      <c r="O6" s="63"/>
    </row>
    <row r="7" spans="1:19" s="1" customFormat="1" ht="14.25" customHeight="1" x14ac:dyDescent="0.2">
      <c r="A7" s="182"/>
      <c r="B7" s="252" t="s">
        <v>2760</v>
      </c>
      <c r="C7" s="252"/>
      <c r="D7" s="252"/>
      <c r="E7" s="252"/>
      <c r="F7" s="252"/>
      <c r="G7" s="252"/>
      <c r="H7" s="252"/>
      <c r="I7" s="252"/>
      <c r="J7" s="252"/>
      <c r="K7" s="252"/>
      <c r="L7" s="252"/>
      <c r="M7" s="252"/>
      <c r="N7" s="252"/>
      <c r="O7" s="253"/>
    </row>
    <row r="8" spans="1:19" s="1" customFormat="1" ht="12.75" x14ac:dyDescent="0.2">
      <c r="A8" s="182"/>
      <c r="B8" s="219" t="s">
        <v>2693</v>
      </c>
      <c r="C8" s="220"/>
      <c r="D8" s="220"/>
      <c r="E8" s="220"/>
      <c r="F8" s="220"/>
      <c r="G8" s="220"/>
      <c r="H8" s="220"/>
      <c r="I8" s="220"/>
      <c r="J8" s="220"/>
      <c r="K8" s="220"/>
      <c r="L8" s="220"/>
      <c r="M8" s="220"/>
      <c r="N8" s="220"/>
      <c r="O8" s="221"/>
    </row>
    <row r="9" spans="1:19" ht="7.5" customHeight="1" x14ac:dyDescent="0.2">
      <c r="A9" s="182"/>
    </row>
    <row r="10" spans="1:19" s="8" customFormat="1" ht="15" customHeight="1" x14ac:dyDescent="0.2">
      <c r="A10" s="182"/>
      <c r="B10" s="262" t="s">
        <v>954</v>
      </c>
      <c r="C10" s="263"/>
      <c r="D10" s="263"/>
      <c r="E10" s="263"/>
      <c r="F10" s="263"/>
      <c r="G10" s="263"/>
      <c r="H10" s="263"/>
      <c r="I10" s="263"/>
      <c r="J10" s="263"/>
      <c r="K10" s="263"/>
      <c r="L10" s="263"/>
      <c r="M10" s="263"/>
      <c r="N10" s="263"/>
      <c r="O10" s="264"/>
    </row>
    <row r="11" spans="1:19" s="10" customFormat="1" ht="38.25" customHeight="1" x14ac:dyDescent="0.2">
      <c r="A11" s="182"/>
      <c r="B11" s="254"/>
      <c r="C11" s="254"/>
      <c r="D11" s="254"/>
      <c r="E11" s="254"/>
      <c r="F11" s="254"/>
      <c r="G11" s="254"/>
      <c r="H11" s="254"/>
      <c r="I11" s="254"/>
      <c r="J11" s="254"/>
      <c r="K11" s="254"/>
      <c r="L11" s="254"/>
      <c r="M11" s="254"/>
      <c r="N11" s="254"/>
      <c r="O11" s="255"/>
      <c r="P11" s="9"/>
    </row>
    <row r="12" spans="1:19" s="10" customFormat="1" ht="20.100000000000001" hidden="1" customHeight="1" x14ac:dyDescent="0.2">
      <c r="A12" s="182"/>
      <c r="B12" s="269" t="s">
        <v>1646</v>
      </c>
      <c r="C12" s="269"/>
      <c r="D12" s="269"/>
      <c r="E12" s="269"/>
      <c r="F12" s="269"/>
      <c r="G12" s="269"/>
      <c r="H12" s="269"/>
      <c r="I12" s="269"/>
      <c r="J12" s="269"/>
      <c r="K12" s="269"/>
      <c r="L12" s="269"/>
      <c r="M12" s="269"/>
      <c r="N12" s="269"/>
      <c r="O12" s="270"/>
      <c r="P12" s="15"/>
    </row>
    <row r="13" spans="1:19" s="10" customFormat="1" ht="20.100000000000001" hidden="1" customHeight="1" x14ac:dyDescent="0.2">
      <c r="A13" s="182"/>
      <c r="B13" s="268" t="str">
        <f>INDEX(Capitulos,MATCH(ComboDescripcionesProductos,DescripcionesProductos,0))</f>
        <v>CAPÍTULOS</v>
      </c>
      <c r="C13" s="267"/>
      <c r="D13" s="266" t="str">
        <f>INDEX(Partidas,MATCH(ComboDescripcionesProductos,DescripcionesProductos,1))</f>
        <v>Todas</v>
      </c>
      <c r="E13" s="267"/>
      <c r="F13" s="259" t="s">
        <v>2401</v>
      </c>
      <c r="G13" s="260"/>
      <c r="H13" s="260"/>
      <c r="I13" s="260"/>
      <c r="J13" s="260"/>
      <c r="K13" s="260"/>
      <c r="L13" s="260"/>
      <c r="M13" s="260"/>
      <c r="N13" s="260"/>
      <c r="O13" s="261"/>
      <c r="P13" s="9"/>
      <c r="Q13" s="46"/>
      <c r="S13" s="46"/>
    </row>
    <row r="14" spans="1:19" ht="15" customHeight="1" x14ac:dyDescent="0.2">
      <c r="A14" s="182"/>
      <c r="B14" s="212" t="s">
        <v>1328</v>
      </c>
      <c r="C14" s="212"/>
      <c r="D14" s="212"/>
      <c r="E14" s="212"/>
      <c r="F14" s="212"/>
      <c r="G14" s="213"/>
      <c r="H14" s="246"/>
      <c r="I14" s="247"/>
      <c r="J14" s="248"/>
      <c r="K14" s="248"/>
      <c r="L14" s="248"/>
      <c r="M14" s="248"/>
      <c r="N14" s="248"/>
      <c r="O14" s="249"/>
    </row>
    <row r="15" spans="1:19" ht="15" customHeight="1" x14ac:dyDescent="0.2">
      <c r="A15" s="182"/>
      <c r="B15" s="200" t="s">
        <v>1478</v>
      </c>
      <c r="C15" s="200"/>
      <c r="D15" s="200"/>
      <c r="E15" s="200"/>
      <c r="F15" s="201"/>
      <c r="G15" s="265"/>
      <c r="H15" s="217"/>
      <c r="I15" s="217"/>
      <c r="J15" s="217"/>
      <c r="K15" s="217"/>
      <c r="L15" s="217"/>
      <c r="M15" s="217"/>
      <c r="N15" s="217"/>
      <c r="O15" s="218"/>
    </row>
    <row r="16" spans="1:19" ht="15" customHeight="1" x14ac:dyDescent="0.2">
      <c r="A16" s="182"/>
      <c r="B16" s="214" t="s">
        <v>1479</v>
      </c>
      <c r="C16" s="227"/>
      <c r="D16" s="227"/>
      <c r="E16" s="227"/>
      <c r="F16" s="227"/>
      <c r="G16" s="228"/>
      <c r="H16" s="216"/>
      <c r="I16" s="217"/>
      <c r="J16" s="217"/>
      <c r="K16" s="217"/>
      <c r="L16" s="217"/>
      <c r="M16" s="217"/>
      <c r="N16" s="217"/>
      <c r="O16" s="218"/>
    </row>
    <row r="17" spans="1:17" ht="15" customHeight="1" x14ac:dyDescent="0.2">
      <c r="A17" s="182"/>
      <c r="B17" s="200" t="s">
        <v>1161</v>
      </c>
      <c r="C17" s="214"/>
      <c r="D17" s="214"/>
      <c r="E17" s="215"/>
      <c r="F17" s="256"/>
      <c r="G17" s="257"/>
      <c r="H17" s="257"/>
      <c r="I17" s="273"/>
      <c r="J17" s="273"/>
      <c r="K17" s="273"/>
      <c r="L17" s="273"/>
      <c r="M17" s="273"/>
      <c r="N17" s="273"/>
      <c r="O17" s="274"/>
    </row>
    <row r="18" spans="1:17" ht="15" customHeight="1" x14ac:dyDescent="0.2">
      <c r="A18" s="182"/>
      <c r="B18" s="200" t="s">
        <v>1436</v>
      </c>
      <c r="C18" s="200"/>
      <c r="D18" s="200"/>
      <c r="E18" s="201"/>
      <c r="F18" s="256"/>
      <c r="G18" s="257"/>
      <c r="H18" s="257"/>
      <c r="I18" s="257"/>
      <c r="J18" s="257"/>
      <c r="K18" s="258"/>
      <c r="L18" s="271" t="s">
        <v>1437</v>
      </c>
      <c r="M18" s="272"/>
      <c r="N18" s="271" t="s">
        <v>1438</v>
      </c>
      <c r="O18" s="272"/>
    </row>
    <row r="19" spans="1:17" ht="15" customHeight="1" x14ac:dyDescent="0.2">
      <c r="A19" s="182"/>
      <c r="B19" s="200" t="s">
        <v>1439</v>
      </c>
      <c r="C19" s="200"/>
      <c r="D19" s="200"/>
      <c r="E19" s="201"/>
      <c r="F19" s="265"/>
      <c r="G19" s="280"/>
      <c r="H19" s="280"/>
      <c r="I19" s="280"/>
      <c r="J19" s="280"/>
      <c r="K19" s="281"/>
      <c r="L19" s="256"/>
      <c r="M19" s="258"/>
      <c r="N19" s="256"/>
      <c r="O19" s="258"/>
      <c r="P19" s="11"/>
    </row>
    <row r="20" spans="1:17" ht="14.25" hidden="1" customHeight="1" x14ac:dyDescent="0.2">
      <c r="A20" s="182"/>
      <c r="B20" s="200" t="s">
        <v>912</v>
      </c>
      <c r="C20" s="200"/>
      <c r="D20" s="200"/>
      <c r="E20" s="201"/>
      <c r="F20" s="265"/>
      <c r="G20" s="280"/>
      <c r="H20" s="280"/>
      <c r="I20" s="280"/>
      <c r="J20" s="280"/>
      <c r="K20" s="281"/>
      <c r="L20" s="34"/>
      <c r="M20" s="34"/>
      <c r="N20" s="34"/>
      <c r="O20" s="34"/>
    </row>
    <row r="21" spans="1:17" s="33" customFormat="1" ht="14.25" customHeight="1" x14ac:dyDescent="0.2">
      <c r="A21" s="183"/>
      <c r="B21" s="240" t="s">
        <v>2691</v>
      </c>
      <c r="C21" s="240"/>
      <c r="D21" s="240"/>
      <c r="E21" s="240"/>
      <c r="F21" s="240"/>
      <c r="G21" s="240"/>
      <c r="H21" s="240"/>
      <c r="I21" s="240"/>
      <c r="J21" s="240"/>
      <c r="K21" s="240"/>
      <c r="L21" s="240"/>
      <c r="M21" s="240"/>
      <c r="N21" s="240"/>
      <c r="O21" s="240"/>
    </row>
    <row r="22" spans="1:17" ht="15.75" customHeight="1" x14ac:dyDescent="0.2">
      <c r="A22" s="277" t="s">
        <v>2733</v>
      </c>
      <c r="B22" s="275" t="s">
        <v>2712</v>
      </c>
      <c r="C22" s="275"/>
      <c r="D22" s="275"/>
      <c r="E22" s="275"/>
      <c r="F22" s="275"/>
      <c r="G22" s="275"/>
      <c r="H22" s="275"/>
      <c r="I22" s="275"/>
      <c r="J22" s="275"/>
      <c r="K22" s="275"/>
      <c r="L22" s="275"/>
      <c r="M22" s="275"/>
      <c r="N22" s="275"/>
      <c r="O22" s="276"/>
    </row>
    <row r="23" spans="1:17" ht="15.75" customHeight="1" x14ac:dyDescent="0.2">
      <c r="A23" s="278"/>
      <c r="B23" s="241" t="s">
        <v>1440</v>
      </c>
      <c r="C23" s="241"/>
      <c r="D23" s="241"/>
      <c r="E23" s="241"/>
      <c r="F23" s="242"/>
      <c r="G23" s="427">
        <v>2020</v>
      </c>
      <c r="H23" s="427"/>
      <c r="I23" s="427"/>
      <c r="J23" s="427">
        <v>2021</v>
      </c>
      <c r="K23" s="427"/>
      <c r="L23" s="427"/>
      <c r="M23" s="427">
        <v>2022</v>
      </c>
      <c r="N23" s="427"/>
      <c r="O23" s="427"/>
      <c r="Q23" s="39"/>
    </row>
    <row r="24" spans="1:17" ht="15.75" customHeight="1" x14ac:dyDescent="0.2">
      <c r="A24" s="278"/>
      <c r="B24" s="200" t="s">
        <v>2741</v>
      </c>
      <c r="C24" s="200"/>
      <c r="D24" s="200"/>
      <c r="E24" s="200"/>
      <c r="F24" s="201"/>
      <c r="G24" s="283"/>
      <c r="H24" s="284"/>
      <c r="I24" s="285"/>
      <c r="J24" s="283"/>
      <c r="K24" s="284"/>
      <c r="L24" s="285"/>
      <c r="M24" s="283"/>
      <c r="N24" s="284"/>
      <c r="O24" s="285"/>
    </row>
    <row r="25" spans="1:17" ht="15.75" customHeight="1" x14ac:dyDescent="0.2">
      <c r="A25" s="278"/>
      <c r="B25" s="200" t="str">
        <f>IF(ComboCodResolucion="1-Industrias Agroalimentarias","Facturación","Importe neto de la cifra de negocios")</f>
        <v>Importe neto de la cifra de negocios</v>
      </c>
      <c r="C25" s="200"/>
      <c r="D25" s="200"/>
      <c r="E25" s="200"/>
      <c r="F25" s="201"/>
      <c r="G25" s="202"/>
      <c r="H25" s="203"/>
      <c r="I25" s="204"/>
      <c r="J25" s="202"/>
      <c r="K25" s="203"/>
      <c r="L25" s="204"/>
      <c r="M25" s="202"/>
      <c r="N25" s="203"/>
      <c r="O25" s="204"/>
    </row>
    <row r="26" spans="1:17" ht="15.75" customHeight="1" x14ac:dyDescent="0.2">
      <c r="A26" s="278"/>
      <c r="B26" s="289" t="s">
        <v>2740</v>
      </c>
      <c r="C26" s="200"/>
      <c r="D26" s="200"/>
      <c r="E26" s="200"/>
      <c r="F26" s="201"/>
      <c r="G26" s="202"/>
      <c r="H26" s="203"/>
      <c r="I26" s="204"/>
      <c r="J26" s="202"/>
      <c r="K26" s="203"/>
      <c r="L26" s="204"/>
      <c r="M26" s="202"/>
      <c r="N26" s="203"/>
      <c r="O26" s="204"/>
    </row>
    <row r="27" spans="1:17" ht="15.75" customHeight="1" x14ac:dyDescent="0.2">
      <c r="A27" s="278"/>
      <c r="B27" s="200" t="s">
        <v>2694</v>
      </c>
      <c r="C27" s="200"/>
      <c r="D27" s="200"/>
      <c r="E27" s="200"/>
      <c r="F27" s="201"/>
      <c r="G27" s="202"/>
      <c r="H27" s="203"/>
      <c r="I27" s="204"/>
      <c r="J27" s="202"/>
      <c r="K27" s="203"/>
      <c r="L27" s="204"/>
      <c r="M27" s="202"/>
      <c r="N27" s="203"/>
      <c r="O27" s="204"/>
    </row>
    <row r="28" spans="1:17" ht="15.75" customHeight="1" x14ac:dyDescent="0.2">
      <c r="A28" s="278"/>
      <c r="B28" s="214" t="s">
        <v>1441</v>
      </c>
      <c r="C28" s="214"/>
      <c r="D28" s="214"/>
      <c r="E28" s="214"/>
      <c r="F28" s="215"/>
      <c r="G28" s="202"/>
      <c r="H28" s="203"/>
      <c r="I28" s="204"/>
      <c r="J28" s="202"/>
      <c r="K28" s="203"/>
      <c r="L28" s="204"/>
      <c r="M28" s="202"/>
      <c r="N28" s="203"/>
      <c r="O28" s="204"/>
    </row>
    <row r="29" spans="1:17" ht="15.75" customHeight="1" x14ac:dyDescent="0.2">
      <c r="A29" s="278"/>
      <c r="B29" s="200" t="s">
        <v>2695</v>
      </c>
      <c r="C29" s="200"/>
      <c r="D29" s="200"/>
      <c r="E29" s="200"/>
      <c r="F29" s="201"/>
      <c r="G29" s="202"/>
      <c r="H29" s="203"/>
      <c r="I29" s="204"/>
      <c r="J29" s="243"/>
      <c r="K29" s="243"/>
      <c r="L29" s="243"/>
      <c r="M29" s="243"/>
      <c r="N29" s="243"/>
      <c r="O29" s="243"/>
    </row>
    <row r="30" spans="1:17" ht="15.75" customHeight="1" x14ac:dyDescent="0.2">
      <c r="A30" s="278"/>
      <c r="B30" s="238" t="s">
        <v>2742</v>
      </c>
      <c r="C30" s="238"/>
      <c r="D30" s="238"/>
      <c r="E30" s="238"/>
      <c r="F30" s="239"/>
      <c r="G30" s="235" t="s">
        <v>2696</v>
      </c>
      <c r="H30" s="236"/>
      <c r="I30" s="236"/>
      <c r="J30" s="236"/>
      <c r="K30" s="236"/>
      <c r="L30" s="236"/>
      <c r="M30" s="236"/>
      <c r="N30" s="236"/>
      <c r="O30" s="237"/>
    </row>
    <row r="31" spans="1:17" ht="12.75" x14ac:dyDescent="0.2">
      <c r="A31" s="278"/>
      <c r="B31" s="12"/>
      <c r="C31" s="12"/>
      <c r="D31" s="12"/>
      <c r="E31" s="12"/>
      <c r="F31" s="12"/>
      <c r="G31" s="13"/>
      <c r="H31" s="13"/>
      <c r="I31" s="13"/>
      <c r="J31" s="13"/>
      <c r="K31" s="13"/>
      <c r="L31" s="13"/>
      <c r="M31" s="13"/>
      <c r="N31" s="13"/>
      <c r="O31" s="13"/>
    </row>
    <row r="32" spans="1:17" ht="15" customHeight="1" x14ac:dyDescent="0.2">
      <c r="A32" s="278"/>
      <c r="B32" s="244" t="str">
        <f>IF(ComboCodResolucion="1-Industrias Agroalimentarias",FraseLinea29AGRO,FraseLinea29PYMES)</f>
        <v>(1) Según cuentas anuales; (2) Con arreglo a la definición establecida en el Anexo 1 del Reglamento (UE) Nº 651/2014 de la Comisión</v>
      </c>
      <c r="C32" s="244"/>
      <c r="D32" s="244"/>
      <c r="E32" s="244"/>
      <c r="F32" s="244"/>
      <c r="G32" s="244"/>
      <c r="H32" s="244"/>
      <c r="I32" s="244"/>
      <c r="J32" s="244"/>
      <c r="K32" s="244"/>
      <c r="L32" s="244"/>
      <c r="M32" s="244"/>
      <c r="N32" s="245"/>
      <c r="O32" s="245"/>
    </row>
    <row r="33" spans="1:29" ht="15" customHeight="1" x14ac:dyDescent="0.2">
      <c r="A33" s="278"/>
      <c r="B33" s="184" t="s">
        <v>2714</v>
      </c>
      <c r="C33" s="184"/>
      <c r="D33" s="184"/>
      <c r="E33" s="184"/>
      <c r="F33" s="184"/>
      <c r="G33" s="184"/>
      <c r="H33" s="184"/>
      <c r="I33" s="184"/>
      <c r="J33" s="184"/>
      <c r="K33" s="184"/>
      <c r="L33" s="184"/>
      <c r="M33" s="184"/>
      <c r="N33" s="184"/>
      <c r="O33" s="185"/>
    </row>
    <row r="34" spans="1:29" ht="15" customHeight="1" x14ac:dyDescent="0.2">
      <c r="A34" s="278"/>
      <c r="B34" s="186"/>
      <c r="C34" s="186"/>
      <c r="D34" s="186"/>
      <c r="E34" s="186"/>
      <c r="F34" s="186"/>
      <c r="G34" s="186"/>
      <c r="H34" s="186"/>
      <c r="I34" s="186"/>
      <c r="J34" s="186"/>
      <c r="K34" s="186"/>
      <c r="L34" s="186"/>
      <c r="M34" s="186"/>
      <c r="N34" s="186"/>
      <c r="O34" s="187"/>
    </row>
    <row r="35" spans="1:29" ht="15" customHeight="1" x14ac:dyDescent="0.2">
      <c r="A35" s="278"/>
      <c r="B35" s="134"/>
      <c r="C35" s="134"/>
      <c r="D35" s="134"/>
      <c r="E35" s="134"/>
      <c r="F35" s="134"/>
      <c r="G35" s="188" t="s">
        <v>2715</v>
      </c>
      <c r="H35" s="189"/>
      <c r="I35" s="190"/>
      <c r="J35" s="188" t="s">
        <v>2716</v>
      </c>
      <c r="K35" s="189"/>
      <c r="L35" s="190"/>
      <c r="M35" s="191" t="s">
        <v>2717</v>
      </c>
      <c r="N35" s="192"/>
      <c r="O35" s="135"/>
    </row>
    <row r="36" spans="1:29" ht="15" customHeight="1" x14ac:dyDescent="0.2">
      <c r="A36" s="278"/>
      <c r="B36" s="62"/>
      <c r="C36" s="62"/>
      <c r="D36" s="62"/>
      <c r="E36" s="62"/>
      <c r="F36" s="62"/>
      <c r="G36" s="229" t="s">
        <v>2718</v>
      </c>
      <c r="H36" s="230"/>
      <c r="I36" s="231"/>
      <c r="J36" s="232" t="s">
        <v>2718</v>
      </c>
      <c r="K36" s="233"/>
      <c r="L36" s="234"/>
      <c r="M36" s="193"/>
      <c r="N36" s="194"/>
      <c r="O36" s="81"/>
    </row>
    <row r="37" spans="1:29" ht="15" customHeight="1" x14ac:dyDescent="0.2">
      <c r="A37" s="278"/>
      <c r="B37" s="200" t="s">
        <v>2763</v>
      </c>
      <c r="C37" s="200"/>
      <c r="D37" s="200"/>
      <c r="E37" s="200"/>
      <c r="F37" s="201"/>
      <c r="G37" s="202"/>
      <c r="H37" s="203"/>
      <c r="I37" s="204"/>
      <c r="J37" s="202"/>
      <c r="K37" s="203"/>
      <c r="L37" s="204"/>
      <c r="M37" s="198">
        <f>G37+J37</f>
        <v>0</v>
      </c>
      <c r="N37" s="199"/>
      <c r="O37" s="81"/>
    </row>
    <row r="38" spans="1:29" ht="15" customHeight="1" x14ac:dyDescent="0.2">
      <c r="A38" s="278"/>
      <c r="B38" s="200" t="str">
        <f>IF(ComboCodResolucion="1-Industrias Agroalimentarias",fraseLinea36AGRO,fraseLinea36PYME)</f>
        <v>Plantilla a la finalización de la inversión</v>
      </c>
      <c r="C38" s="200"/>
      <c r="D38" s="200"/>
      <c r="E38" s="200"/>
      <c r="F38" s="201"/>
      <c r="G38" s="202"/>
      <c r="H38" s="203"/>
      <c r="I38" s="204"/>
      <c r="J38" s="202"/>
      <c r="K38" s="203"/>
      <c r="L38" s="204"/>
      <c r="M38" s="198">
        <f>G38+J38</f>
        <v>0</v>
      </c>
      <c r="N38" s="199"/>
      <c r="O38" s="81"/>
    </row>
    <row r="39" spans="1:29" ht="15" customHeight="1" x14ac:dyDescent="0.2">
      <c r="A39" s="278"/>
      <c r="B39" s="175" t="s">
        <v>2719</v>
      </c>
      <c r="C39" s="175"/>
      <c r="D39" s="175"/>
      <c r="E39" s="175"/>
      <c r="F39" s="176"/>
      <c r="G39" s="173">
        <f>G38-G37</f>
        <v>0</v>
      </c>
      <c r="H39" s="177"/>
      <c r="I39" s="174"/>
      <c r="J39" s="173">
        <f>J38-J37</f>
        <v>0</v>
      </c>
      <c r="K39" s="177"/>
      <c r="L39" s="174"/>
      <c r="M39" s="173">
        <f>M38-M37</f>
        <v>0</v>
      </c>
      <c r="N39" s="174"/>
      <c r="O39" s="81"/>
    </row>
    <row r="40" spans="1:29" ht="15" customHeight="1" x14ac:dyDescent="0.2">
      <c r="A40" s="278"/>
      <c r="B40" s="206" t="s">
        <v>2764</v>
      </c>
      <c r="C40" s="206"/>
      <c r="D40" s="206"/>
      <c r="E40" s="206"/>
      <c r="F40" s="206"/>
      <c r="G40" s="206"/>
      <c r="H40" s="206"/>
      <c r="I40" s="206"/>
      <c r="J40" s="206"/>
      <c r="K40" s="206"/>
      <c r="L40" s="206"/>
      <c r="M40" s="206"/>
      <c r="N40" s="207"/>
      <c r="O40" s="208"/>
    </row>
    <row r="41" spans="1:29" ht="15" customHeight="1" x14ac:dyDescent="0.2">
      <c r="A41" s="278"/>
      <c r="B41" s="133"/>
      <c r="C41" s="133"/>
      <c r="D41" s="133"/>
      <c r="E41" s="133"/>
      <c r="F41" s="133"/>
      <c r="G41" s="133"/>
      <c r="H41" s="133"/>
      <c r="I41" s="133"/>
      <c r="J41" s="133"/>
      <c r="K41" s="133"/>
      <c r="L41" s="133"/>
      <c r="M41" s="133"/>
      <c r="N41" s="136"/>
      <c r="O41" s="136"/>
    </row>
    <row r="42" spans="1:29" ht="20.25" customHeight="1" x14ac:dyDescent="0.2">
      <c r="A42" s="278"/>
      <c r="B42" s="145" t="s">
        <v>2720</v>
      </c>
      <c r="C42" s="145"/>
      <c r="D42" s="145"/>
      <c r="E42" s="145"/>
      <c r="F42" s="145"/>
      <c r="G42" s="145"/>
      <c r="H42" s="146"/>
      <c r="I42" s="144" t="b">
        <v>0</v>
      </c>
      <c r="J42" s="209" t="s">
        <v>914</v>
      </c>
      <c r="K42" s="210"/>
      <c r="L42" s="210"/>
      <c r="M42" s="210"/>
      <c r="N42" s="210"/>
      <c r="O42" s="211"/>
    </row>
    <row r="43" spans="1:29" ht="15" customHeight="1" x14ac:dyDescent="0.2">
      <c r="A43" s="278"/>
      <c r="B43" s="205" t="s">
        <v>2743</v>
      </c>
      <c r="C43" s="205"/>
      <c r="D43" s="205"/>
      <c r="E43" s="205"/>
      <c r="F43" s="205"/>
      <c r="G43" s="205"/>
      <c r="H43" s="205"/>
      <c r="I43" s="290"/>
      <c r="J43" s="291"/>
      <c r="K43" s="291"/>
      <c r="L43" s="291"/>
      <c r="M43" s="291"/>
      <c r="N43" s="291"/>
      <c r="O43" s="292"/>
    </row>
    <row r="44" spans="1:29" ht="15" customHeight="1" x14ac:dyDescent="0.2">
      <c r="A44" s="278"/>
      <c r="B44" s="205" t="s">
        <v>2744</v>
      </c>
      <c r="C44" s="205"/>
      <c r="D44" s="205"/>
      <c r="E44" s="205"/>
      <c r="F44" s="205"/>
      <c r="G44" s="205"/>
      <c r="H44" s="205"/>
      <c r="I44" s="286" t="s">
        <v>2402</v>
      </c>
      <c r="J44" s="287"/>
      <c r="K44" s="287"/>
      <c r="L44" s="287"/>
      <c r="M44" s="288"/>
      <c r="N44" s="147" t="s">
        <v>640</v>
      </c>
      <c r="O44" s="148">
        <f>INDEX(CodsMunicipios,MATCH(ComboMunicipios2,Municipios,0))</f>
        <v>0</v>
      </c>
    </row>
    <row r="45" spans="1:29" ht="15" customHeight="1" x14ac:dyDescent="0.2">
      <c r="A45" s="278"/>
      <c r="B45" s="101"/>
      <c r="C45" s="101"/>
      <c r="D45" s="101"/>
      <c r="E45" s="101"/>
      <c r="F45" s="101"/>
      <c r="G45" s="101"/>
      <c r="H45" s="101"/>
      <c r="I45" s="101"/>
      <c r="J45" s="101"/>
      <c r="K45" s="101"/>
      <c r="L45" s="101"/>
      <c r="M45" s="101"/>
      <c r="N45" s="102"/>
      <c r="O45" s="102"/>
    </row>
    <row r="46" spans="1:29" s="5" customFormat="1" ht="19.5" customHeight="1" x14ac:dyDescent="0.2">
      <c r="A46" s="278"/>
      <c r="B46" s="171" t="s">
        <v>2745</v>
      </c>
      <c r="C46" s="171"/>
      <c r="D46" s="171"/>
      <c r="E46" s="171"/>
      <c r="F46" s="171"/>
      <c r="G46" s="171"/>
      <c r="H46" s="172"/>
      <c r="I46" s="103" t="b">
        <v>0</v>
      </c>
      <c r="J46" s="165" t="s">
        <v>914</v>
      </c>
      <c r="K46" s="166"/>
      <c r="L46" s="166"/>
      <c r="M46" s="166"/>
      <c r="N46" s="166"/>
      <c r="O46" s="167"/>
      <c r="S46" s="72"/>
      <c r="T46" s="72"/>
      <c r="U46" s="72"/>
      <c r="V46" s="72"/>
      <c r="W46" s="72"/>
      <c r="X46" s="72"/>
      <c r="Y46" s="72"/>
      <c r="Z46" s="72"/>
      <c r="AA46" s="72"/>
      <c r="AB46" s="72"/>
      <c r="AC46" s="72"/>
    </row>
    <row r="47" spans="1:29" s="5" customFormat="1" ht="49.5" customHeight="1" x14ac:dyDescent="0.2">
      <c r="A47" s="278"/>
      <c r="B47" s="178" t="s">
        <v>2706</v>
      </c>
      <c r="C47" s="179"/>
      <c r="D47" s="179"/>
      <c r="E47" s="179"/>
      <c r="F47" s="179"/>
      <c r="G47" s="179"/>
      <c r="H47" s="180"/>
      <c r="I47" s="103" t="b">
        <v>0</v>
      </c>
      <c r="J47" s="165" t="s">
        <v>914</v>
      </c>
      <c r="K47" s="166"/>
      <c r="L47" s="166"/>
      <c r="M47" s="166"/>
      <c r="N47" s="166"/>
      <c r="O47" s="167"/>
      <c r="S47" s="72"/>
      <c r="T47" s="72"/>
      <c r="U47" s="72"/>
      <c r="V47" s="72"/>
      <c r="W47" s="72"/>
      <c r="X47" s="72"/>
      <c r="Y47" s="72"/>
      <c r="Z47" s="72"/>
      <c r="AA47" s="72"/>
      <c r="AB47" s="72"/>
      <c r="AC47" s="72"/>
    </row>
    <row r="48" spans="1:29" s="5" customFormat="1" ht="41.25" customHeight="1" x14ac:dyDescent="0.2">
      <c r="A48" s="278"/>
      <c r="B48" s="178" t="s">
        <v>2705</v>
      </c>
      <c r="C48" s="179"/>
      <c r="D48" s="179"/>
      <c r="E48" s="179"/>
      <c r="F48" s="179"/>
      <c r="G48" s="179"/>
      <c r="H48" s="180"/>
      <c r="I48" s="103" t="b">
        <v>0</v>
      </c>
      <c r="J48" s="165" t="s">
        <v>914</v>
      </c>
      <c r="K48" s="166"/>
      <c r="L48" s="166"/>
      <c r="M48" s="166"/>
      <c r="N48" s="166"/>
      <c r="O48" s="167"/>
      <c r="S48" s="72"/>
      <c r="T48" s="72"/>
      <c r="U48" s="72"/>
      <c r="V48" s="72"/>
      <c r="W48" s="72"/>
      <c r="X48" s="72"/>
      <c r="Y48" s="72"/>
      <c r="Z48" s="72"/>
      <c r="AA48" s="72"/>
      <c r="AB48" s="72"/>
      <c r="AC48" s="72"/>
    </row>
    <row r="49" spans="1:29" s="5" customFormat="1" ht="18" customHeight="1" x14ac:dyDescent="0.2">
      <c r="A49" s="278"/>
      <c r="B49" s="171" t="s">
        <v>2707</v>
      </c>
      <c r="C49" s="171"/>
      <c r="D49" s="171"/>
      <c r="E49" s="171"/>
      <c r="F49" s="171"/>
      <c r="G49" s="171"/>
      <c r="H49" s="171"/>
      <c r="I49" s="171"/>
      <c r="J49" s="171"/>
      <c r="K49" s="171"/>
      <c r="L49" s="171"/>
      <c r="M49" s="171"/>
      <c r="N49" s="171"/>
      <c r="O49" s="172"/>
      <c r="S49" s="72"/>
      <c r="T49" s="72"/>
      <c r="U49" s="72"/>
      <c r="V49" s="72"/>
      <c r="W49" s="72"/>
      <c r="X49" s="72"/>
      <c r="Y49" s="72"/>
      <c r="Z49" s="72"/>
      <c r="AA49" s="72"/>
      <c r="AB49" s="72"/>
      <c r="AC49" s="72"/>
    </row>
    <row r="50" spans="1:29" s="5" customFormat="1" ht="24.75" customHeight="1" x14ac:dyDescent="0.2">
      <c r="A50" s="278"/>
      <c r="B50" s="142"/>
      <c r="C50" s="195" t="s">
        <v>2708</v>
      </c>
      <c r="D50" s="195"/>
      <c r="E50" s="195"/>
      <c r="F50" s="195"/>
      <c r="G50" s="195"/>
      <c r="H50" s="196"/>
      <c r="I50" s="103" t="b">
        <v>0</v>
      </c>
      <c r="J50" s="165" t="s">
        <v>914</v>
      </c>
      <c r="K50" s="166"/>
      <c r="L50" s="166"/>
      <c r="M50" s="166"/>
      <c r="N50" s="166"/>
      <c r="O50" s="167"/>
      <c r="S50" s="72"/>
      <c r="T50" s="72"/>
      <c r="U50" s="72"/>
      <c r="V50" s="72"/>
      <c r="W50" s="72"/>
      <c r="X50" s="72"/>
      <c r="Y50" s="72"/>
      <c r="Z50" s="72"/>
      <c r="AA50" s="72"/>
      <c r="AB50" s="72"/>
      <c r="AC50" s="72"/>
    </row>
    <row r="51" spans="1:29" s="5" customFormat="1" ht="45.75" customHeight="1" x14ac:dyDescent="0.2">
      <c r="A51" s="278"/>
      <c r="B51" s="142"/>
      <c r="C51" s="282" t="s">
        <v>2709</v>
      </c>
      <c r="D51" s="195"/>
      <c r="E51" s="195"/>
      <c r="F51" s="195"/>
      <c r="G51" s="195"/>
      <c r="H51" s="196"/>
      <c r="I51" s="103" t="b">
        <v>0</v>
      </c>
      <c r="J51" s="165" t="s">
        <v>914</v>
      </c>
      <c r="K51" s="166"/>
      <c r="L51" s="166"/>
      <c r="M51" s="166"/>
      <c r="N51" s="166"/>
      <c r="O51" s="167"/>
      <c r="S51" s="72"/>
      <c r="T51" s="72"/>
      <c r="U51" s="72"/>
      <c r="V51" s="72"/>
      <c r="W51" s="72"/>
      <c r="X51" s="72"/>
      <c r="Y51" s="72"/>
      <c r="Z51" s="72"/>
      <c r="AA51" s="72"/>
      <c r="AB51" s="72"/>
      <c r="AC51" s="72"/>
    </row>
    <row r="52" spans="1:29" s="5" customFormat="1" ht="51.75" customHeight="1" x14ac:dyDescent="0.2">
      <c r="A52" s="278"/>
      <c r="B52" s="142"/>
      <c r="C52" s="282" t="s">
        <v>2710</v>
      </c>
      <c r="D52" s="195"/>
      <c r="E52" s="195"/>
      <c r="F52" s="195"/>
      <c r="G52" s="195"/>
      <c r="H52" s="196"/>
      <c r="I52" s="103" t="b">
        <v>0</v>
      </c>
      <c r="J52" s="165" t="s">
        <v>914</v>
      </c>
      <c r="K52" s="166"/>
      <c r="L52" s="166"/>
      <c r="M52" s="166"/>
      <c r="N52" s="166"/>
      <c r="O52" s="167"/>
      <c r="S52" s="72"/>
      <c r="T52" s="72"/>
      <c r="U52" s="72"/>
      <c r="V52" s="72"/>
      <c r="W52" s="72"/>
      <c r="X52" s="72"/>
      <c r="Y52" s="72"/>
      <c r="Z52" s="72"/>
      <c r="AA52" s="72"/>
      <c r="AB52" s="72"/>
      <c r="AC52" s="72"/>
    </row>
    <row r="53" spans="1:29" s="5" customFormat="1" ht="26.25" customHeight="1" x14ac:dyDescent="0.2">
      <c r="A53" s="278"/>
      <c r="B53" s="124"/>
      <c r="C53" s="125"/>
      <c r="D53" s="126"/>
      <c r="E53" s="126"/>
      <c r="F53" s="126"/>
      <c r="G53" s="126"/>
      <c r="H53" s="126"/>
      <c r="I53" s="128"/>
      <c r="J53" s="127"/>
      <c r="K53" s="127"/>
      <c r="L53" s="127"/>
      <c r="M53" s="127"/>
      <c r="N53" s="127"/>
      <c r="O53" s="127"/>
      <c r="S53" s="72"/>
      <c r="T53" s="72"/>
      <c r="U53" s="72"/>
      <c r="V53" s="72"/>
      <c r="W53" s="72"/>
      <c r="X53" s="72"/>
      <c r="Y53" s="72"/>
      <c r="Z53" s="72"/>
      <c r="AA53" s="72"/>
      <c r="AB53" s="72"/>
      <c r="AC53" s="72"/>
    </row>
    <row r="54" spans="1:29" ht="23.25" customHeight="1" x14ac:dyDescent="0.2">
      <c r="A54" s="278"/>
      <c r="B54" s="163" t="s">
        <v>2721</v>
      </c>
      <c r="C54" s="163"/>
      <c r="D54" s="163"/>
      <c r="E54" s="163"/>
      <c r="F54" s="163"/>
      <c r="G54" s="163"/>
      <c r="H54" s="164"/>
      <c r="I54" s="103" t="b">
        <v>0</v>
      </c>
      <c r="J54" s="165" t="s">
        <v>914</v>
      </c>
      <c r="K54" s="166"/>
      <c r="L54" s="166"/>
      <c r="M54" s="166"/>
      <c r="N54" s="166"/>
      <c r="O54" s="167"/>
    </row>
    <row r="55" spans="1:29" ht="23.25" customHeight="1" x14ac:dyDescent="0.2">
      <c r="A55" s="278"/>
      <c r="B55" s="123"/>
      <c r="C55" s="123"/>
      <c r="D55" s="123"/>
      <c r="E55" s="123"/>
      <c r="F55" s="123"/>
      <c r="G55" s="123"/>
      <c r="H55" s="123"/>
      <c r="I55" s="128"/>
      <c r="J55" s="127"/>
      <c r="K55" s="127"/>
      <c r="L55" s="127"/>
      <c r="M55" s="127"/>
      <c r="N55" s="127"/>
      <c r="O55" s="127"/>
    </row>
    <row r="56" spans="1:29" ht="15.75" customHeight="1" x14ac:dyDescent="0.2">
      <c r="A56" s="278"/>
      <c r="B56" s="168" t="s">
        <v>2746</v>
      </c>
      <c r="C56" s="169"/>
      <c r="D56" s="169"/>
      <c r="E56" s="169"/>
      <c r="F56" s="169"/>
      <c r="G56" s="169"/>
      <c r="H56" s="169"/>
      <c r="I56" s="169"/>
      <c r="J56" s="169"/>
      <c r="K56" s="169"/>
      <c r="L56" s="169"/>
      <c r="M56" s="169"/>
      <c r="N56" s="169"/>
      <c r="O56" s="170"/>
    </row>
    <row r="57" spans="1:29" ht="21.75" customHeight="1" x14ac:dyDescent="0.2">
      <c r="A57" s="278"/>
      <c r="B57" s="195" t="str">
        <f>"- A través de FUNDAE"</f>
        <v>- A través de FUNDAE</v>
      </c>
      <c r="C57" s="195"/>
      <c r="D57" s="195"/>
      <c r="E57" s="195"/>
      <c r="F57" s="195"/>
      <c r="G57" s="195"/>
      <c r="H57" s="196"/>
      <c r="I57" s="103" t="b">
        <v>0</v>
      </c>
      <c r="J57" s="197" t="s">
        <v>914</v>
      </c>
      <c r="K57" s="197"/>
      <c r="L57" s="197"/>
      <c r="M57" s="197"/>
      <c r="N57" s="197"/>
      <c r="O57" s="197"/>
    </row>
    <row r="58" spans="1:29" ht="22.5" customHeight="1" x14ac:dyDescent="0.2">
      <c r="A58" s="278"/>
      <c r="B58" s="126"/>
      <c r="C58" s="126"/>
      <c r="D58" s="126"/>
      <c r="E58" s="126"/>
      <c r="F58" s="126"/>
      <c r="G58" s="126"/>
      <c r="H58" s="126"/>
      <c r="I58" s="128"/>
      <c r="J58" s="138"/>
      <c r="K58" s="137"/>
      <c r="L58" s="137"/>
      <c r="M58" s="137"/>
      <c r="N58" s="137"/>
      <c r="O58" s="137"/>
    </row>
    <row r="59" spans="1:29" ht="12.75" x14ac:dyDescent="0.2">
      <c r="A59" s="278"/>
      <c r="B59" s="159" t="s">
        <v>2722</v>
      </c>
      <c r="C59" s="160"/>
      <c r="D59" s="160"/>
      <c r="E59" s="160"/>
      <c r="F59" s="160"/>
      <c r="G59" s="160"/>
      <c r="H59" s="160"/>
      <c r="I59" s="160"/>
      <c r="J59" s="160"/>
      <c r="K59" s="160"/>
      <c r="L59" s="160"/>
      <c r="M59" s="160"/>
      <c r="N59" s="160"/>
      <c r="O59" s="160"/>
    </row>
    <row r="60" spans="1:29" ht="72" customHeight="1" x14ac:dyDescent="0.2">
      <c r="A60" s="279"/>
      <c r="B60" s="161" t="s">
        <v>2723</v>
      </c>
      <c r="C60" s="162"/>
      <c r="D60" s="162"/>
      <c r="E60" s="162"/>
      <c r="F60" s="162"/>
      <c r="G60" s="162"/>
      <c r="H60" s="162"/>
      <c r="I60" s="162" t="b">
        <v>1</v>
      </c>
      <c r="J60" s="162"/>
      <c r="K60" s="162"/>
      <c r="L60" s="162"/>
      <c r="M60" s="162"/>
      <c r="N60" s="162"/>
      <c r="O60" s="103" t="b">
        <v>0</v>
      </c>
    </row>
    <row r="61" spans="1:29" ht="15" customHeight="1" x14ac:dyDescent="0.2">
      <c r="B61" s="101"/>
      <c r="C61" s="101"/>
      <c r="D61" s="101"/>
      <c r="E61" s="101"/>
      <c r="F61" s="101"/>
      <c r="G61" s="101"/>
      <c r="H61" s="101"/>
      <c r="I61" s="101"/>
      <c r="J61" s="101"/>
      <c r="K61" s="101"/>
      <c r="L61" s="101"/>
      <c r="M61" s="101"/>
      <c r="N61" s="102"/>
      <c r="O61" s="102"/>
    </row>
  </sheetData>
  <sheetProtection selectLockedCells="1"/>
  <mergeCells count="110">
    <mergeCell ref="M23:O23"/>
    <mergeCell ref="J23:L23"/>
    <mergeCell ref="I44:M44"/>
    <mergeCell ref="B26:F26"/>
    <mergeCell ref="G26:I26"/>
    <mergeCell ref="J26:L26"/>
    <mergeCell ref="M26:O26"/>
    <mergeCell ref="B43:H43"/>
    <mergeCell ref="I43:O43"/>
    <mergeCell ref="J28:L28"/>
    <mergeCell ref="M28:O28"/>
    <mergeCell ref="B37:F37"/>
    <mergeCell ref="G37:I37"/>
    <mergeCell ref="J37:L37"/>
    <mergeCell ref="B22:O22"/>
    <mergeCell ref="L19:M19"/>
    <mergeCell ref="A22:A60"/>
    <mergeCell ref="F19:K19"/>
    <mergeCell ref="J52:O52"/>
    <mergeCell ref="C50:H50"/>
    <mergeCell ref="C51:H51"/>
    <mergeCell ref="C52:H52"/>
    <mergeCell ref="B27:F27"/>
    <mergeCell ref="G29:I29"/>
    <mergeCell ref="B29:F29"/>
    <mergeCell ref="J25:L25"/>
    <mergeCell ref="M25:O25"/>
    <mergeCell ref="G28:I28"/>
    <mergeCell ref="G27:I27"/>
    <mergeCell ref="J27:L27"/>
    <mergeCell ref="M27:O27"/>
    <mergeCell ref="B28:F28"/>
    <mergeCell ref="M24:O24"/>
    <mergeCell ref="G23:I23"/>
    <mergeCell ref="G24:I24"/>
    <mergeCell ref="B20:E20"/>
    <mergeCell ref="F20:K20"/>
    <mergeCell ref="J24:L24"/>
    <mergeCell ref="B10:O10"/>
    <mergeCell ref="G15:O15"/>
    <mergeCell ref="D13:E13"/>
    <mergeCell ref="B13:C13"/>
    <mergeCell ref="B15:F15"/>
    <mergeCell ref="B12:O12"/>
    <mergeCell ref="L18:M18"/>
    <mergeCell ref="N19:O19"/>
    <mergeCell ref="N18:O18"/>
    <mergeCell ref="F17:O17"/>
    <mergeCell ref="F5:G5"/>
    <mergeCell ref="H5:O5"/>
    <mergeCell ref="D5:E5"/>
    <mergeCell ref="B19:E19"/>
    <mergeCell ref="B16:G16"/>
    <mergeCell ref="G36:I36"/>
    <mergeCell ref="J36:L36"/>
    <mergeCell ref="G30:O30"/>
    <mergeCell ref="B30:F30"/>
    <mergeCell ref="B21:O21"/>
    <mergeCell ref="B23:F23"/>
    <mergeCell ref="B25:F25"/>
    <mergeCell ref="G25:I25"/>
    <mergeCell ref="J29:L29"/>
    <mergeCell ref="M29:O29"/>
    <mergeCell ref="B32:O32"/>
    <mergeCell ref="H14:O14"/>
    <mergeCell ref="B5:C5"/>
    <mergeCell ref="B18:E18"/>
    <mergeCell ref="B24:F24"/>
    <mergeCell ref="B7:O7"/>
    <mergeCell ref="B11:O11"/>
    <mergeCell ref="F18:K18"/>
    <mergeCell ref="F13:O13"/>
    <mergeCell ref="A6:A21"/>
    <mergeCell ref="B33:O33"/>
    <mergeCell ref="B34:O34"/>
    <mergeCell ref="G35:I35"/>
    <mergeCell ref="J35:L35"/>
    <mergeCell ref="M35:N36"/>
    <mergeCell ref="B57:H57"/>
    <mergeCell ref="J57:O57"/>
    <mergeCell ref="M37:N37"/>
    <mergeCell ref="B38:F38"/>
    <mergeCell ref="G38:I38"/>
    <mergeCell ref="J38:L38"/>
    <mergeCell ref="M38:N38"/>
    <mergeCell ref="B44:H44"/>
    <mergeCell ref="J48:O48"/>
    <mergeCell ref="B40:O40"/>
    <mergeCell ref="J42:O42"/>
    <mergeCell ref="B48:H48"/>
    <mergeCell ref="B14:G14"/>
    <mergeCell ref="B17:E17"/>
    <mergeCell ref="H16:O16"/>
    <mergeCell ref="B8:O8"/>
    <mergeCell ref="B59:O59"/>
    <mergeCell ref="B60:N60"/>
    <mergeCell ref="B54:H54"/>
    <mergeCell ref="J54:O54"/>
    <mergeCell ref="B56:O56"/>
    <mergeCell ref="B49:O49"/>
    <mergeCell ref="J50:O50"/>
    <mergeCell ref="J51:O51"/>
    <mergeCell ref="M39:N39"/>
    <mergeCell ref="B39:F39"/>
    <mergeCell ref="G39:I39"/>
    <mergeCell ref="J39:L39"/>
    <mergeCell ref="J47:O47"/>
    <mergeCell ref="B47:H47"/>
    <mergeCell ref="B46:H46"/>
    <mergeCell ref="J46:O46"/>
  </mergeCells>
  <phoneticPr fontId="6" type="noConversion"/>
  <dataValidations count="14">
    <dataValidation type="list" allowBlank="1" showInputMessage="1" showErrorMessage="1" sqref="B8:O8">
      <formula1>CodResolucion</formula1>
    </dataValidation>
    <dataValidation type="list" allowBlank="1" showInputMessage="1" showErrorMessage="1" sqref="F13:O13">
      <formula1>DescripcionesProductos</formula1>
    </dataValidation>
    <dataValidation type="textLength" allowBlank="1" showInputMessage="1" showErrorMessage="1" sqref="B11:O11">
      <formula1>0</formula1>
      <formula2>250</formula2>
    </dataValidation>
    <dataValidation type="textLength" allowBlank="1" showInputMessage="1" showErrorMessage="1" sqref="G15:O15">
      <formula1>0</formula1>
      <formula2>150</formula2>
    </dataValidation>
    <dataValidation type="textLength" allowBlank="1" showInputMessage="1" showErrorMessage="1" sqref="L19:O19">
      <formula1>0</formula1>
      <formula2>12</formula2>
    </dataValidation>
    <dataValidation type="textLength" allowBlank="1" showInputMessage="1" showErrorMessage="1" sqref="F19:F20">
      <formula1>0</formula1>
      <formula2>100</formula2>
    </dataValidation>
    <dataValidation type="textLength" allowBlank="1" showInputMessage="1" showErrorMessage="1" sqref="F17:O17">
      <formula1>0</formula1>
      <formula2>40</formula2>
    </dataValidation>
    <dataValidation type="textLength" allowBlank="1" showInputMessage="1" showErrorMessage="1" sqref="G23:O23">
      <formula1>0</formula1>
      <formula2>8</formula2>
    </dataValidation>
    <dataValidation type="decimal" allowBlank="1" showInputMessage="1" showErrorMessage="1" sqref="H28:I28 N28:O28 K28:L28 G24:G29 H24:I26 J24:J29 K24:L26 M24:M29 N24:O26">
      <formula1>0</formula1>
      <formula2>9999999999999</formula2>
    </dataValidation>
    <dataValidation type="whole" allowBlank="1" showInputMessage="1" showErrorMessage="1" errorTitle="Error Año Incorrecto" error="El Año de constitucion de la empresa debe estar entre 1900 y 2022" sqref="H16:O16">
      <formula1>1900</formula1>
      <formula2>2022</formula2>
    </dataValidation>
    <dataValidation type="list" allowBlank="1" showInputMessage="1" showErrorMessage="1" sqref="H14:O14">
      <formula1>ConcatenadoCNAES</formula1>
    </dataValidation>
    <dataValidation type="decimal" allowBlank="1" showInputMessage="1" showErrorMessage="1" sqref="G37:L38">
      <formula1>0</formula1>
      <formula2>99999999999</formula2>
    </dataValidation>
    <dataValidation type="list" allowBlank="1" showInputMessage="1" showErrorMessage="1" sqref="I44">
      <formula1>Municipios</formula1>
    </dataValidation>
    <dataValidation type="list" allowBlank="1" showDropDown="1" showInputMessage="1" showErrorMessage="1" errorTitle="Informacion" error="El valor introducido en la celda tiene que ser la palabra VERDADERO o FALSO, pulse el botón escape “ESC” del teclado y marque o desmarque la opción." sqref="I47 O60 I46 I48 I50 I51 I52 I54 I57 I42">
      <formula1>ValoresCheck</formula1>
    </dataValidation>
  </dataValidations>
  <printOptions horizontalCentered="1"/>
  <pageMargins left="0.59055118110236227" right="0.59055118110236227" top="0.98425196850393704" bottom="0.98425196850393704" header="0" footer="0"/>
  <pageSetup paperSize="9" scale="79" fitToHeight="2"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2538" r:id="rId4" name="CheckOtraInfoA1">
              <controlPr defaultSize="0" autoFill="0" autoLine="0" autoPict="0">
                <anchor>
                  <from>
                    <xdr:col>8</xdr:col>
                    <xdr:colOff>9525</xdr:colOff>
                    <xdr:row>47</xdr:row>
                    <xdr:rowOff>247650</xdr:rowOff>
                  </from>
                  <to>
                    <xdr:col>8</xdr:col>
                    <xdr:colOff>476250</xdr:colOff>
                    <xdr:row>48</xdr:row>
                    <xdr:rowOff>57150</xdr:rowOff>
                  </to>
                </anchor>
              </controlPr>
            </control>
          </mc:Choice>
        </mc:AlternateContent>
        <mc:AlternateContent xmlns:mc="http://schemas.openxmlformats.org/markup-compatibility/2006">
          <mc:Choice Requires="x14">
            <control shapeId="22541" r:id="rId5" name="CheckProduccionCalidadA1">
              <controlPr defaultSize="0" autoFill="0" autoLine="0" autoPict="0">
                <anchor>
                  <from>
                    <xdr:col>5</xdr:col>
                    <xdr:colOff>0</xdr:colOff>
                    <xdr:row>51</xdr:row>
                    <xdr:rowOff>619125</xdr:rowOff>
                  </from>
                  <to>
                    <xdr:col>5</xdr:col>
                    <xdr:colOff>733425</xdr:colOff>
                    <xdr:row>52</xdr:row>
                    <xdr:rowOff>228600</xdr:rowOff>
                  </to>
                </anchor>
              </controlPr>
            </control>
          </mc:Choice>
        </mc:AlternateContent>
        <mc:AlternateContent xmlns:mc="http://schemas.openxmlformats.org/markup-compatibility/2006">
          <mc:Choice Requires="x14">
            <control shapeId="22544" r:id="rId6" name="CheckProduccionCalidadA2">
              <controlPr defaultSize="0" autoFill="0" autoLine="0" autoPict="0">
                <anchor>
                  <from>
                    <xdr:col>5</xdr:col>
                    <xdr:colOff>0</xdr:colOff>
                    <xdr:row>52</xdr:row>
                    <xdr:rowOff>219075</xdr:rowOff>
                  </from>
                  <to>
                    <xdr:col>5</xdr:col>
                    <xdr:colOff>733425</xdr:colOff>
                    <xdr:row>53</xdr:row>
                    <xdr:rowOff>123825</xdr:rowOff>
                  </to>
                </anchor>
              </controlPr>
            </control>
          </mc:Choice>
        </mc:AlternateContent>
        <mc:AlternateContent xmlns:mc="http://schemas.openxmlformats.org/markup-compatibility/2006">
          <mc:Choice Requires="x14">
            <control shapeId="22545" r:id="rId7" name="CheckOtraInfoA2">
              <controlPr defaultSize="0" autoFill="0" autoLine="0" autoPict="0">
                <anchor>
                  <from>
                    <xdr:col>8</xdr:col>
                    <xdr:colOff>9525</xdr:colOff>
                    <xdr:row>48</xdr:row>
                    <xdr:rowOff>76200</xdr:rowOff>
                  </from>
                  <to>
                    <xdr:col>8</xdr:col>
                    <xdr:colOff>476250</xdr:colOff>
                    <xdr:row>49</xdr:row>
                    <xdr:rowOff>161925</xdr:rowOff>
                  </to>
                </anchor>
              </controlPr>
            </control>
          </mc:Choice>
        </mc:AlternateContent>
        <mc:AlternateContent xmlns:mc="http://schemas.openxmlformats.org/markup-compatibility/2006">
          <mc:Choice Requires="x14">
            <control shapeId="22547" r:id="rId8" name="CheckOtraInfoA3">
              <controlPr defaultSize="0" autoFill="0" autoLine="0" autoPict="0">
                <anchor>
                  <from>
                    <xdr:col>8</xdr:col>
                    <xdr:colOff>9525</xdr:colOff>
                    <xdr:row>49</xdr:row>
                    <xdr:rowOff>180975</xdr:rowOff>
                  </from>
                  <to>
                    <xdr:col>8</xdr:col>
                    <xdr:colOff>476250</xdr:colOff>
                    <xdr:row>50</xdr:row>
                    <xdr:rowOff>180975</xdr:rowOff>
                  </to>
                </anchor>
              </controlPr>
            </control>
          </mc:Choice>
        </mc:AlternateContent>
        <mc:AlternateContent xmlns:mc="http://schemas.openxmlformats.org/markup-compatibility/2006">
          <mc:Choice Requires="x14">
            <control shapeId="23127" r:id="rId9" name="CheckPrincipalFormacion">
              <controlPr defaultSize="0" autoFill="0" autoLine="0" autoPict="0">
                <anchor>
                  <from>
                    <xdr:col>13</xdr:col>
                    <xdr:colOff>447675</xdr:colOff>
                    <xdr:row>53</xdr:row>
                    <xdr:rowOff>228600</xdr:rowOff>
                  </from>
                  <to>
                    <xdr:col>14</xdr:col>
                    <xdr:colOff>180975</xdr:colOff>
                    <xdr:row>54</xdr:row>
                    <xdr:rowOff>247650</xdr:rowOff>
                  </to>
                </anchor>
              </controlPr>
            </control>
          </mc:Choice>
        </mc:AlternateContent>
        <mc:AlternateContent xmlns:mc="http://schemas.openxmlformats.org/markup-compatibility/2006">
          <mc:Choice Requires="x14">
            <control shapeId="23129" r:id="rId10" name="CheckFormacion1">
              <controlPr defaultSize="0" autoFill="0" autoLine="0" autoPict="0">
                <anchor>
                  <from>
                    <xdr:col>8</xdr:col>
                    <xdr:colOff>9525</xdr:colOff>
                    <xdr:row>56</xdr:row>
                    <xdr:rowOff>123825</xdr:rowOff>
                  </from>
                  <to>
                    <xdr:col>8</xdr:col>
                    <xdr:colOff>495300</xdr:colOff>
                    <xdr:row>57</xdr:row>
                    <xdr:rowOff>161925</xdr:rowOff>
                  </to>
                </anchor>
              </controlPr>
            </control>
          </mc:Choice>
        </mc:AlternateContent>
        <mc:AlternateContent xmlns:mc="http://schemas.openxmlformats.org/markup-compatibility/2006">
          <mc:Choice Requires="x14">
            <control shapeId="23130" r:id="rId11" name="CheckFormacion2">
              <controlPr defaultSize="0" autoFill="0" autoLine="0" autoPict="0">
                <anchor>
                  <from>
                    <xdr:col>8</xdr:col>
                    <xdr:colOff>9525</xdr:colOff>
                    <xdr:row>57</xdr:row>
                    <xdr:rowOff>190500</xdr:rowOff>
                  </from>
                  <to>
                    <xdr:col>8</xdr:col>
                    <xdr:colOff>495300</xdr:colOff>
                    <xdr:row>59</xdr:row>
                    <xdr:rowOff>66675</xdr:rowOff>
                  </to>
                </anchor>
              </controlPr>
            </control>
          </mc:Choice>
        </mc:AlternateContent>
        <mc:AlternateContent xmlns:mc="http://schemas.openxmlformats.org/markup-compatibility/2006">
          <mc:Choice Requires="x14">
            <control shapeId="23131" r:id="rId12" name="CheckFormacion3">
              <controlPr defaultSize="0" autoFill="0" autoLine="0" autoPict="0">
                <anchor>
                  <from>
                    <xdr:col>8</xdr:col>
                    <xdr:colOff>9525</xdr:colOff>
                    <xdr:row>59</xdr:row>
                    <xdr:rowOff>85725</xdr:rowOff>
                  </from>
                  <to>
                    <xdr:col>8</xdr:col>
                    <xdr:colOff>495300</xdr:colOff>
                    <xdr:row>59</xdr:row>
                    <xdr:rowOff>447675</xdr:rowOff>
                  </to>
                </anchor>
              </controlPr>
            </control>
          </mc:Choice>
        </mc:AlternateContent>
        <mc:AlternateContent xmlns:mc="http://schemas.openxmlformats.org/markup-compatibility/2006">
          <mc:Choice Requires="x14">
            <control shapeId="23132" r:id="rId13" name="CheckFormacion4">
              <controlPr defaultSize="0" autoFill="0" autoLine="0" autoPict="0">
                <anchor>
                  <from>
                    <xdr:col>8</xdr:col>
                    <xdr:colOff>9525</xdr:colOff>
                    <xdr:row>59</xdr:row>
                    <xdr:rowOff>438150</xdr:rowOff>
                  </from>
                  <to>
                    <xdr:col>8</xdr:col>
                    <xdr:colOff>495300</xdr:colOff>
                    <xdr:row>59</xdr:row>
                    <xdr:rowOff>752475</xdr:rowOff>
                  </to>
                </anchor>
              </controlPr>
            </control>
          </mc:Choice>
        </mc:AlternateContent>
        <mc:AlternateContent xmlns:mc="http://schemas.openxmlformats.org/markup-compatibility/2006">
          <mc:Choice Requires="x14">
            <control shapeId="23152" r:id="rId14" name="CheckOtraInfoA4">
              <controlPr defaultSize="0" autoFill="0" autoLine="0" autoPict="0">
                <anchor>
                  <from>
                    <xdr:col>8</xdr:col>
                    <xdr:colOff>9525</xdr:colOff>
                    <xdr:row>50</xdr:row>
                    <xdr:rowOff>200025</xdr:rowOff>
                  </from>
                  <to>
                    <xdr:col>8</xdr:col>
                    <xdr:colOff>476250</xdr:colOff>
                    <xdr:row>50</xdr:row>
                    <xdr:rowOff>523875</xdr:rowOff>
                  </to>
                </anchor>
              </controlPr>
            </control>
          </mc:Choice>
        </mc:AlternateContent>
        <mc:AlternateContent xmlns:mc="http://schemas.openxmlformats.org/markup-compatibility/2006">
          <mc:Choice Requires="x14">
            <control shapeId="23153" r:id="rId15" name="CheckOtraInfoA5">
              <controlPr locked="0" defaultSize="0" autoFill="0" autoLine="0" autoPict="0">
                <anchor>
                  <from>
                    <xdr:col>8</xdr:col>
                    <xdr:colOff>9525</xdr:colOff>
                    <xdr:row>50</xdr:row>
                    <xdr:rowOff>438150</xdr:rowOff>
                  </from>
                  <to>
                    <xdr:col>8</xdr:col>
                    <xdr:colOff>476250</xdr:colOff>
                    <xdr:row>51</xdr:row>
                    <xdr:rowOff>180975</xdr:rowOff>
                  </to>
                </anchor>
              </controlPr>
            </control>
          </mc:Choice>
        </mc:AlternateContent>
        <mc:AlternateContent xmlns:mc="http://schemas.openxmlformats.org/markup-compatibility/2006">
          <mc:Choice Requires="x14">
            <control shapeId="23484" r:id="rId16" name="CheckNotificaTelematica">
              <controlPr defaultSize="0" autoFill="0" autoLine="0" autoPict="0">
                <anchor>
                  <from>
                    <xdr:col>13</xdr:col>
                    <xdr:colOff>466725</xdr:colOff>
                    <xdr:row>69</xdr:row>
                    <xdr:rowOff>104775</xdr:rowOff>
                  </from>
                  <to>
                    <xdr:col>14</xdr:col>
                    <xdr:colOff>219075</xdr:colOff>
                    <xdr:row>70</xdr:row>
                    <xdr:rowOff>133350</xdr:rowOff>
                  </to>
                </anchor>
              </controlPr>
            </control>
          </mc:Choice>
        </mc:AlternateContent>
        <mc:AlternateContent xmlns:mc="http://schemas.openxmlformats.org/markup-compatibility/2006">
          <mc:Choice Requires="x14">
            <control shapeId="32268" r:id="rId17" name="CheckPrincipalIgualdadAgro">
              <controlPr defaultSize="0" autoFill="0" autoLine="0" autoPict="0">
                <anchor>
                  <from>
                    <xdr:col>13</xdr:col>
                    <xdr:colOff>457200</xdr:colOff>
                    <xdr:row>59</xdr:row>
                    <xdr:rowOff>828675</xdr:rowOff>
                  </from>
                  <to>
                    <xdr:col>14</xdr:col>
                    <xdr:colOff>209550</xdr:colOff>
                    <xdr:row>61</xdr:row>
                    <xdr:rowOff>38100</xdr:rowOff>
                  </to>
                </anchor>
              </controlPr>
            </control>
          </mc:Choice>
        </mc:AlternateContent>
        <mc:AlternateContent xmlns:mc="http://schemas.openxmlformats.org/markup-compatibility/2006">
          <mc:Choice Requires="x14">
            <control shapeId="32274" r:id="rId18" name="CheckIgualdadAgro1">
              <controlPr defaultSize="0" autoFill="0" autoLine="0" autoPict="0">
                <anchor>
                  <from>
                    <xdr:col>8</xdr:col>
                    <xdr:colOff>9525</xdr:colOff>
                    <xdr:row>61</xdr:row>
                    <xdr:rowOff>57150</xdr:rowOff>
                  </from>
                  <to>
                    <xdr:col>9</xdr:col>
                    <xdr:colOff>0</xdr:colOff>
                    <xdr:row>62</xdr:row>
                    <xdr:rowOff>161925</xdr:rowOff>
                  </to>
                </anchor>
              </controlPr>
            </control>
          </mc:Choice>
        </mc:AlternateContent>
        <mc:AlternateContent xmlns:mc="http://schemas.openxmlformats.org/markup-compatibility/2006">
          <mc:Choice Requires="x14">
            <control shapeId="32275" r:id="rId19" name="CheckIgualdadAgro2">
              <controlPr defaultSize="0" autoFill="0" autoLine="0" autoPict="0">
                <anchor>
                  <from>
                    <xdr:col>8</xdr:col>
                    <xdr:colOff>9525</xdr:colOff>
                    <xdr:row>62</xdr:row>
                    <xdr:rowOff>180975</xdr:rowOff>
                  </from>
                  <to>
                    <xdr:col>9</xdr:col>
                    <xdr:colOff>0</xdr:colOff>
                    <xdr:row>64</xdr:row>
                    <xdr:rowOff>104775</xdr:rowOff>
                  </to>
                </anchor>
              </controlPr>
            </control>
          </mc:Choice>
        </mc:AlternateContent>
        <mc:AlternateContent xmlns:mc="http://schemas.openxmlformats.org/markup-compatibility/2006">
          <mc:Choice Requires="x14">
            <control shapeId="32276" r:id="rId20" name="CheckIgualdadAgro3">
              <controlPr defaultSize="0" autoFill="0" autoLine="0" autoPict="0">
                <anchor>
                  <from>
                    <xdr:col>8</xdr:col>
                    <xdr:colOff>9525</xdr:colOff>
                    <xdr:row>64</xdr:row>
                    <xdr:rowOff>104775</xdr:rowOff>
                  </from>
                  <to>
                    <xdr:col>9</xdr:col>
                    <xdr:colOff>0</xdr:colOff>
                    <xdr:row>66</xdr:row>
                    <xdr:rowOff>190500</xdr:rowOff>
                  </to>
                </anchor>
              </controlPr>
            </control>
          </mc:Choice>
        </mc:AlternateContent>
        <mc:AlternateContent xmlns:mc="http://schemas.openxmlformats.org/markup-compatibility/2006">
          <mc:Choice Requires="x14">
            <control shapeId="32277" r:id="rId21" name="CheckIgualdadAgro4">
              <controlPr defaultSize="0" autoFill="0" autoLine="0" autoPict="0">
                <anchor>
                  <from>
                    <xdr:col>8</xdr:col>
                    <xdr:colOff>9525</xdr:colOff>
                    <xdr:row>66</xdr:row>
                    <xdr:rowOff>190500</xdr:rowOff>
                  </from>
                  <to>
                    <xdr:col>9</xdr:col>
                    <xdr:colOff>0</xdr:colOff>
                    <xdr:row>69</xdr:row>
                    <xdr:rowOff>85725</xdr:rowOff>
                  </to>
                </anchor>
              </controlPr>
            </control>
          </mc:Choice>
        </mc:AlternateContent>
        <mc:AlternateContent xmlns:mc="http://schemas.openxmlformats.org/markup-compatibility/2006">
          <mc:Choice Requires="x14">
            <control shapeId="32337" r:id="rId22" name="CheckEmpMed272000">
              <controlPr defaultSize="0" autoFill="0" autoLine="0" autoPict="0">
                <anchor>
                  <from>
                    <xdr:col>11</xdr:col>
                    <xdr:colOff>466725</xdr:colOff>
                    <xdr:row>46</xdr:row>
                    <xdr:rowOff>19050</xdr:rowOff>
                  </from>
                  <to>
                    <xdr:col>14</xdr:col>
                    <xdr:colOff>180975</xdr:colOff>
                    <xdr:row>46</xdr:row>
                    <xdr:rowOff>333375</xdr:rowOff>
                  </to>
                </anchor>
              </controlPr>
            </control>
          </mc:Choice>
        </mc:AlternateContent>
        <mc:AlternateContent xmlns:mc="http://schemas.openxmlformats.org/markup-compatibility/2006">
          <mc:Choice Requires="x14">
            <control shapeId="40003" r:id="rId23" name="CheckEmpresaMatriz">
              <controlPr defaultSize="0" autoFill="0" autoLine="0" autoPict="0">
                <anchor>
                  <from>
                    <xdr:col>8</xdr:col>
                    <xdr:colOff>28575</xdr:colOff>
                    <xdr:row>41</xdr:row>
                    <xdr:rowOff>28575</xdr:rowOff>
                  </from>
                  <to>
                    <xdr:col>8</xdr:col>
                    <xdr:colOff>504825</xdr:colOff>
                    <xdr:row>41</xdr:row>
                    <xdr:rowOff>219075</xdr:rowOff>
                  </to>
                </anchor>
              </controlPr>
            </control>
          </mc:Choice>
        </mc:AlternateContent>
        <mc:AlternateContent xmlns:mc="http://schemas.openxmlformats.org/markup-compatibility/2006">
          <mc:Choice Requires="x14">
            <control shapeId="40007" r:id="rId24" name="CheckIgualdad">
              <controlPr defaultSize="0" autoFill="0" autoLine="0" autoPict="0">
                <anchor>
                  <from>
                    <xdr:col>8</xdr:col>
                    <xdr:colOff>19050</xdr:colOff>
                    <xdr:row>45</xdr:row>
                    <xdr:rowOff>9525</xdr:rowOff>
                  </from>
                  <to>
                    <xdr:col>8</xdr:col>
                    <xdr:colOff>495300</xdr:colOff>
                    <xdr:row>45</xdr:row>
                    <xdr:rowOff>219075</xdr:rowOff>
                  </to>
                </anchor>
              </controlPr>
            </control>
          </mc:Choice>
        </mc:AlternateContent>
        <mc:AlternateContent xmlns:mc="http://schemas.openxmlformats.org/markup-compatibility/2006">
          <mc:Choice Requires="x14">
            <control shapeId="40008" r:id="rId25" name="CheckIgualdad">
              <controlPr defaultSize="0" autoFill="0" autoLine="0" autoPict="0">
                <anchor>
                  <from>
                    <xdr:col>8</xdr:col>
                    <xdr:colOff>19050</xdr:colOff>
                    <xdr:row>46</xdr:row>
                    <xdr:rowOff>47625</xdr:rowOff>
                  </from>
                  <to>
                    <xdr:col>8</xdr:col>
                    <xdr:colOff>495300</xdr:colOff>
                    <xdr:row>46</xdr:row>
                    <xdr:rowOff>600075</xdr:rowOff>
                  </to>
                </anchor>
              </controlPr>
            </control>
          </mc:Choice>
        </mc:AlternateContent>
        <mc:AlternateContent xmlns:mc="http://schemas.openxmlformats.org/markup-compatibility/2006">
          <mc:Choice Requires="x14">
            <control shapeId="40009" r:id="rId26" name="CheckIgualdad2">
              <controlPr defaultSize="0" autoFill="0" autoLine="0" autoPict="0">
                <anchor>
                  <from>
                    <xdr:col>8</xdr:col>
                    <xdr:colOff>19050</xdr:colOff>
                    <xdr:row>47</xdr:row>
                    <xdr:rowOff>28575</xdr:rowOff>
                  </from>
                  <to>
                    <xdr:col>8</xdr:col>
                    <xdr:colOff>495300</xdr:colOff>
                    <xdr:row>47</xdr:row>
                    <xdr:rowOff>504825</xdr:rowOff>
                  </to>
                </anchor>
              </controlPr>
            </control>
          </mc:Choice>
        </mc:AlternateContent>
        <mc:AlternateContent xmlns:mc="http://schemas.openxmlformats.org/markup-compatibility/2006">
          <mc:Choice Requires="x14">
            <control shapeId="40010" r:id="rId27" name="CheckIgualdad3">
              <controlPr defaultSize="0" autoFill="0" autoLine="0" autoPict="0">
                <anchor>
                  <from>
                    <xdr:col>8</xdr:col>
                    <xdr:colOff>19050</xdr:colOff>
                    <xdr:row>49</xdr:row>
                    <xdr:rowOff>47625</xdr:rowOff>
                  </from>
                  <to>
                    <xdr:col>8</xdr:col>
                    <xdr:colOff>495300</xdr:colOff>
                    <xdr:row>49</xdr:row>
                    <xdr:rowOff>295275</xdr:rowOff>
                  </to>
                </anchor>
              </controlPr>
            </control>
          </mc:Choice>
        </mc:AlternateContent>
        <mc:AlternateContent xmlns:mc="http://schemas.openxmlformats.org/markup-compatibility/2006">
          <mc:Choice Requires="x14">
            <control shapeId="40011" r:id="rId28" name="CheckIgualdad4">
              <controlPr defaultSize="0" autoFill="0" autoLine="0" autoPict="0">
                <anchor>
                  <from>
                    <xdr:col>8</xdr:col>
                    <xdr:colOff>19050</xdr:colOff>
                    <xdr:row>50</xdr:row>
                    <xdr:rowOff>38100</xdr:rowOff>
                  </from>
                  <to>
                    <xdr:col>8</xdr:col>
                    <xdr:colOff>495300</xdr:colOff>
                    <xdr:row>50</xdr:row>
                    <xdr:rowOff>552450</xdr:rowOff>
                  </to>
                </anchor>
              </controlPr>
            </control>
          </mc:Choice>
        </mc:AlternateContent>
        <mc:AlternateContent xmlns:mc="http://schemas.openxmlformats.org/markup-compatibility/2006">
          <mc:Choice Requires="x14">
            <control shapeId="40012" r:id="rId29" name="CheckIgualdad5">
              <controlPr defaultSize="0" autoFill="0" autoLine="0" autoPict="0">
                <anchor>
                  <from>
                    <xdr:col>8</xdr:col>
                    <xdr:colOff>19050</xdr:colOff>
                    <xdr:row>51</xdr:row>
                    <xdr:rowOff>95250</xdr:rowOff>
                  </from>
                  <to>
                    <xdr:col>8</xdr:col>
                    <xdr:colOff>495300</xdr:colOff>
                    <xdr:row>51</xdr:row>
                    <xdr:rowOff>609600</xdr:rowOff>
                  </to>
                </anchor>
              </controlPr>
            </control>
          </mc:Choice>
        </mc:AlternateContent>
        <mc:AlternateContent xmlns:mc="http://schemas.openxmlformats.org/markup-compatibility/2006">
          <mc:Choice Requires="x14">
            <control shapeId="40013" r:id="rId30" name="CheckNuevaPlantaImplanta">
              <controlPr defaultSize="0" autoFill="0" autoLine="0" autoPict="0">
                <anchor>
                  <from>
                    <xdr:col>8</xdr:col>
                    <xdr:colOff>19050</xdr:colOff>
                    <xdr:row>53</xdr:row>
                    <xdr:rowOff>47625</xdr:rowOff>
                  </from>
                  <to>
                    <xdr:col>8</xdr:col>
                    <xdr:colOff>495300</xdr:colOff>
                    <xdr:row>53</xdr:row>
                    <xdr:rowOff>266700</xdr:rowOff>
                  </to>
                </anchor>
              </controlPr>
            </control>
          </mc:Choice>
        </mc:AlternateContent>
        <mc:AlternateContent xmlns:mc="http://schemas.openxmlformats.org/markup-compatibility/2006">
          <mc:Choice Requires="x14">
            <control shapeId="40014" r:id="rId31" name="CheckFUNDE">
              <controlPr defaultSize="0" autoFill="0" autoLine="0" autoPict="0">
                <anchor>
                  <from>
                    <xdr:col>8</xdr:col>
                    <xdr:colOff>19050</xdr:colOff>
                    <xdr:row>56</xdr:row>
                    <xdr:rowOff>38100</xdr:rowOff>
                  </from>
                  <to>
                    <xdr:col>8</xdr:col>
                    <xdr:colOff>495300</xdr:colOff>
                    <xdr:row>56</xdr:row>
                    <xdr:rowOff>257175</xdr:rowOff>
                  </to>
                </anchor>
              </controlPr>
            </control>
          </mc:Choice>
        </mc:AlternateContent>
        <mc:AlternateContent xmlns:mc="http://schemas.openxmlformats.org/markup-compatibility/2006">
          <mc:Choice Requires="x14">
            <control shapeId="40016" r:id="rId32" name="CheckAutorizacion">
              <controlPr defaultSize="0" autoFill="0" autoLine="0" autoPict="0">
                <anchor>
                  <from>
                    <xdr:col>14</xdr:col>
                    <xdr:colOff>19050</xdr:colOff>
                    <xdr:row>59</xdr:row>
                    <xdr:rowOff>333375</xdr:rowOff>
                  </from>
                  <to>
                    <xdr:col>14</xdr:col>
                    <xdr:colOff>476250</xdr:colOff>
                    <xdr:row>61</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A1:Z119"/>
  <sheetViews>
    <sheetView zoomScale="80" zoomScaleNormal="80" workbookViewId="0">
      <selection activeCell="R16" sqref="R16:S16"/>
    </sheetView>
  </sheetViews>
  <sheetFormatPr baseColWidth="10" defaultColWidth="7.7109375" defaultRowHeight="15" customHeight="1" x14ac:dyDescent="0.2"/>
  <cols>
    <col min="1" max="1" width="3.28515625" style="107" customWidth="1"/>
    <col min="2" max="2" width="12.140625" style="107" customWidth="1"/>
    <col min="3" max="5" width="7.7109375" style="107" customWidth="1"/>
    <col min="6" max="6" width="11.28515625" style="107" customWidth="1"/>
    <col min="7" max="7" width="2.140625" style="107" customWidth="1"/>
    <col min="8" max="8" width="1.5703125" style="107" customWidth="1"/>
    <col min="9" max="9" width="6.5703125" style="107" customWidth="1"/>
    <col min="10" max="12" width="8.42578125" style="107" customWidth="1"/>
    <col min="13" max="13" width="6.5703125" style="107" customWidth="1"/>
    <col min="14" max="16" width="8.42578125" style="107" customWidth="1"/>
    <col min="17" max="17" width="6.5703125" style="107" customWidth="1"/>
    <col min="18" max="18" width="9.85546875" style="107" customWidth="1"/>
    <col min="19" max="19" width="7.85546875" style="107" customWidth="1"/>
    <col min="20" max="20" width="10" style="107" customWidth="1"/>
    <col min="21" max="21" width="3.28515625" style="107" customWidth="1"/>
    <col min="22" max="23" width="0.140625" style="107" customWidth="1"/>
    <col min="24" max="16384" width="7.7109375" style="107"/>
  </cols>
  <sheetData>
    <row r="1" spans="1:26" ht="15" customHeight="1" x14ac:dyDescent="0.2">
      <c r="A1" s="106"/>
    </row>
    <row r="2" spans="1:26" ht="15" customHeight="1" x14ac:dyDescent="0.2">
      <c r="A2" s="106"/>
    </row>
    <row r="3" spans="1:26" ht="15" customHeight="1" x14ac:dyDescent="0.2">
      <c r="A3" s="106"/>
    </row>
    <row r="4" spans="1:26" ht="15" customHeight="1" x14ac:dyDescent="0.2">
      <c r="A4" s="106"/>
    </row>
    <row r="5" spans="1:26" ht="15" customHeight="1" x14ac:dyDescent="0.2">
      <c r="A5" s="106"/>
    </row>
    <row r="6" spans="1:26" ht="15" customHeight="1" x14ac:dyDescent="0.2">
      <c r="A6" s="106"/>
      <c r="B6" s="299" t="str">
        <f>'DATOS EMPRESA (1)'!$H$5</f>
        <v>(Denominación social empresa solicitante)</v>
      </c>
      <c r="C6" s="300"/>
      <c r="D6" s="300"/>
      <c r="E6" s="300"/>
      <c r="F6" s="300"/>
      <c r="G6" s="300"/>
      <c r="H6" s="300"/>
      <c r="I6" s="300"/>
      <c r="J6" s="300"/>
      <c r="K6" s="300"/>
      <c r="L6" s="300"/>
      <c r="M6" s="300"/>
      <c r="N6" s="300"/>
      <c r="O6" s="300"/>
      <c r="P6" s="300"/>
      <c r="Q6" s="300"/>
      <c r="R6" s="300"/>
      <c r="S6" s="300"/>
      <c r="T6" s="301"/>
    </row>
    <row r="7" spans="1:26" ht="15" customHeight="1" x14ac:dyDescent="0.2">
      <c r="A7" s="106"/>
      <c r="B7" s="305"/>
      <c r="C7" s="305"/>
      <c r="D7" s="305"/>
      <c r="E7" s="305"/>
      <c r="F7" s="305"/>
      <c r="G7" s="305"/>
      <c r="H7" s="305"/>
      <c r="I7" s="108"/>
      <c r="J7" s="108"/>
      <c r="K7" s="108"/>
      <c r="L7" s="108"/>
      <c r="M7" s="108"/>
      <c r="N7" s="108"/>
      <c r="O7" s="108"/>
      <c r="P7" s="108"/>
      <c r="Q7" s="108"/>
      <c r="R7" s="108"/>
      <c r="S7" s="108"/>
      <c r="T7" s="108"/>
    </row>
    <row r="8" spans="1:26" ht="15" customHeight="1" x14ac:dyDescent="0.2">
      <c r="A8" s="106"/>
      <c r="B8" s="108"/>
      <c r="C8" s="108"/>
      <c r="D8" s="108"/>
      <c r="E8" s="108"/>
      <c r="F8" s="108"/>
      <c r="G8" s="108"/>
      <c r="H8" s="108"/>
      <c r="I8" s="108"/>
      <c r="J8" s="108"/>
      <c r="K8" s="108"/>
      <c r="L8" s="108"/>
      <c r="M8" s="108"/>
      <c r="N8" s="108"/>
      <c r="O8" s="108"/>
      <c r="P8" s="108"/>
      <c r="Q8" s="108"/>
      <c r="R8" s="108"/>
      <c r="S8" s="108"/>
      <c r="T8" s="108"/>
    </row>
    <row r="9" spans="1:26" s="111" customFormat="1" ht="15" customHeight="1" x14ac:dyDescent="0.2">
      <c r="A9" s="109"/>
      <c r="B9" s="302" t="s">
        <v>2698</v>
      </c>
      <c r="C9" s="303"/>
      <c r="D9" s="303"/>
      <c r="E9" s="303"/>
      <c r="F9" s="306"/>
      <c r="G9" s="307"/>
      <c r="H9" s="308"/>
      <c r="I9" s="110"/>
      <c r="J9" s="302" t="s">
        <v>2699</v>
      </c>
      <c r="K9" s="309"/>
      <c r="L9" s="310"/>
      <c r="M9" s="311"/>
      <c r="N9" s="312"/>
      <c r="O9" s="110"/>
      <c r="P9" s="302" t="s">
        <v>2700</v>
      </c>
      <c r="Q9" s="303"/>
      <c r="R9" s="304"/>
      <c r="S9" s="311"/>
      <c r="T9" s="312"/>
    </row>
    <row r="10" spans="1:26" ht="15" customHeight="1" x14ac:dyDescent="0.2">
      <c r="A10" s="106"/>
      <c r="B10" s="108"/>
      <c r="C10" s="108"/>
      <c r="D10" s="108"/>
      <c r="E10" s="108"/>
      <c r="F10" s="108"/>
      <c r="G10" s="108"/>
      <c r="H10" s="108"/>
      <c r="I10" s="108"/>
      <c r="J10" s="108"/>
      <c r="K10" s="108"/>
      <c r="L10" s="108"/>
      <c r="M10" s="108"/>
      <c r="N10" s="108"/>
      <c r="O10" s="108"/>
      <c r="P10" s="108"/>
      <c r="Q10" s="108"/>
      <c r="R10" s="108"/>
      <c r="S10" s="108"/>
      <c r="T10" s="108"/>
      <c r="Z10" s="112"/>
    </row>
    <row r="11" spans="1:26" ht="15" customHeight="1" x14ac:dyDescent="0.2">
      <c r="A11" s="106"/>
      <c r="B11" s="299" t="s">
        <v>2701</v>
      </c>
      <c r="C11" s="300"/>
      <c r="D11" s="300"/>
      <c r="E11" s="300"/>
      <c r="F11" s="300"/>
      <c r="G11" s="300"/>
      <c r="H11" s="300"/>
      <c r="I11" s="300"/>
      <c r="J11" s="300"/>
      <c r="K11" s="300"/>
      <c r="L11" s="300"/>
      <c r="M11" s="300"/>
      <c r="N11" s="300"/>
      <c r="O11" s="300"/>
      <c r="P11" s="300"/>
      <c r="Q11" s="300"/>
      <c r="R11" s="300"/>
      <c r="S11" s="300"/>
      <c r="T11" s="301"/>
    </row>
    <row r="12" spans="1:26" ht="15" customHeight="1" x14ac:dyDescent="0.2">
      <c r="A12" s="106"/>
      <c r="B12" s="302" t="s">
        <v>2702</v>
      </c>
      <c r="C12" s="303"/>
      <c r="D12" s="303"/>
      <c r="E12" s="303"/>
      <c r="F12" s="303"/>
      <c r="G12" s="303"/>
      <c r="H12" s="303"/>
      <c r="I12" s="303"/>
      <c r="J12" s="303"/>
      <c r="K12" s="303"/>
      <c r="L12" s="303"/>
      <c r="M12" s="303"/>
      <c r="N12" s="303"/>
      <c r="O12" s="303"/>
      <c r="P12" s="303"/>
      <c r="Q12" s="304"/>
      <c r="R12" s="299" t="s">
        <v>2703</v>
      </c>
      <c r="S12" s="301"/>
      <c r="T12" s="113" t="s">
        <v>2704</v>
      </c>
    </row>
    <row r="13" spans="1:26" ht="15" customHeight="1" x14ac:dyDescent="0.2">
      <c r="A13" s="106"/>
      <c r="B13" s="293"/>
      <c r="C13" s="294"/>
      <c r="D13" s="294"/>
      <c r="E13" s="294"/>
      <c r="F13" s="294"/>
      <c r="G13" s="294"/>
      <c r="H13" s="294"/>
      <c r="I13" s="294"/>
      <c r="J13" s="294"/>
      <c r="K13" s="294"/>
      <c r="L13" s="294"/>
      <c r="M13" s="294"/>
      <c r="N13" s="294"/>
      <c r="O13" s="294"/>
      <c r="P13" s="294"/>
      <c r="Q13" s="295"/>
      <c r="R13" s="296"/>
      <c r="S13" s="297"/>
      <c r="T13" s="105"/>
    </row>
    <row r="14" spans="1:26" ht="15" customHeight="1" x14ac:dyDescent="0.2">
      <c r="A14" s="106"/>
      <c r="B14" s="293"/>
      <c r="C14" s="294"/>
      <c r="D14" s="294"/>
      <c r="E14" s="294"/>
      <c r="F14" s="294"/>
      <c r="G14" s="294"/>
      <c r="H14" s="294"/>
      <c r="I14" s="294"/>
      <c r="J14" s="294"/>
      <c r="K14" s="294"/>
      <c r="L14" s="294"/>
      <c r="M14" s="294"/>
      <c r="N14" s="294"/>
      <c r="O14" s="294"/>
      <c r="P14" s="294"/>
      <c r="Q14" s="295"/>
      <c r="R14" s="296"/>
      <c r="S14" s="297"/>
      <c r="T14" s="105"/>
    </row>
    <row r="15" spans="1:26" ht="15" customHeight="1" x14ac:dyDescent="0.2">
      <c r="A15" s="106"/>
      <c r="B15" s="293"/>
      <c r="C15" s="294"/>
      <c r="D15" s="294"/>
      <c r="E15" s="294"/>
      <c r="F15" s="294"/>
      <c r="G15" s="294"/>
      <c r="H15" s="294"/>
      <c r="I15" s="294"/>
      <c r="J15" s="294"/>
      <c r="K15" s="294"/>
      <c r="L15" s="294"/>
      <c r="M15" s="294"/>
      <c r="N15" s="294"/>
      <c r="O15" s="294"/>
      <c r="P15" s="294"/>
      <c r="Q15" s="295"/>
      <c r="R15" s="296"/>
      <c r="S15" s="297"/>
      <c r="T15" s="105"/>
    </row>
    <row r="16" spans="1:26" ht="15" customHeight="1" x14ac:dyDescent="0.2">
      <c r="A16" s="106"/>
      <c r="B16" s="293"/>
      <c r="C16" s="294"/>
      <c r="D16" s="294"/>
      <c r="E16" s="294"/>
      <c r="F16" s="294"/>
      <c r="G16" s="294"/>
      <c r="H16" s="294"/>
      <c r="I16" s="294"/>
      <c r="J16" s="294"/>
      <c r="K16" s="294"/>
      <c r="L16" s="294"/>
      <c r="M16" s="294"/>
      <c r="N16" s="294"/>
      <c r="O16" s="294"/>
      <c r="P16" s="294"/>
      <c r="Q16" s="295"/>
      <c r="R16" s="296"/>
      <c r="S16" s="297"/>
      <c r="T16" s="105"/>
    </row>
    <row r="17" spans="1:20" ht="15" customHeight="1" x14ac:dyDescent="0.2">
      <c r="A17" s="106"/>
      <c r="B17" s="293"/>
      <c r="C17" s="294"/>
      <c r="D17" s="294"/>
      <c r="E17" s="294"/>
      <c r="F17" s="294"/>
      <c r="G17" s="294"/>
      <c r="H17" s="294"/>
      <c r="I17" s="294"/>
      <c r="J17" s="294"/>
      <c r="K17" s="294"/>
      <c r="L17" s="294"/>
      <c r="M17" s="294"/>
      <c r="N17" s="294"/>
      <c r="O17" s="294"/>
      <c r="P17" s="294"/>
      <c r="Q17" s="295"/>
      <c r="R17" s="296"/>
      <c r="S17" s="297"/>
      <c r="T17" s="105"/>
    </row>
    <row r="18" spans="1:20" ht="15" customHeight="1" x14ac:dyDescent="0.2">
      <c r="A18" s="106"/>
      <c r="B18" s="293"/>
      <c r="C18" s="294"/>
      <c r="D18" s="294"/>
      <c r="E18" s="294"/>
      <c r="F18" s="294"/>
      <c r="G18" s="294"/>
      <c r="H18" s="294"/>
      <c r="I18" s="294"/>
      <c r="J18" s="294"/>
      <c r="K18" s="294"/>
      <c r="L18" s="294"/>
      <c r="M18" s="294"/>
      <c r="N18" s="294"/>
      <c r="O18" s="294"/>
      <c r="P18" s="294"/>
      <c r="Q18" s="295"/>
      <c r="R18" s="296"/>
      <c r="S18" s="297"/>
      <c r="T18" s="105"/>
    </row>
    <row r="19" spans="1:20" ht="15" customHeight="1" x14ac:dyDescent="0.2">
      <c r="A19" s="106"/>
      <c r="B19" s="293"/>
      <c r="C19" s="294"/>
      <c r="D19" s="294"/>
      <c r="E19" s="294"/>
      <c r="F19" s="294"/>
      <c r="G19" s="294"/>
      <c r="H19" s="294"/>
      <c r="I19" s="294"/>
      <c r="J19" s="294"/>
      <c r="K19" s="294"/>
      <c r="L19" s="294"/>
      <c r="M19" s="294"/>
      <c r="N19" s="294"/>
      <c r="O19" s="294"/>
      <c r="P19" s="294"/>
      <c r="Q19" s="295"/>
      <c r="R19" s="296"/>
      <c r="S19" s="297"/>
      <c r="T19" s="105"/>
    </row>
    <row r="20" spans="1:20" ht="15" customHeight="1" x14ac:dyDescent="0.2">
      <c r="A20" s="106"/>
      <c r="B20" s="293"/>
      <c r="C20" s="294"/>
      <c r="D20" s="294"/>
      <c r="E20" s="294"/>
      <c r="F20" s="294"/>
      <c r="G20" s="294"/>
      <c r="H20" s="294"/>
      <c r="I20" s="294"/>
      <c r="J20" s="294"/>
      <c r="K20" s="294"/>
      <c r="L20" s="294"/>
      <c r="M20" s="294"/>
      <c r="N20" s="294"/>
      <c r="O20" s="294"/>
      <c r="P20" s="294"/>
      <c r="Q20" s="295"/>
      <c r="R20" s="296"/>
      <c r="S20" s="297"/>
      <c r="T20" s="105"/>
    </row>
    <row r="21" spans="1:20" ht="15" customHeight="1" x14ac:dyDescent="0.2">
      <c r="A21" s="106"/>
      <c r="B21" s="293"/>
      <c r="C21" s="294"/>
      <c r="D21" s="294"/>
      <c r="E21" s="294"/>
      <c r="F21" s="294"/>
      <c r="G21" s="294"/>
      <c r="H21" s="294"/>
      <c r="I21" s="294"/>
      <c r="J21" s="294"/>
      <c r="K21" s="294"/>
      <c r="L21" s="294"/>
      <c r="M21" s="294"/>
      <c r="N21" s="294"/>
      <c r="O21" s="294"/>
      <c r="P21" s="294"/>
      <c r="Q21" s="295"/>
      <c r="R21" s="296"/>
      <c r="S21" s="297"/>
      <c r="T21" s="105"/>
    </row>
    <row r="22" spans="1:20" ht="15" customHeight="1" x14ac:dyDescent="0.2">
      <c r="A22" s="106"/>
      <c r="B22" s="293"/>
      <c r="C22" s="294"/>
      <c r="D22" s="294"/>
      <c r="E22" s="294"/>
      <c r="F22" s="294"/>
      <c r="G22" s="294"/>
      <c r="H22" s="294"/>
      <c r="I22" s="294"/>
      <c r="J22" s="294"/>
      <c r="K22" s="294"/>
      <c r="L22" s="294"/>
      <c r="M22" s="294"/>
      <c r="N22" s="294"/>
      <c r="O22" s="294"/>
      <c r="P22" s="294"/>
      <c r="Q22" s="295"/>
      <c r="R22" s="296"/>
      <c r="S22" s="297"/>
      <c r="T22" s="105"/>
    </row>
    <row r="23" spans="1:20" ht="15" customHeight="1" x14ac:dyDescent="0.2">
      <c r="A23" s="106"/>
      <c r="B23" s="114"/>
      <c r="C23" s="110"/>
      <c r="D23" s="110"/>
      <c r="E23" s="110"/>
      <c r="F23" s="110"/>
      <c r="G23" s="110"/>
      <c r="H23" s="110"/>
      <c r="I23" s="110"/>
      <c r="J23" s="110"/>
      <c r="K23" s="110"/>
      <c r="L23" s="110"/>
      <c r="M23" s="110"/>
      <c r="N23" s="110"/>
      <c r="O23" s="110"/>
      <c r="P23" s="110"/>
      <c r="Q23" s="110"/>
      <c r="R23" s="110"/>
      <c r="S23" s="110"/>
      <c r="T23" s="115"/>
    </row>
    <row r="24" spans="1:20" ht="15" customHeight="1" x14ac:dyDescent="0.2">
      <c r="A24" s="106"/>
      <c r="B24" s="116"/>
      <c r="C24" s="117"/>
      <c r="D24" s="117"/>
      <c r="E24" s="117"/>
      <c r="F24" s="117"/>
      <c r="G24" s="117"/>
      <c r="H24" s="117"/>
      <c r="I24" s="117"/>
      <c r="J24" s="117"/>
      <c r="K24" s="117"/>
      <c r="L24" s="117"/>
      <c r="M24" s="117"/>
      <c r="N24" s="117"/>
      <c r="O24" s="117"/>
      <c r="P24" s="117"/>
      <c r="Q24" s="117"/>
      <c r="R24" s="117"/>
      <c r="S24" s="117"/>
      <c r="T24" s="118"/>
    </row>
    <row r="25" spans="1:20" ht="15" customHeight="1" x14ac:dyDescent="0.2">
      <c r="A25" s="106"/>
      <c r="B25" s="119"/>
      <c r="C25" s="120"/>
      <c r="D25" s="120"/>
      <c r="E25" s="120"/>
      <c r="F25" s="120"/>
      <c r="G25" s="120"/>
      <c r="H25" s="120"/>
      <c r="I25" s="120"/>
      <c r="J25" s="120"/>
      <c r="K25" s="120"/>
      <c r="L25" s="120"/>
      <c r="M25" s="120"/>
      <c r="N25" s="120"/>
      <c r="O25" s="120"/>
      <c r="P25" s="120"/>
      <c r="Q25" s="120"/>
      <c r="R25" s="120"/>
      <c r="S25" s="120"/>
      <c r="T25" s="121"/>
    </row>
    <row r="26" spans="1:20" ht="15" customHeight="1" x14ac:dyDescent="0.2">
      <c r="A26" s="106"/>
      <c r="B26" s="122"/>
      <c r="C26" s="122"/>
      <c r="D26" s="122"/>
      <c r="E26" s="122"/>
      <c r="F26" s="122"/>
      <c r="G26" s="122"/>
      <c r="H26" s="122"/>
      <c r="I26" s="122"/>
      <c r="J26" s="122"/>
      <c r="K26" s="122"/>
      <c r="L26" s="122"/>
      <c r="M26" s="122"/>
      <c r="N26" s="122"/>
      <c r="O26" s="122"/>
      <c r="P26" s="122"/>
      <c r="Q26" s="122"/>
      <c r="R26" s="122"/>
      <c r="S26" s="122"/>
      <c r="T26" s="122"/>
    </row>
    <row r="27" spans="1:20" ht="15" customHeight="1" x14ac:dyDescent="0.2">
      <c r="A27" s="106"/>
    </row>
    <row r="28" spans="1:20" ht="15" customHeight="1" x14ac:dyDescent="0.2">
      <c r="A28" s="106"/>
    </row>
    <row r="29" spans="1:20" ht="15" customHeight="1" x14ac:dyDescent="0.2">
      <c r="A29" s="106"/>
    </row>
    <row r="30" spans="1:20" ht="15" customHeight="1" x14ac:dyDescent="0.2">
      <c r="A30" s="106"/>
    </row>
    <row r="31" spans="1:20" ht="15" customHeight="1" x14ac:dyDescent="0.2">
      <c r="A31" s="106"/>
    </row>
    <row r="32" spans="1:20" ht="15" customHeight="1" x14ac:dyDescent="0.2">
      <c r="A32" s="106"/>
    </row>
    <row r="33" spans="1:1" ht="15" customHeight="1" x14ac:dyDescent="0.2">
      <c r="A33" s="106"/>
    </row>
    <row r="34" spans="1:1" ht="15" customHeight="1" x14ac:dyDescent="0.2">
      <c r="A34" s="106"/>
    </row>
    <row r="35" spans="1:1" ht="15" customHeight="1" x14ac:dyDescent="0.2">
      <c r="A35" s="106"/>
    </row>
    <row r="36" spans="1:1" ht="15" customHeight="1" x14ac:dyDescent="0.2">
      <c r="A36" s="106"/>
    </row>
    <row r="37" spans="1:1" ht="15" customHeight="1" x14ac:dyDescent="0.2">
      <c r="A37" s="106"/>
    </row>
    <row r="38" spans="1:1" ht="15" customHeight="1" x14ac:dyDescent="0.2">
      <c r="A38" s="106"/>
    </row>
    <row r="39" spans="1:1" ht="15" customHeight="1" x14ac:dyDescent="0.2">
      <c r="A39" s="106"/>
    </row>
    <row r="40" spans="1:1" ht="15" customHeight="1" x14ac:dyDescent="0.2">
      <c r="A40" s="106"/>
    </row>
    <row r="41" spans="1:1" ht="15" customHeight="1" x14ac:dyDescent="0.2">
      <c r="A41" s="106"/>
    </row>
    <row r="42" spans="1:1" ht="15" customHeight="1" x14ac:dyDescent="0.2">
      <c r="A42" s="106"/>
    </row>
    <row r="43" spans="1:1" ht="15" customHeight="1" x14ac:dyDescent="0.2">
      <c r="A43" s="106"/>
    </row>
    <row r="44" spans="1:1" ht="15" customHeight="1" x14ac:dyDescent="0.2">
      <c r="A44" s="106"/>
    </row>
    <row r="45" spans="1:1" ht="15" customHeight="1" x14ac:dyDescent="0.2">
      <c r="A45" s="106"/>
    </row>
    <row r="46" spans="1:1" ht="15" customHeight="1" x14ac:dyDescent="0.2">
      <c r="A46" s="106"/>
    </row>
    <row r="47" spans="1:1" ht="15" customHeight="1" x14ac:dyDescent="0.2">
      <c r="A47" s="106"/>
    </row>
    <row r="48" spans="1:1" ht="15" customHeight="1" x14ac:dyDescent="0.2">
      <c r="A48" s="106"/>
    </row>
    <row r="49" spans="1:1" ht="15" customHeight="1" x14ac:dyDescent="0.2">
      <c r="A49" s="106"/>
    </row>
    <row r="50" spans="1:1" ht="15" customHeight="1" x14ac:dyDescent="0.2">
      <c r="A50" s="106"/>
    </row>
    <row r="51" spans="1:1" ht="15" customHeight="1" x14ac:dyDescent="0.2">
      <c r="A51" s="106"/>
    </row>
    <row r="52" spans="1:1" ht="15" customHeight="1" x14ac:dyDescent="0.2">
      <c r="A52" s="106"/>
    </row>
    <row r="53" spans="1:1" ht="15" customHeight="1" x14ac:dyDescent="0.2">
      <c r="A53" s="106"/>
    </row>
    <row r="54" spans="1:1" ht="15" customHeight="1" x14ac:dyDescent="0.2">
      <c r="A54" s="106"/>
    </row>
    <row r="55" spans="1:1" ht="15" customHeight="1" x14ac:dyDescent="0.2">
      <c r="A55" s="106"/>
    </row>
    <row r="56" spans="1:1" ht="15" customHeight="1" x14ac:dyDescent="0.2">
      <c r="A56" s="106"/>
    </row>
    <row r="57" spans="1:1" ht="15" customHeight="1" x14ac:dyDescent="0.2">
      <c r="A57" s="106"/>
    </row>
    <row r="58" spans="1:1" ht="15" customHeight="1" x14ac:dyDescent="0.2">
      <c r="A58" s="106"/>
    </row>
    <row r="59" spans="1:1" ht="15" customHeight="1" x14ac:dyDescent="0.2">
      <c r="A59" s="106"/>
    </row>
    <row r="60" spans="1:1" ht="15" customHeight="1" x14ac:dyDescent="0.2">
      <c r="A60" s="106"/>
    </row>
    <row r="61" spans="1:1" ht="15" customHeight="1" x14ac:dyDescent="0.2">
      <c r="A61" s="106"/>
    </row>
    <row r="62" spans="1:1" ht="15" customHeight="1" x14ac:dyDescent="0.2">
      <c r="A62" s="106"/>
    </row>
    <row r="63" spans="1:1" ht="15" customHeight="1" x14ac:dyDescent="0.2">
      <c r="A63" s="106"/>
    </row>
    <row r="64" spans="1:1" ht="15" customHeight="1" x14ac:dyDescent="0.2">
      <c r="A64" s="106"/>
    </row>
    <row r="65" spans="1:8" ht="15" customHeight="1" x14ac:dyDescent="0.2">
      <c r="A65" s="106"/>
    </row>
    <row r="66" spans="1:8" ht="15" customHeight="1" x14ac:dyDescent="0.2">
      <c r="A66" s="106"/>
    </row>
    <row r="67" spans="1:8" ht="15" customHeight="1" x14ac:dyDescent="0.2">
      <c r="A67" s="106"/>
    </row>
    <row r="68" spans="1:8" ht="15" customHeight="1" x14ac:dyDescent="0.2">
      <c r="A68" s="106"/>
      <c r="B68" s="298"/>
      <c r="C68" s="298"/>
      <c r="D68" s="298"/>
      <c r="E68" s="298"/>
      <c r="F68" s="298"/>
      <c r="G68" s="298"/>
      <c r="H68" s="298"/>
    </row>
    <row r="69" spans="1:8" ht="15" customHeight="1" x14ac:dyDescent="0.2">
      <c r="A69" s="106"/>
    </row>
    <row r="70" spans="1:8" ht="15" customHeight="1" x14ac:dyDescent="0.2">
      <c r="A70" s="106"/>
    </row>
    <row r="71" spans="1:8" ht="15" customHeight="1" x14ac:dyDescent="0.2">
      <c r="A71" s="106"/>
    </row>
    <row r="72" spans="1:8" ht="15" customHeight="1" x14ac:dyDescent="0.2">
      <c r="A72" s="106"/>
    </row>
    <row r="73" spans="1:8" ht="15" customHeight="1" x14ac:dyDescent="0.2">
      <c r="A73" s="106"/>
    </row>
    <row r="74" spans="1:8" ht="15" customHeight="1" x14ac:dyDescent="0.2">
      <c r="A74" s="106"/>
    </row>
    <row r="75" spans="1:8" ht="15" customHeight="1" x14ac:dyDescent="0.2">
      <c r="A75" s="106"/>
    </row>
    <row r="76" spans="1:8" ht="15" customHeight="1" x14ac:dyDescent="0.2">
      <c r="A76" s="106"/>
    </row>
    <row r="77" spans="1:8" ht="15" customHeight="1" x14ac:dyDescent="0.2">
      <c r="A77" s="106"/>
    </row>
    <row r="78" spans="1:8" ht="15" customHeight="1" x14ac:dyDescent="0.2">
      <c r="A78" s="106"/>
    </row>
    <row r="79" spans="1:8" ht="15" customHeight="1" x14ac:dyDescent="0.2">
      <c r="A79" s="106"/>
    </row>
    <row r="80" spans="1:8" ht="15" customHeight="1" x14ac:dyDescent="0.2">
      <c r="A80" s="106"/>
    </row>
    <row r="81" spans="1:1" ht="15" customHeight="1" x14ac:dyDescent="0.2">
      <c r="A81" s="106"/>
    </row>
    <row r="82" spans="1:1" ht="15" customHeight="1" x14ac:dyDescent="0.2">
      <c r="A82" s="106"/>
    </row>
    <row r="83" spans="1:1" ht="15" customHeight="1" x14ac:dyDescent="0.2">
      <c r="A83" s="106"/>
    </row>
    <row r="84" spans="1:1" ht="15" customHeight="1" x14ac:dyDescent="0.2">
      <c r="A84" s="106"/>
    </row>
    <row r="85" spans="1:1" ht="15" customHeight="1" x14ac:dyDescent="0.2">
      <c r="A85" s="106"/>
    </row>
    <row r="86" spans="1:1" ht="15" customHeight="1" x14ac:dyDescent="0.2">
      <c r="A86" s="106"/>
    </row>
    <row r="87" spans="1:1" ht="15" customHeight="1" x14ac:dyDescent="0.2">
      <c r="A87" s="106"/>
    </row>
    <row r="88" spans="1:1" ht="15" customHeight="1" x14ac:dyDescent="0.2">
      <c r="A88" s="106"/>
    </row>
    <row r="89" spans="1:1" ht="15" customHeight="1" x14ac:dyDescent="0.2">
      <c r="A89" s="106"/>
    </row>
    <row r="90" spans="1:1" ht="15" customHeight="1" x14ac:dyDescent="0.2">
      <c r="A90" s="106"/>
    </row>
    <row r="91" spans="1:1" ht="15" customHeight="1" x14ac:dyDescent="0.2">
      <c r="A91" s="106"/>
    </row>
    <row r="92" spans="1:1" ht="15" customHeight="1" x14ac:dyDescent="0.2">
      <c r="A92" s="106"/>
    </row>
    <row r="93" spans="1:1" ht="15" customHeight="1" x14ac:dyDescent="0.2">
      <c r="A93" s="106"/>
    </row>
    <row r="94" spans="1:1" ht="15" customHeight="1" x14ac:dyDescent="0.2">
      <c r="A94" s="106"/>
    </row>
    <row r="95" spans="1:1" ht="15" customHeight="1" x14ac:dyDescent="0.2">
      <c r="A95" s="106"/>
    </row>
    <row r="96" spans="1:1" ht="15" customHeight="1" x14ac:dyDescent="0.2">
      <c r="A96" s="106"/>
    </row>
    <row r="97" spans="1:1" ht="15" customHeight="1" x14ac:dyDescent="0.2">
      <c r="A97" s="106"/>
    </row>
    <row r="98" spans="1:1" ht="15" customHeight="1" x14ac:dyDescent="0.2">
      <c r="A98" s="106"/>
    </row>
    <row r="99" spans="1:1" ht="15" customHeight="1" x14ac:dyDescent="0.2">
      <c r="A99" s="106"/>
    </row>
    <row r="100" spans="1:1" ht="15" customHeight="1" x14ac:dyDescent="0.2">
      <c r="A100" s="106"/>
    </row>
    <row r="101" spans="1:1" ht="15" customHeight="1" x14ac:dyDescent="0.2">
      <c r="A101" s="106"/>
    </row>
    <row r="102" spans="1:1" ht="15" customHeight="1" x14ac:dyDescent="0.2">
      <c r="A102" s="106"/>
    </row>
    <row r="103" spans="1:1" ht="15" customHeight="1" x14ac:dyDescent="0.2">
      <c r="A103" s="106"/>
    </row>
    <row r="104" spans="1:1" ht="15" customHeight="1" x14ac:dyDescent="0.2">
      <c r="A104" s="106"/>
    </row>
    <row r="105" spans="1:1" ht="15" customHeight="1" x14ac:dyDescent="0.2">
      <c r="A105" s="106"/>
    </row>
    <row r="106" spans="1:1" ht="15" customHeight="1" x14ac:dyDescent="0.2">
      <c r="A106" s="106"/>
    </row>
    <row r="107" spans="1:1" ht="15" customHeight="1" x14ac:dyDescent="0.2">
      <c r="A107" s="106"/>
    </row>
    <row r="108" spans="1:1" ht="15" customHeight="1" x14ac:dyDescent="0.2">
      <c r="A108" s="106"/>
    </row>
    <row r="109" spans="1:1" ht="15" customHeight="1" x14ac:dyDescent="0.2">
      <c r="A109" s="106"/>
    </row>
    <row r="110" spans="1:1" ht="15" customHeight="1" x14ac:dyDescent="0.2">
      <c r="A110" s="106"/>
    </row>
    <row r="111" spans="1:1" ht="15" customHeight="1" x14ac:dyDescent="0.2">
      <c r="A111" s="106"/>
    </row>
    <row r="112" spans="1:1" ht="15" customHeight="1" x14ac:dyDescent="0.2">
      <c r="A112" s="106"/>
    </row>
    <row r="113" spans="1:1" ht="15" customHeight="1" x14ac:dyDescent="0.2">
      <c r="A113" s="106"/>
    </row>
    <row r="114" spans="1:1" ht="15" customHeight="1" x14ac:dyDescent="0.2">
      <c r="A114" s="106"/>
    </row>
    <row r="115" spans="1:1" ht="15" customHeight="1" x14ac:dyDescent="0.2">
      <c r="A115" s="106"/>
    </row>
    <row r="116" spans="1:1" ht="15" customHeight="1" x14ac:dyDescent="0.2">
      <c r="A116" s="106"/>
    </row>
    <row r="117" spans="1:1" ht="15" customHeight="1" x14ac:dyDescent="0.2">
      <c r="A117" s="106"/>
    </row>
    <row r="118" spans="1:1" ht="15" customHeight="1" x14ac:dyDescent="0.2">
      <c r="A118" s="106"/>
    </row>
    <row r="119" spans="1:1" ht="15" customHeight="1" x14ac:dyDescent="0.2">
      <c r="A119" s="106"/>
    </row>
  </sheetData>
  <sheetProtection password="9509" sheet="1" objects="1" scenarios="1" selectLockedCells="1"/>
  <mergeCells count="32">
    <mergeCell ref="B6:T6"/>
    <mergeCell ref="B7:H7"/>
    <mergeCell ref="B9:E9"/>
    <mergeCell ref="F9:H9"/>
    <mergeCell ref="J9:L9"/>
    <mergeCell ref="M9:N9"/>
    <mergeCell ref="P9:R9"/>
    <mergeCell ref="S9:T9"/>
    <mergeCell ref="B11:T11"/>
    <mergeCell ref="B12:Q12"/>
    <mergeCell ref="R12:S12"/>
    <mergeCell ref="B13:Q13"/>
    <mergeCell ref="R13:S13"/>
    <mergeCell ref="B14:Q14"/>
    <mergeCell ref="R14:S14"/>
    <mergeCell ref="R20:S20"/>
    <mergeCell ref="B15:Q15"/>
    <mergeCell ref="R15:S15"/>
    <mergeCell ref="B16:Q16"/>
    <mergeCell ref="R16:S16"/>
    <mergeCell ref="B17:Q17"/>
    <mergeCell ref="R17:S17"/>
    <mergeCell ref="B18:Q18"/>
    <mergeCell ref="R18:S18"/>
    <mergeCell ref="B19:Q19"/>
    <mergeCell ref="R19:S19"/>
    <mergeCell ref="B20:Q20"/>
    <mergeCell ref="B21:Q21"/>
    <mergeCell ref="R21:S21"/>
    <mergeCell ref="B22:Q22"/>
    <mergeCell ref="R22:S22"/>
    <mergeCell ref="B68:H68"/>
  </mergeCells>
  <dataValidations count="4">
    <dataValidation type="decimal" allowBlank="1" showInputMessage="1" showErrorMessage="1" errorTitle="Valor de porcentaje erroneo" error="El valor del porcentaje debe estar comprendido entre 0 y 100." sqref="M9:N9 S9:T9 T13:T22">
      <formula1>0</formula1>
      <formula2>100</formula2>
    </dataValidation>
    <dataValidation type="textLength" allowBlank="1" showInputMessage="1" showErrorMessage="1" sqref="R13:R22 S13:S15 S20:S22">
      <formula1>0</formula1>
      <formula2>15</formula2>
    </dataValidation>
    <dataValidation type="decimal" allowBlank="1" showInputMessage="1" showErrorMessage="1" sqref="F9:H9">
      <formula1>0</formula1>
      <formula2>99999999999</formula2>
    </dataValidation>
    <dataValidation type="textLength" allowBlank="1" showInputMessage="1" showErrorMessage="1" sqref="B13:B22 C13:Q15 C20:Q22">
      <formula1>0</formula1>
      <formula2>40</formula2>
    </dataValidation>
  </dataValidation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
    <pageSetUpPr fitToPage="1"/>
  </sheetPr>
  <dimension ref="A1:O81"/>
  <sheetViews>
    <sheetView showGridLines="0" showZeros="0" zoomScaleNormal="100" zoomScaleSheetLayoutView="100" workbookViewId="0">
      <pane ySplit="5" topLeftCell="A60" activePane="bottomLeft" state="frozen"/>
      <selection activeCell="R18" sqref="R18"/>
      <selection pane="bottomLeft" activeCell="E83" sqref="E83"/>
    </sheetView>
  </sheetViews>
  <sheetFormatPr baseColWidth="10" defaultColWidth="10.7109375" defaultRowHeight="15.75" customHeight="1" x14ac:dyDescent="0.2"/>
  <cols>
    <col min="1" max="1" width="3.7109375" style="49" customWidth="1"/>
    <col min="2" max="2" width="4.28515625" style="49" customWidth="1"/>
    <col min="3" max="3" width="11.85546875" style="49" customWidth="1"/>
    <col min="4" max="4" width="11.42578125" style="49" customWidth="1"/>
    <col min="5" max="5" width="17.7109375" style="49" customWidth="1"/>
    <col min="6" max="6" width="4.85546875" style="49" customWidth="1"/>
    <col min="7" max="7" width="17.42578125" style="49" customWidth="1"/>
    <col min="8" max="8" width="10.5703125" style="49" customWidth="1"/>
    <col min="9" max="9" width="15.85546875" style="49" customWidth="1"/>
    <col min="10" max="10" width="6.85546875" style="49" customWidth="1"/>
    <col min="11" max="16384" width="10.7109375" style="49"/>
  </cols>
  <sheetData>
    <row r="1" spans="1:13" ht="15.75" customHeight="1" x14ac:dyDescent="0.2">
      <c r="B1" s="62"/>
      <c r="C1" s="62"/>
      <c r="D1" s="62"/>
      <c r="E1" s="62"/>
      <c r="F1" s="62"/>
      <c r="G1" s="62"/>
      <c r="H1" s="62"/>
      <c r="I1" s="62"/>
    </row>
    <row r="2" spans="1:13" ht="15.75" customHeight="1" x14ac:dyDescent="0.2">
      <c r="B2" s="62"/>
      <c r="C2" s="62"/>
      <c r="D2" s="62"/>
      <c r="E2" s="62"/>
      <c r="F2" s="62"/>
      <c r="G2" s="62"/>
      <c r="H2" s="62"/>
      <c r="I2" s="62"/>
    </row>
    <row r="3" spans="1:13" ht="15.75" customHeight="1" x14ac:dyDescent="0.2">
      <c r="B3" s="62"/>
      <c r="C3" s="62"/>
      <c r="D3" s="62"/>
      <c r="E3" s="62"/>
      <c r="F3" s="62"/>
      <c r="G3" s="62"/>
      <c r="H3" s="62"/>
      <c r="I3" s="62"/>
    </row>
    <row r="4" spans="1:13" ht="15.75" customHeight="1" x14ac:dyDescent="0.2">
      <c r="B4" s="62"/>
      <c r="C4" s="62"/>
      <c r="D4" s="62"/>
      <c r="E4" s="62"/>
      <c r="F4" s="62"/>
      <c r="G4" s="62"/>
      <c r="H4" s="62"/>
      <c r="I4" s="62"/>
    </row>
    <row r="5" spans="1:13" ht="15.75" customHeight="1" x14ac:dyDescent="0.2">
      <c r="B5" s="271" t="str">
        <f>'DATOS EMPRESA (1)'!H5</f>
        <v>(Denominación social empresa solicitante)</v>
      </c>
      <c r="C5" s="345"/>
      <c r="D5" s="345"/>
      <c r="E5" s="345"/>
      <c r="F5" s="345"/>
      <c r="G5" s="345"/>
      <c r="H5" s="345"/>
      <c r="I5" s="272"/>
    </row>
    <row r="6" spans="1:13" ht="15.75" customHeight="1" x14ac:dyDescent="0.2">
      <c r="A6" s="277" t="s">
        <v>2733</v>
      </c>
      <c r="B6" s="333" t="s">
        <v>913</v>
      </c>
      <c r="C6" s="333"/>
      <c r="D6" s="333"/>
      <c r="E6" s="334"/>
      <c r="F6" s="337"/>
      <c r="G6" s="338"/>
      <c r="H6" s="338"/>
      <c r="I6" s="339"/>
    </row>
    <row r="7" spans="1:13" ht="15.75" customHeight="1" x14ac:dyDescent="0.2">
      <c r="A7" s="370"/>
      <c r="B7" s="335"/>
      <c r="C7" s="335"/>
      <c r="D7" s="335"/>
      <c r="E7" s="336"/>
      <c r="F7" s="340"/>
      <c r="G7" s="341"/>
      <c r="H7" s="341"/>
      <c r="I7" s="342"/>
    </row>
    <row r="8" spans="1:13" ht="15.75" customHeight="1" x14ac:dyDescent="0.2">
      <c r="A8" s="370"/>
      <c r="B8" s="62"/>
      <c r="C8" s="62"/>
      <c r="D8" s="62"/>
      <c r="E8" s="62"/>
      <c r="F8" s="62"/>
      <c r="G8" s="62"/>
      <c r="H8" s="62"/>
      <c r="I8" s="62"/>
    </row>
    <row r="9" spans="1:13" s="90" customFormat="1" ht="15.75" customHeight="1" x14ac:dyDescent="0.2">
      <c r="A9" s="370"/>
      <c r="B9" s="331" t="s">
        <v>1471</v>
      </c>
      <c r="C9" s="343"/>
      <c r="D9" s="343"/>
      <c r="E9" s="343"/>
      <c r="F9" s="343"/>
      <c r="G9" s="343"/>
      <c r="H9" s="343"/>
      <c r="I9" s="344"/>
    </row>
    <row r="10" spans="1:13" ht="15.75" customHeight="1" x14ac:dyDescent="0.2">
      <c r="A10" s="370"/>
      <c r="B10" s="313" t="s">
        <v>1467</v>
      </c>
      <c r="C10" s="314"/>
      <c r="D10" s="348"/>
      <c r="E10" s="247"/>
      <c r="F10" s="247"/>
      <c r="G10" s="349"/>
      <c r="H10" s="346" t="s">
        <v>1466</v>
      </c>
      <c r="I10" s="332"/>
    </row>
    <row r="11" spans="1:13" ht="21.75" customHeight="1" x14ac:dyDescent="0.2">
      <c r="A11" s="370"/>
      <c r="B11" s="313" t="s">
        <v>2351</v>
      </c>
      <c r="C11" s="314"/>
      <c r="D11" s="350" t="s">
        <v>2402</v>
      </c>
      <c r="E11" s="351"/>
      <c r="F11" s="91" t="s">
        <v>2352</v>
      </c>
      <c r="G11" s="129"/>
      <c r="H11" s="21" t="s">
        <v>640</v>
      </c>
      <c r="I11" s="60">
        <f>INDEX(CodsMunicipios,MATCH(ComboMunicipios,Municipios,0))</f>
        <v>0</v>
      </c>
    </row>
    <row r="12" spans="1:13" ht="12.75" x14ac:dyDescent="0.2">
      <c r="A12" s="370"/>
      <c r="B12" s="331" t="s">
        <v>2724</v>
      </c>
      <c r="C12" s="331"/>
      <c r="D12" s="331"/>
      <c r="E12" s="331"/>
      <c r="F12" s="331"/>
      <c r="G12" s="331"/>
      <c r="H12" s="331"/>
      <c r="I12" s="332"/>
      <c r="M12" s="47"/>
    </row>
    <row r="13" spans="1:13" ht="71.25" customHeight="1" x14ac:dyDescent="0.2">
      <c r="A13" s="370"/>
      <c r="B13" s="217"/>
      <c r="C13" s="217"/>
      <c r="D13" s="217"/>
      <c r="E13" s="217"/>
      <c r="F13" s="217"/>
      <c r="G13" s="217"/>
      <c r="H13" s="217"/>
      <c r="I13" s="218"/>
    </row>
    <row r="14" spans="1:13" ht="25.5" customHeight="1" x14ac:dyDescent="0.2">
      <c r="A14" s="370"/>
      <c r="B14" s="374" t="s">
        <v>1328</v>
      </c>
      <c r="C14" s="374"/>
      <c r="D14" s="374"/>
      <c r="E14" s="375"/>
      <c r="F14" s="216"/>
      <c r="G14" s="217"/>
      <c r="H14" s="217"/>
      <c r="I14" s="218"/>
    </row>
    <row r="15" spans="1:13" s="62" customFormat="1" ht="16.5" customHeight="1" x14ac:dyDescent="0.2">
      <c r="A15" s="370"/>
      <c r="B15" s="82"/>
      <c r="C15" s="82"/>
      <c r="D15" s="82"/>
      <c r="E15" s="82"/>
      <c r="F15" s="83"/>
      <c r="G15" s="83"/>
      <c r="H15" s="83"/>
      <c r="I15" s="83"/>
    </row>
    <row r="16" spans="1:13" s="62" customFormat="1" ht="30" customHeight="1" x14ac:dyDescent="0.2">
      <c r="A16" s="370"/>
      <c r="B16" s="347" t="s">
        <v>2725</v>
      </c>
      <c r="C16" s="210"/>
      <c r="D16" s="210"/>
      <c r="E16" s="210"/>
      <c r="F16" s="210"/>
      <c r="G16" s="210"/>
      <c r="H16" s="210"/>
      <c r="I16" s="211"/>
    </row>
    <row r="17" spans="1:15" s="62" customFormat="1" ht="20.100000000000001" customHeight="1" x14ac:dyDescent="0.2">
      <c r="A17" s="370"/>
      <c r="B17" s="141" t="b">
        <v>0</v>
      </c>
      <c r="C17" s="323" t="s">
        <v>2465</v>
      </c>
      <c r="D17" s="323"/>
      <c r="E17" s="323"/>
      <c r="F17" s="323"/>
      <c r="G17" s="323"/>
      <c r="H17" s="323"/>
      <c r="I17" s="323"/>
    </row>
    <row r="18" spans="1:15" s="62" customFormat="1" ht="20.100000000000001" customHeight="1" x14ac:dyDescent="0.2">
      <c r="A18" s="370"/>
      <c r="B18" s="141" t="b">
        <v>0</v>
      </c>
      <c r="C18" s="323" t="s">
        <v>2726</v>
      </c>
      <c r="D18" s="323"/>
      <c r="E18" s="323"/>
      <c r="F18" s="323"/>
      <c r="G18" s="323"/>
      <c r="H18" s="323"/>
      <c r="I18" s="323"/>
    </row>
    <row r="19" spans="1:15" s="62" customFormat="1" ht="20.25" customHeight="1" x14ac:dyDescent="0.2">
      <c r="A19" s="370"/>
      <c r="B19" s="141" t="b">
        <v>0</v>
      </c>
      <c r="C19" s="323" t="s">
        <v>2727</v>
      </c>
      <c r="D19" s="323"/>
      <c r="E19" s="323"/>
      <c r="F19" s="323"/>
      <c r="G19" s="323"/>
      <c r="H19" s="323"/>
      <c r="I19" s="323"/>
    </row>
    <row r="20" spans="1:15" s="62" customFormat="1" ht="20.100000000000001" customHeight="1" x14ac:dyDescent="0.2">
      <c r="A20" s="370"/>
      <c r="B20" s="141" t="b">
        <v>0</v>
      </c>
      <c r="C20" s="323" t="s">
        <v>2466</v>
      </c>
      <c r="D20" s="323"/>
      <c r="E20" s="323"/>
      <c r="F20" s="323"/>
      <c r="G20" s="323"/>
      <c r="H20" s="323"/>
      <c r="I20" s="323"/>
    </row>
    <row r="21" spans="1:15" s="62" customFormat="1" ht="20.100000000000001" customHeight="1" x14ac:dyDescent="0.2">
      <c r="A21" s="370"/>
      <c r="B21" s="141" t="b">
        <v>0</v>
      </c>
      <c r="C21" s="323" t="s">
        <v>2728</v>
      </c>
      <c r="D21" s="323"/>
      <c r="E21" s="323"/>
      <c r="F21" s="323"/>
      <c r="G21" s="323"/>
      <c r="H21" s="323"/>
      <c r="I21" s="323"/>
    </row>
    <row r="22" spans="1:15" s="62" customFormat="1" ht="20.100000000000001" customHeight="1" x14ac:dyDescent="0.2">
      <c r="A22" s="370"/>
      <c r="B22" s="141" t="b">
        <v>0</v>
      </c>
      <c r="C22" s="328" t="s">
        <v>2697</v>
      </c>
      <c r="D22" s="329"/>
      <c r="E22" s="329"/>
      <c r="F22" s="329"/>
      <c r="G22" s="329"/>
      <c r="H22" s="329"/>
      <c r="I22" s="330"/>
    </row>
    <row r="23" spans="1:15" ht="15.75" customHeight="1" x14ac:dyDescent="0.2">
      <c r="A23" s="370"/>
      <c r="B23" s="82"/>
      <c r="C23" s="84"/>
      <c r="D23" s="84"/>
      <c r="E23" s="84"/>
      <c r="F23" s="84"/>
      <c r="G23" s="84"/>
      <c r="H23" s="84"/>
      <c r="I23" s="84"/>
    </row>
    <row r="24" spans="1:15" ht="17.25" customHeight="1" x14ac:dyDescent="0.2">
      <c r="A24" s="370"/>
      <c r="B24" s="331" t="s">
        <v>1472</v>
      </c>
      <c r="C24" s="343"/>
      <c r="D24" s="343"/>
      <c r="E24" s="343"/>
      <c r="F24" s="343"/>
      <c r="G24" s="343"/>
      <c r="H24" s="343"/>
      <c r="I24" s="344"/>
    </row>
    <row r="25" spans="1:15" ht="24" customHeight="1" x14ac:dyDescent="0.2">
      <c r="A25" s="370"/>
      <c r="B25" s="331" t="s">
        <v>1473</v>
      </c>
      <c r="C25" s="331"/>
      <c r="D25" s="331"/>
      <c r="E25" s="332"/>
      <c r="F25" s="346" t="s">
        <v>1474</v>
      </c>
      <c r="G25" s="332"/>
      <c r="H25" s="352" t="s">
        <v>1470</v>
      </c>
      <c r="I25" s="352"/>
      <c r="N25" s="47"/>
      <c r="O25" s="47"/>
    </row>
    <row r="26" spans="1:15" ht="15" customHeight="1" x14ac:dyDescent="0.2">
      <c r="A26" s="370"/>
      <c r="B26" s="313" t="s">
        <v>2406</v>
      </c>
      <c r="C26" s="313"/>
      <c r="D26" s="313"/>
      <c r="E26" s="314"/>
      <c r="F26" s="321" t="str">
        <f>IF(H26=0,"",H26/$H$31)</f>
        <v/>
      </c>
      <c r="G26" s="322"/>
      <c r="H26" s="326">
        <f>SUMIF('DATOS PROYECTO (2)'!$K$9:'DATOS PROYECTO (2)'!$K$158,"7",'DATOS PROYECTO (2)'!$I$9:'DATOS PROYECTO (2)'!$I$158)</f>
        <v>0</v>
      </c>
      <c r="I26" s="327"/>
      <c r="O26" s="47"/>
    </row>
    <row r="27" spans="1:15" ht="18" customHeight="1" x14ac:dyDescent="0.2">
      <c r="A27" s="370"/>
      <c r="B27" s="313" t="s">
        <v>1476</v>
      </c>
      <c r="C27" s="313"/>
      <c r="D27" s="313"/>
      <c r="E27" s="314"/>
      <c r="F27" s="321" t="str">
        <f>IF(H27=0,"",H27/$H$31)</f>
        <v/>
      </c>
      <c r="G27" s="322"/>
      <c r="H27" s="326">
        <f>SUMIF('DATOS PROYECTO (2)'!$K$9:'DATOS PROYECTO (2)'!$K$158,"1",'DATOS PROYECTO (2)'!$I$9:'DATOS PROYECTO (2)'!$I$158)</f>
        <v>0</v>
      </c>
      <c r="I27" s="327"/>
    </row>
    <row r="28" spans="1:15" ht="18" customHeight="1" x14ac:dyDescent="0.2">
      <c r="A28" s="370"/>
      <c r="B28" s="313" t="str">
        <f>IF(ComboCodResolucion="1-Industrias Agroalimentarias","Maquinaria","Maquinaria y equipos e instalaciones")</f>
        <v>Maquinaria y equipos e instalaciones</v>
      </c>
      <c r="C28" s="313"/>
      <c r="D28" s="313"/>
      <c r="E28" s="314"/>
      <c r="F28" s="321" t="str">
        <f>IF(H28=0,"",H28/$H$31)</f>
        <v/>
      </c>
      <c r="G28" s="322"/>
      <c r="H28" s="326">
        <f>SUMIF('DATOS PROYECTO (2)'!$K$9:'DATOS PROYECTO (2)'!$K$158,"2",'DATOS PROYECTO (2)'!$I$9:'DATOS PROYECTO (2)'!$I$158)</f>
        <v>0</v>
      </c>
      <c r="I28" s="327"/>
    </row>
    <row r="29" spans="1:15" ht="18" customHeight="1" x14ac:dyDescent="0.2">
      <c r="A29" s="370"/>
      <c r="B29" s="313" t="str">
        <f>IF(ComboCodResolucion="1-Industrias Agroalimentarias","Activos Intangibles","Activos imateriales")</f>
        <v>Activos imateriales</v>
      </c>
      <c r="C29" s="313"/>
      <c r="D29" s="313"/>
      <c r="E29" s="314"/>
      <c r="F29" s="321" t="str">
        <f>IF(H29=0,"",H29/$H$31)</f>
        <v/>
      </c>
      <c r="G29" s="322"/>
      <c r="H29" s="326">
        <f>SUMIF('DATOS PROYECTO (2)'!$K$9:'DATOS PROYECTO (2)'!$K$158,"4",'DATOS PROYECTO (2)'!$I$9:'DATOS PROYECTO (2)'!$I$158)</f>
        <v>0</v>
      </c>
      <c r="I29" s="327"/>
    </row>
    <row r="30" spans="1:15" ht="18" customHeight="1" x14ac:dyDescent="0.2">
      <c r="A30" s="370"/>
      <c r="B30" s="313" t="s">
        <v>1327</v>
      </c>
      <c r="C30" s="313"/>
      <c r="D30" s="313"/>
      <c r="E30" s="314"/>
      <c r="F30" s="321" t="str">
        <f>IF(H30=0,"",H30/$H$31)</f>
        <v/>
      </c>
      <c r="G30" s="322"/>
      <c r="H30" s="326">
        <f>SUMIF('DATOS PROYECTO (2)'!$K$9:'DATOS PROYECTO (2)'!$K$158,"3",'DATOS PROYECTO (2)'!$I$9:'DATOS PROYECTO (2)'!$I$158)</f>
        <v>0</v>
      </c>
      <c r="I30" s="327"/>
    </row>
    <row r="31" spans="1:15" s="92" customFormat="1" ht="17.25" customHeight="1" x14ac:dyDescent="0.2">
      <c r="A31" s="370"/>
      <c r="B31" s="313" t="s">
        <v>1475</v>
      </c>
      <c r="C31" s="313"/>
      <c r="D31" s="313"/>
      <c r="E31" s="314"/>
      <c r="F31" s="317">
        <f>SUM(F26:G30)</f>
        <v>0</v>
      </c>
      <c r="G31" s="318"/>
      <c r="H31" s="324">
        <f>SUM(H26:H30)</f>
        <v>0</v>
      </c>
      <c r="I31" s="325"/>
    </row>
    <row r="32" spans="1:15" s="92" customFormat="1" ht="17.25" customHeight="1" x14ac:dyDescent="0.2">
      <c r="A32" s="370"/>
      <c r="B32" s="6"/>
      <c r="C32" s="6"/>
      <c r="D32" s="6"/>
      <c r="E32" s="6"/>
      <c r="F32" s="93"/>
      <c r="G32" s="93"/>
      <c r="H32" s="50"/>
      <c r="I32" s="50"/>
    </row>
    <row r="33" spans="1:12" s="92" customFormat="1" ht="17.25" customHeight="1" x14ac:dyDescent="0.2">
      <c r="A33" s="370"/>
      <c r="B33" s="331" t="s">
        <v>2385</v>
      </c>
      <c r="C33" s="331"/>
      <c r="D33" s="331"/>
      <c r="E33" s="331"/>
      <c r="F33" s="331"/>
      <c r="G33" s="331"/>
      <c r="H33" s="331"/>
      <c r="I33" s="332"/>
    </row>
    <row r="34" spans="1:12" s="92" customFormat="1" ht="17.25" customHeight="1" x14ac:dyDescent="0.2">
      <c r="A34" s="370"/>
      <c r="B34" s="331"/>
      <c r="C34" s="331"/>
      <c r="D34" s="331"/>
      <c r="E34" s="332"/>
      <c r="F34" s="352" t="s">
        <v>1474</v>
      </c>
      <c r="G34" s="352"/>
      <c r="H34" s="352" t="s">
        <v>591</v>
      </c>
      <c r="I34" s="352"/>
    </row>
    <row r="35" spans="1:12" s="92" customFormat="1" ht="17.25" customHeight="1" x14ac:dyDescent="0.2">
      <c r="A35" s="370"/>
      <c r="B35" s="313" t="s">
        <v>2384</v>
      </c>
      <c r="C35" s="313"/>
      <c r="D35" s="313"/>
      <c r="E35" s="314"/>
      <c r="F35" s="321" t="str">
        <f>IF(H35=0,"",H35/$H$31)</f>
        <v/>
      </c>
      <c r="G35" s="322"/>
      <c r="H35" s="326">
        <f>SUMIF('DATOS PROYECTO (2)'!$L$9:'DATOS PROYECTO (2)'!$L$158,"1",'DATOS PROYECTO (2)'!$I$9:'DATOS PROYECTO (2)'!$I$158)</f>
        <v>0</v>
      </c>
      <c r="I35" s="327"/>
    </row>
    <row r="36" spans="1:12" s="92" customFormat="1" ht="17.25" customHeight="1" x14ac:dyDescent="0.2">
      <c r="A36" s="370"/>
      <c r="B36" s="6"/>
      <c r="C36" s="6"/>
      <c r="D36" s="6"/>
      <c r="E36" s="6"/>
      <c r="F36" s="139"/>
      <c r="G36" s="139"/>
      <c r="H36" s="85"/>
      <c r="I36" s="85"/>
    </row>
    <row r="37" spans="1:12" s="92" customFormat="1" ht="17.25" customHeight="1" x14ac:dyDescent="0.2">
      <c r="A37" s="370"/>
      <c r="B37" s="313" t="s">
        <v>2729</v>
      </c>
      <c r="C37" s="313"/>
      <c r="D37" s="313"/>
      <c r="E37" s="314"/>
      <c r="F37" s="140" t="b">
        <v>0</v>
      </c>
      <c r="G37" s="83"/>
      <c r="H37" s="83"/>
      <c r="I37" s="83"/>
      <c r="J37" s="83"/>
      <c r="K37" s="83"/>
      <c r="L37" s="83"/>
    </row>
    <row r="38" spans="1:12" ht="15.75" customHeight="1" x14ac:dyDescent="0.2">
      <c r="A38" s="370"/>
      <c r="B38" s="6"/>
      <c r="C38" s="6"/>
      <c r="D38" s="6"/>
      <c r="E38" s="6"/>
      <c r="F38" s="93"/>
      <c r="G38" s="93"/>
      <c r="H38" s="18"/>
      <c r="I38" s="18"/>
    </row>
    <row r="39" spans="1:12" s="94" customFormat="1" ht="15.75" customHeight="1" x14ac:dyDescent="0.2">
      <c r="A39" s="370"/>
      <c r="B39" s="331" t="s">
        <v>1477</v>
      </c>
      <c r="C39" s="343"/>
      <c r="D39" s="343"/>
      <c r="E39" s="343"/>
      <c r="F39" s="343"/>
      <c r="G39" s="343"/>
      <c r="H39" s="343"/>
      <c r="I39" s="344"/>
    </row>
    <row r="40" spans="1:12" s="92" customFormat="1" ht="15.75" customHeight="1" x14ac:dyDescent="0.2">
      <c r="A40" s="370"/>
      <c r="B40" s="331" t="s">
        <v>1473</v>
      </c>
      <c r="C40" s="331"/>
      <c r="D40" s="331"/>
      <c r="E40" s="332"/>
      <c r="F40" s="346" t="s">
        <v>1474</v>
      </c>
      <c r="G40" s="332"/>
      <c r="H40" s="346" t="s">
        <v>591</v>
      </c>
      <c r="I40" s="332"/>
    </row>
    <row r="41" spans="1:12" s="92" customFormat="1" ht="15.75" customHeight="1" x14ac:dyDescent="0.2">
      <c r="A41" s="370"/>
      <c r="B41" s="313" t="s">
        <v>592</v>
      </c>
      <c r="C41" s="313"/>
      <c r="D41" s="313"/>
      <c r="E41" s="314">
        <f>E42+E43</f>
        <v>0</v>
      </c>
      <c r="F41" s="317" t="str">
        <f>IF(H41=0,"",H41/$H$47)</f>
        <v/>
      </c>
      <c r="G41" s="318"/>
      <c r="H41" s="324">
        <f>SUM(H42:I43)</f>
        <v>0</v>
      </c>
      <c r="I41" s="325"/>
    </row>
    <row r="42" spans="1:12" s="92" customFormat="1" ht="15.75" customHeight="1" x14ac:dyDescent="0.2">
      <c r="A42" s="370"/>
      <c r="B42" s="313" t="s">
        <v>593</v>
      </c>
      <c r="C42" s="313"/>
      <c r="D42" s="313"/>
      <c r="E42" s="314"/>
      <c r="F42" s="321" t="str">
        <f>IF(H42="","",H42/$H$47)</f>
        <v/>
      </c>
      <c r="G42" s="322"/>
      <c r="H42" s="315"/>
      <c r="I42" s="316"/>
    </row>
    <row r="43" spans="1:12" s="92" customFormat="1" ht="15.75" customHeight="1" x14ac:dyDescent="0.2">
      <c r="A43" s="370"/>
      <c r="B43" s="313" t="s">
        <v>594</v>
      </c>
      <c r="C43" s="313"/>
      <c r="D43" s="313"/>
      <c r="E43" s="314"/>
      <c r="F43" s="321" t="str">
        <f>IF(H43="","",H43/$H$47)</f>
        <v/>
      </c>
      <c r="G43" s="322"/>
      <c r="H43" s="315"/>
      <c r="I43" s="316"/>
    </row>
    <row r="44" spans="1:12" s="92" customFormat="1" ht="15.75" customHeight="1" x14ac:dyDescent="0.2">
      <c r="A44" s="370"/>
      <c r="B44" s="313" t="s">
        <v>595</v>
      </c>
      <c r="C44" s="313"/>
      <c r="D44" s="313"/>
      <c r="E44" s="314" t="e">
        <f>E45+E46+#REF!</f>
        <v>#REF!</v>
      </c>
      <c r="F44" s="317" t="str">
        <f>IF(H44=0,"",H44/$H$47)</f>
        <v/>
      </c>
      <c r="G44" s="318"/>
      <c r="H44" s="324">
        <f>SUM(H45:I46)</f>
        <v>0</v>
      </c>
      <c r="I44" s="325"/>
    </row>
    <row r="45" spans="1:12" s="92" customFormat="1" ht="15.75" customHeight="1" x14ac:dyDescent="0.2">
      <c r="A45" s="370"/>
      <c r="B45" s="313" t="s">
        <v>638</v>
      </c>
      <c r="C45" s="313"/>
      <c r="D45" s="313"/>
      <c r="E45" s="314"/>
      <c r="F45" s="321" t="str">
        <f>IF(H45="","",H45/$H$47)</f>
        <v/>
      </c>
      <c r="G45" s="322"/>
      <c r="H45" s="315"/>
      <c r="I45" s="316"/>
    </row>
    <row r="46" spans="1:12" s="92" customFormat="1" ht="15.75" customHeight="1" x14ac:dyDescent="0.2">
      <c r="A46" s="370"/>
      <c r="B46" s="313" t="s">
        <v>596</v>
      </c>
      <c r="C46" s="313"/>
      <c r="D46" s="313"/>
      <c r="E46" s="314"/>
      <c r="F46" s="321" t="str">
        <f>IF(H46="","",H46/$H$47)</f>
        <v/>
      </c>
      <c r="G46" s="322"/>
      <c r="H46" s="315"/>
      <c r="I46" s="316"/>
    </row>
    <row r="47" spans="1:12" s="92" customFormat="1" ht="15.75" customHeight="1" x14ac:dyDescent="0.2">
      <c r="A47" s="370"/>
      <c r="B47" s="313" t="s">
        <v>597</v>
      </c>
      <c r="C47" s="313"/>
      <c r="D47" s="313"/>
      <c r="E47" s="314" t="e">
        <f>E41+E44+#REF!</f>
        <v>#REF!</v>
      </c>
      <c r="F47" s="317" t="str">
        <f>IF(H45=0,"",H45/$H$45)</f>
        <v/>
      </c>
      <c r="G47" s="318"/>
      <c r="H47" s="324">
        <f>H42+H43+H45+H46</f>
        <v>0</v>
      </c>
      <c r="I47" s="325"/>
    </row>
    <row r="48" spans="1:12" s="92" customFormat="1" ht="15" customHeight="1" x14ac:dyDescent="0.2">
      <c r="A48" s="370"/>
      <c r="B48" s="6"/>
      <c r="C48" s="6"/>
      <c r="D48" s="6"/>
      <c r="E48" s="6"/>
      <c r="F48" s="93"/>
      <c r="G48" s="93"/>
      <c r="H48" s="18"/>
      <c r="I48" s="18"/>
    </row>
    <row r="49" spans="1:9" s="95" customFormat="1" ht="20.100000000000001" hidden="1" customHeight="1" x14ac:dyDescent="0.2">
      <c r="A49" s="370"/>
      <c r="B49" s="314" t="s">
        <v>2441</v>
      </c>
      <c r="C49" s="359"/>
      <c r="D49" s="359"/>
      <c r="E49" s="359"/>
      <c r="F49" s="98" t="b">
        <v>0</v>
      </c>
      <c r="G49" s="319" t="s">
        <v>2442</v>
      </c>
      <c r="H49" s="320"/>
      <c r="I49" s="320"/>
    </row>
    <row r="50" spans="1:9" s="92" customFormat="1" ht="14.25" customHeight="1" x14ac:dyDescent="0.2">
      <c r="A50" s="370"/>
      <c r="B50" s="6"/>
      <c r="C50" s="6"/>
      <c r="D50" s="6"/>
      <c r="E50" s="6"/>
      <c r="F50" s="96"/>
      <c r="G50" s="96"/>
      <c r="H50" s="85"/>
      <c r="I50" s="85"/>
    </row>
    <row r="51" spans="1:9" ht="20.100000000000001" customHeight="1" x14ac:dyDescent="0.2">
      <c r="A51" s="370"/>
      <c r="B51" s="331" t="s">
        <v>2632</v>
      </c>
      <c r="C51" s="331"/>
      <c r="D51" s="331"/>
      <c r="E51" s="331"/>
      <c r="F51" s="331"/>
      <c r="G51" s="331"/>
      <c r="H51" s="331"/>
      <c r="I51" s="332"/>
    </row>
    <row r="52" spans="1:9" ht="20.100000000000001" hidden="1" customHeight="1" x14ac:dyDescent="0.2">
      <c r="A52" s="370"/>
      <c r="B52" s="313" t="s">
        <v>1410</v>
      </c>
      <c r="C52" s="354"/>
      <c r="D52" s="354"/>
      <c r="E52" s="355"/>
      <c r="F52" s="367"/>
      <c r="G52" s="368"/>
      <c r="H52" s="368"/>
      <c r="I52" s="369"/>
    </row>
    <row r="53" spans="1:9" ht="20.100000000000001" customHeight="1" x14ac:dyDescent="0.2">
      <c r="A53" s="370"/>
      <c r="B53" s="313" t="s">
        <v>1410</v>
      </c>
      <c r="C53" s="313"/>
      <c r="D53" s="313"/>
      <c r="E53" s="314"/>
      <c r="F53" s="362"/>
      <c r="G53" s="363"/>
      <c r="H53" s="363"/>
      <c r="I53" s="364"/>
    </row>
    <row r="54" spans="1:9" ht="20.100000000000001" customHeight="1" x14ac:dyDescent="0.2">
      <c r="A54" s="370"/>
      <c r="B54" s="313" t="s">
        <v>1411</v>
      </c>
      <c r="C54" s="354"/>
      <c r="D54" s="354"/>
      <c r="E54" s="355"/>
      <c r="F54" s="356">
        <v>45808</v>
      </c>
      <c r="G54" s="357"/>
      <c r="H54" s="357"/>
      <c r="I54" s="358"/>
    </row>
    <row r="55" spans="1:9" ht="20.100000000000001" customHeight="1" x14ac:dyDescent="0.2">
      <c r="A55" s="370"/>
      <c r="F55" s="365"/>
      <c r="G55" s="365"/>
      <c r="H55" s="365"/>
      <c r="I55" s="365"/>
    </row>
    <row r="56" spans="1:9" ht="20.100000000000001" customHeight="1" x14ac:dyDescent="0.2">
      <c r="A56" s="370"/>
      <c r="F56" s="86"/>
      <c r="G56" s="86"/>
      <c r="H56" s="86"/>
      <c r="I56" s="86"/>
    </row>
    <row r="57" spans="1:9" ht="23.25" customHeight="1" x14ac:dyDescent="0.2">
      <c r="A57" s="370"/>
      <c r="B57" s="366" t="s">
        <v>2730</v>
      </c>
      <c r="C57" s="166"/>
      <c r="D57" s="166"/>
      <c r="E57" s="166"/>
      <c r="F57" s="166"/>
      <c r="G57" s="166"/>
      <c r="H57" s="166"/>
      <c r="I57" s="167"/>
    </row>
    <row r="58" spans="1:9" ht="20.100000000000001" customHeight="1" x14ac:dyDescent="0.2">
      <c r="A58" s="370"/>
      <c r="B58" s="143" t="b">
        <v>0</v>
      </c>
      <c r="C58" s="360" t="s">
        <v>2734</v>
      </c>
      <c r="D58" s="360"/>
      <c r="E58" s="360"/>
      <c r="F58" s="360"/>
      <c r="G58" s="360"/>
      <c r="H58" s="360"/>
      <c r="I58" s="361"/>
    </row>
    <row r="59" spans="1:9" ht="20.100000000000001" hidden="1" customHeight="1" x14ac:dyDescent="0.2">
      <c r="A59" s="370"/>
      <c r="B59" s="143" t="b">
        <v>1</v>
      </c>
      <c r="C59" s="360" t="s">
        <v>189</v>
      </c>
      <c r="D59" s="360"/>
      <c r="E59" s="360"/>
      <c r="F59" s="360"/>
      <c r="G59" s="360"/>
      <c r="H59" s="360"/>
      <c r="I59" s="361"/>
    </row>
    <row r="60" spans="1:9" ht="20.100000000000001" customHeight="1" x14ac:dyDescent="0.2">
      <c r="A60" s="370"/>
      <c r="B60" s="143" t="b">
        <v>0</v>
      </c>
      <c r="C60" s="360" t="s">
        <v>2735</v>
      </c>
      <c r="D60" s="360"/>
      <c r="E60" s="360"/>
      <c r="F60" s="360"/>
      <c r="G60" s="360"/>
      <c r="H60" s="360"/>
      <c r="I60" s="361"/>
    </row>
    <row r="61" spans="1:9" ht="20.100000000000001" customHeight="1" x14ac:dyDescent="0.2">
      <c r="A61" s="370"/>
      <c r="B61" s="143" t="b">
        <v>0</v>
      </c>
      <c r="C61" s="360" t="s">
        <v>2736</v>
      </c>
      <c r="D61" s="360"/>
      <c r="E61" s="360"/>
      <c r="F61" s="360"/>
      <c r="G61" s="360"/>
      <c r="H61" s="360"/>
      <c r="I61" s="361"/>
    </row>
    <row r="62" spans="1:9" ht="20.100000000000001" customHeight="1" x14ac:dyDescent="0.2">
      <c r="A62" s="370"/>
      <c r="B62" s="143" t="b">
        <v>0</v>
      </c>
      <c r="C62" s="360" t="s">
        <v>2737</v>
      </c>
      <c r="D62" s="360"/>
      <c r="E62" s="360"/>
      <c r="F62" s="360"/>
      <c r="G62" s="360"/>
      <c r="H62" s="360"/>
      <c r="I62" s="361"/>
    </row>
    <row r="63" spans="1:9" ht="20.100000000000001" customHeight="1" x14ac:dyDescent="0.2">
      <c r="A63" s="370"/>
      <c r="B63" s="143" t="b">
        <v>0</v>
      </c>
      <c r="C63" s="360" t="s">
        <v>2738</v>
      </c>
      <c r="D63" s="360"/>
      <c r="E63" s="360"/>
      <c r="F63" s="360"/>
      <c r="G63" s="360"/>
      <c r="H63" s="360"/>
      <c r="I63" s="361"/>
    </row>
    <row r="64" spans="1:9" ht="20.100000000000001" customHeight="1" x14ac:dyDescent="0.2">
      <c r="A64" s="370"/>
      <c r="B64" s="143" t="b">
        <v>0</v>
      </c>
      <c r="C64" s="372" t="s">
        <v>2739</v>
      </c>
      <c r="D64" s="372"/>
      <c r="E64" s="372"/>
      <c r="F64" s="372"/>
      <c r="G64" s="372"/>
      <c r="H64" s="372"/>
      <c r="I64" s="373"/>
    </row>
    <row r="65" spans="1:9" ht="20.100000000000001" customHeight="1" x14ac:dyDescent="0.2">
      <c r="A65" s="370"/>
      <c r="B65" s="156"/>
      <c r="C65" s="426" t="s">
        <v>2761</v>
      </c>
      <c r="D65" s="157"/>
      <c r="E65" s="154"/>
      <c r="F65" s="154"/>
      <c r="G65" s="154"/>
      <c r="H65" s="154"/>
      <c r="I65" s="155"/>
    </row>
    <row r="66" spans="1:9" ht="20.100000000000001" customHeight="1" x14ac:dyDescent="0.2">
      <c r="A66" s="370"/>
      <c r="B66" s="143"/>
      <c r="C66" s="426" t="s">
        <v>2762</v>
      </c>
      <c r="D66" s="157"/>
      <c r="E66" s="154"/>
      <c r="F66" s="154"/>
      <c r="G66" s="154"/>
      <c r="H66" s="154"/>
      <c r="I66" s="155"/>
    </row>
    <row r="67" spans="1:9" ht="20.100000000000001" customHeight="1" x14ac:dyDescent="0.2">
      <c r="A67" s="371"/>
      <c r="B67" s="158"/>
      <c r="C67" s="382"/>
      <c r="D67" s="382"/>
      <c r="E67" s="382"/>
      <c r="F67" s="382"/>
      <c r="G67" s="382"/>
      <c r="H67" s="382"/>
      <c r="I67" s="383"/>
    </row>
    <row r="68" spans="1:9" ht="20.100000000000001" customHeight="1" x14ac:dyDescent="0.2"/>
    <row r="69" spans="1:9" ht="20.100000000000001" hidden="1" customHeight="1" x14ac:dyDescent="0.2">
      <c r="B69" s="346" t="s">
        <v>1648</v>
      </c>
      <c r="C69" s="331"/>
      <c r="D69" s="331"/>
      <c r="E69" s="331"/>
      <c r="F69" s="331"/>
      <c r="G69" s="331"/>
      <c r="H69" s="331"/>
      <c r="I69" s="332"/>
    </row>
    <row r="70" spans="1:9" ht="20.100000000000001" hidden="1" customHeight="1" x14ac:dyDescent="0.2">
      <c r="B70" s="353" t="s">
        <v>1647</v>
      </c>
      <c r="C70" s="179"/>
      <c r="D70" s="179"/>
      <c r="E70" s="180"/>
      <c r="F70" s="379"/>
      <c r="G70" s="380"/>
      <c r="H70" s="380"/>
      <c r="I70" s="381"/>
    </row>
    <row r="71" spans="1:9" ht="20.100000000000001" hidden="1" customHeight="1" x14ac:dyDescent="0.2">
      <c r="B71" s="353" t="s">
        <v>1647</v>
      </c>
      <c r="C71" s="179"/>
      <c r="D71" s="179"/>
      <c r="E71" s="180"/>
      <c r="F71" s="379"/>
      <c r="G71" s="380"/>
      <c r="H71" s="380"/>
      <c r="I71" s="381"/>
    </row>
    <row r="72" spans="1:9" ht="20.100000000000001" hidden="1" customHeight="1" x14ac:dyDescent="0.2">
      <c r="B72" s="353" t="s">
        <v>1647</v>
      </c>
      <c r="C72" s="179"/>
      <c r="D72" s="179"/>
      <c r="E72" s="180"/>
      <c r="F72" s="379"/>
      <c r="G72" s="380"/>
      <c r="H72" s="380"/>
      <c r="I72" s="381"/>
    </row>
    <row r="73" spans="1:9" ht="20.100000000000001" customHeight="1" x14ac:dyDescent="0.2">
      <c r="B73" s="64"/>
      <c r="C73" s="64"/>
      <c r="D73" s="64"/>
      <c r="E73" s="64"/>
      <c r="F73" s="65"/>
      <c r="G73" s="65"/>
      <c r="H73" s="65"/>
      <c r="I73" s="65"/>
    </row>
    <row r="74" spans="1:9" ht="20.100000000000001" hidden="1" customHeight="1" x14ac:dyDescent="0.2">
      <c r="G74" s="80" t="s">
        <v>2463</v>
      </c>
      <c r="H74" s="391" t="s">
        <v>2464</v>
      </c>
      <c r="I74" s="391"/>
    </row>
    <row r="75" spans="1:9" ht="23.1" hidden="1" customHeight="1" x14ac:dyDescent="0.2">
      <c r="B75" s="390" t="s">
        <v>2674</v>
      </c>
      <c r="C75" s="390"/>
      <c r="D75" s="390"/>
      <c r="E75" s="390"/>
      <c r="F75" s="390"/>
      <c r="G75" s="99"/>
      <c r="H75" s="388"/>
      <c r="I75" s="389"/>
    </row>
    <row r="76" spans="1:9" ht="15" hidden="1" customHeight="1" x14ac:dyDescent="0.2"/>
    <row r="77" spans="1:9" ht="15" hidden="1" customHeight="1" x14ac:dyDescent="0.2">
      <c r="G77" s="97"/>
      <c r="H77" s="392" t="s">
        <v>2537</v>
      </c>
      <c r="I77" s="393"/>
    </row>
    <row r="78" spans="1:9" ht="15" hidden="1" customHeight="1" x14ac:dyDescent="0.2">
      <c r="G78" s="16" t="s">
        <v>2536</v>
      </c>
      <c r="H78" s="16" t="s">
        <v>2534</v>
      </c>
      <c r="I78" s="16" t="s">
        <v>2535</v>
      </c>
    </row>
    <row r="79" spans="1:9" ht="15" hidden="1" customHeight="1" x14ac:dyDescent="0.2">
      <c r="B79" s="384" t="s">
        <v>756</v>
      </c>
      <c r="C79" s="385"/>
      <c r="D79" s="385"/>
      <c r="E79" s="385"/>
      <c r="F79" s="386"/>
      <c r="G79" s="100"/>
      <c r="H79" s="87" t="e">
        <f>IF(ComboCodResolucion="1-Industrias Agroalimentarias",Hoja4!E2,null)</f>
        <v>#NAME?</v>
      </c>
      <c r="I79" s="88" t="e">
        <f>IF(ComboCodResolucion="1-Industrias Agroalimentarias",Hoja4!F2,null)</f>
        <v>#NAME?</v>
      </c>
    </row>
    <row r="80" spans="1:9" ht="15" hidden="1" customHeight="1" x14ac:dyDescent="0.2">
      <c r="B80" s="387" t="s">
        <v>757</v>
      </c>
      <c r="C80" s="387"/>
      <c r="D80" s="387"/>
      <c r="E80" s="387"/>
      <c r="F80" s="387"/>
      <c r="G80" s="100"/>
      <c r="H80" s="89" t="str">
        <f>IF(ComboCodResolucion="1-Industrias Agroalimentarias",IF(ISBLANK(F54),"",IF(F54=DATEVALUE("30/06/2022"),Hoja4!E3,Hoja4!E4)),"")</f>
        <v/>
      </c>
      <c r="I80" s="89" t="str">
        <f>IF(ComboCodResolucion="1-Industrias Agroalimentarias",IF(ISBLANK(F54),"",IF(F54=DATEVALUE("30/06/2022"),Hoja4!F3,Hoja4!F4)),"")</f>
        <v/>
      </c>
    </row>
    <row r="81" spans="2:9" ht="15" hidden="1" customHeight="1" x14ac:dyDescent="0.2">
      <c r="B81" s="376" t="s">
        <v>2688</v>
      </c>
      <c r="C81" s="377"/>
      <c r="D81" s="377"/>
      <c r="E81" s="377"/>
      <c r="F81" s="377"/>
      <c r="G81" s="377"/>
      <c r="H81" s="377"/>
      <c r="I81" s="378"/>
    </row>
  </sheetData>
  <sheetProtection selectLockedCells="1"/>
  <mergeCells count="109">
    <mergeCell ref="A6:A67"/>
    <mergeCell ref="C64:I64"/>
    <mergeCell ref="B14:E14"/>
    <mergeCell ref="F14:I14"/>
    <mergeCell ref="B37:E37"/>
    <mergeCell ref="B81:I81"/>
    <mergeCell ref="H29:I29"/>
    <mergeCell ref="F70:I70"/>
    <mergeCell ref="C67:I67"/>
    <mergeCell ref="B79:F79"/>
    <mergeCell ref="B80:F80"/>
    <mergeCell ref="H75:I75"/>
    <mergeCell ref="B75:F75"/>
    <mergeCell ref="B72:E72"/>
    <mergeCell ref="F72:I72"/>
    <mergeCell ref="H74:I74"/>
    <mergeCell ref="H77:I77"/>
    <mergeCell ref="C59:I59"/>
    <mergeCell ref="C60:I60"/>
    <mergeCell ref="B71:E71"/>
    <mergeCell ref="F71:I71"/>
    <mergeCell ref="C61:I61"/>
    <mergeCell ref="C62:I62"/>
    <mergeCell ref="C63:I63"/>
    <mergeCell ref="B43:E43"/>
    <mergeCell ref="B69:I69"/>
    <mergeCell ref="B70:E70"/>
    <mergeCell ref="B54:E54"/>
    <mergeCell ref="F54:I54"/>
    <mergeCell ref="B49:E49"/>
    <mergeCell ref="C58:I58"/>
    <mergeCell ref="H46:I46"/>
    <mergeCell ref="F53:I53"/>
    <mergeCell ref="F55:I55"/>
    <mergeCell ref="B57:I57"/>
    <mergeCell ref="B47:E47"/>
    <mergeCell ref="B44:E44"/>
    <mergeCell ref="B52:E52"/>
    <mergeCell ref="F52:I52"/>
    <mergeCell ref="B46:E46"/>
    <mergeCell ref="B45:E45"/>
    <mergeCell ref="F45:G45"/>
    <mergeCell ref="H44:I44"/>
    <mergeCell ref="B51:I51"/>
    <mergeCell ref="H47:I47"/>
    <mergeCell ref="H45:I45"/>
    <mergeCell ref="B5:I5"/>
    <mergeCell ref="B39:I39"/>
    <mergeCell ref="B40:E40"/>
    <mergeCell ref="F40:G40"/>
    <mergeCell ref="H40:I40"/>
    <mergeCell ref="B9:I9"/>
    <mergeCell ref="B13:I13"/>
    <mergeCell ref="B16:I16"/>
    <mergeCell ref="B10:C10"/>
    <mergeCell ref="B12:I12"/>
    <mergeCell ref="D10:G10"/>
    <mergeCell ref="H10:I10"/>
    <mergeCell ref="D11:E11"/>
    <mergeCell ref="B11:C11"/>
    <mergeCell ref="B28:E28"/>
    <mergeCell ref="F30:G30"/>
    <mergeCell ref="B33:I33"/>
    <mergeCell ref="F26:G26"/>
    <mergeCell ref="H25:I25"/>
    <mergeCell ref="F34:G34"/>
    <mergeCell ref="H34:I34"/>
    <mergeCell ref="F29:G29"/>
    <mergeCell ref="B25:E25"/>
    <mergeCell ref="F25:G25"/>
    <mergeCell ref="B6:E7"/>
    <mergeCell ref="F6:I7"/>
    <mergeCell ref="H31:I31"/>
    <mergeCell ref="H27:I27"/>
    <mergeCell ref="F28:G28"/>
    <mergeCell ref="H26:I26"/>
    <mergeCell ref="B27:E27"/>
    <mergeCell ref="B24:I24"/>
    <mergeCell ref="F27:G27"/>
    <mergeCell ref="F31:G31"/>
    <mergeCell ref="C17:I17"/>
    <mergeCell ref="C18:I18"/>
    <mergeCell ref="C19:I19"/>
    <mergeCell ref="B31:E31"/>
    <mergeCell ref="B29:E29"/>
    <mergeCell ref="B42:E42"/>
    <mergeCell ref="B53:E53"/>
    <mergeCell ref="H42:I42"/>
    <mergeCell ref="H43:I43"/>
    <mergeCell ref="F47:G47"/>
    <mergeCell ref="G49:I49"/>
    <mergeCell ref="F44:G44"/>
    <mergeCell ref="F46:G46"/>
    <mergeCell ref="C20:I20"/>
    <mergeCell ref="H41:I41"/>
    <mergeCell ref="H28:I28"/>
    <mergeCell ref="B30:E30"/>
    <mergeCell ref="B26:E26"/>
    <mergeCell ref="C22:I22"/>
    <mergeCell ref="C21:I21"/>
    <mergeCell ref="H30:I30"/>
    <mergeCell ref="F35:G35"/>
    <mergeCell ref="H35:I35"/>
    <mergeCell ref="F41:G41"/>
    <mergeCell ref="B35:E35"/>
    <mergeCell ref="B41:E41"/>
    <mergeCell ref="B34:E34"/>
    <mergeCell ref="F43:G43"/>
    <mergeCell ref="F42:G42"/>
  </mergeCells>
  <phoneticPr fontId="6" type="noConversion"/>
  <dataValidations count="15">
    <dataValidation type="list" allowBlank="1" showInputMessage="1" showErrorMessage="1" sqref="F70:F72 F14:I14">
      <formula1>ConcatenadoCNAES</formula1>
    </dataValidation>
    <dataValidation type="decimal" allowBlank="1" showInputMessage="1" showErrorMessage="1" sqref="H42:I42 H45:I46 H43 H75:I75">
      <formula1>0</formula1>
      <formula2>9999999999999</formula2>
    </dataValidation>
    <dataValidation type="list" allowBlank="1" showInputMessage="1" showErrorMessage="1" sqref="D11:E11">
      <formula1>Municipios</formula1>
    </dataValidation>
    <dataValidation type="textLength" allowBlank="1" showInputMessage="1" showErrorMessage="1" sqref="D10:G10">
      <formula1>0</formula1>
      <formula2>40</formula2>
    </dataValidation>
    <dataValidation type="textLength" allowBlank="1" showInputMessage="1" showErrorMessage="1" sqref="G11 I11">
      <formula1>0</formula1>
      <formula2>5</formula2>
    </dataValidation>
    <dataValidation type="date" allowBlank="1" showInputMessage="1" showErrorMessage="1" error="La fecha no debe ser posterior al 31/03/2019." sqref="H79:I79">
      <formula1>41640</formula1>
      <formula2>44927</formula2>
    </dataValidation>
    <dataValidation type="whole" allowBlank="1" showInputMessage="1" showErrorMessage="1" sqref="G75">
      <formula1>2000</formula1>
      <formula2>2020</formula2>
    </dataValidation>
    <dataValidation type="date" allowBlank="1" showInputMessage="1" showErrorMessage="1" errorTitle="Error Fecha Incorrecta" error="La fecha no debe ser posterior al 30/06/2019" sqref="F55:I56">
      <formula1>1</formula1>
      <formula2>43646</formula2>
    </dataValidation>
    <dataValidation type="textLength" allowBlank="1" showInputMessage="1" showErrorMessage="1" error="El texto máximo es de 255 caracteres" prompt="El texto máximo es de 255 caracteres" sqref="F6">
      <formula1>0</formula1>
      <formula2>255</formula2>
    </dataValidation>
    <dataValidation type="date" allowBlank="1" showInputMessage="1" showErrorMessage="1" errorTitle="Error Fecha Incorrecta" error="La fecha tiene que estar entre 01/01/2023 y 31/05/2024" sqref="F53:I53">
      <formula1>44927</formula1>
      <formula2>45443</formula2>
    </dataValidation>
    <dataValidation type="date" allowBlank="1" showInputMessage="1" showErrorMessage="1" errorTitle="Error Fecha Incorrecta" error="La fecha no debe ser posterior al 31/12/2021" sqref="F52:I52">
      <formula1>44197</formula1>
      <formula2>44561</formula2>
    </dataValidation>
    <dataValidation type="textLength" allowBlank="1" showInputMessage="1" showErrorMessage="1" errorTitle="Error" error="La longitud máxima es de 700 caracteres" sqref="B13:B14">
      <formula1>0</formula1>
      <formula2>700</formula2>
    </dataValidation>
    <dataValidation allowBlank="1" showInputMessage="1" showErrorMessage="1" errorTitle="Error Fecha Incorrecta" error="La fecha no debe ser posterior al 31/03/2021" sqref="F54:I54"/>
    <dataValidation type="list" allowBlank="1" showDropDown="1" showInputMessage="1" showErrorMessage="1" errorTitle="Información" error="El valor introducido en la celda tiene que ser la palabra VERDADERO o FALSO, pulse el botón escape “ESC” del teclado y marque o desmarque la opción." sqref="B17:B22 B58:B67">
      <formula1>ValoresCheck</formula1>
    </dataValidation>
    <dataValidation type="list" allowBlank="1" showDropDown="1" showInputMessage="1" showErrorMessage="1" errorTitle="Infromación" error="El valor introducido en la celda tiene que ser la palabra VERDADERO o FALSO, pulse el botón escape “ESC” del teclado y marque o desmarque la opción." sqref="F37">
      <formula1>ValoresCheck</formula1>
    </dataValidation>
  </dataValidations>
  <printOptions horizontalCentered="1"/>
  <pageMargins left="0.78740157480314965" right="0.78740157480314965" top="0.98425196850393704" bottom="0.98425196850393704" header="0" footer="0"/>
  <pageSetup paperSize="9" scale="82" fitToHeight="2" orientation="portrait" r:id="rId1"/>
  <headerFooter alignWithMargins="0"/>
  <ignoredErrors>
    <ignoredError sqref="F44" 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15607" r:id="rId4" name="Option Button 247">
              <controlPr locked="0" defaultSize="0" autoFill="0" autoLine="0" autoPict="0">
                <anchor moveWithCells="1" sizeWithCells="1">
                  <from>
                    <xdr:col>0</xdr:col>
                    <xdr:colOff>0</xdr:colOff>
                    <xdr:row>41</xdr:row>
                    <xdr:rowOff>152400</xdr:rowOff>
                  </from>
                  <to>
                    <xdr:col>0</xdr:col>
                    <xdr:colOff>0</xdr:colOff>
                    <xdr:row>41</xdr:row>
                    <xdr:rowOff>152400</xdr:rowOff>
                  </to>
                </anchor>
              </controlPr>
            </control>
          </mc:Choice>
        </mc:AlternateContent>
        <mc:AlternateContent xmlns:mc="http://schemas.openxmlformats.org/markup-compatibility/2006">
          <mc:Choice Requires="x14">
            <control shapeId="15608" r:id="rId5" name="Option Button 248">
              <controlPr defaultSize="0" autoFill="0" autoLine="0" autoPict="0">
                <anchor moveWithCells="1" sizeWithCells="1">
                  <from>
                    <xdr:col>0</xdr:col>
                    <xdr:colOff>0</xdr:colOff>
                    <xdr:row>41</xdr:row>
                    <xdr:rowOff>152400</xdr:rowOff>
                  </from>
                  <to>
                    <xdr:col>0</xdr:col>
                    <xdr:colOff>0</xdr:colOff>
                    <xdr:row>41</xdr:row>
                    <xdr:rowOff>152400</xdr:rowOff>
                  </to>
                </anchor>
              </controlPr>
            </control>
          </mc:Choice>
        </mc:AlternateContent>
        <mc:AlternateContent xmlns:mc="http://schemas.openxmlformats.org/markup-compatibility/2006">
          <mc:Choice Requires="x14">
            <control shapeId="15680" r:id="rId6" name="CheckA1">
              <controlPr defaultSize="0" autoFill="0" autoLine="0" autoPict="0">
                <anchor>
                  <from>
                    <xdr:col>1</xdr:col>
                    <xdr:colOff>19050</xdr:colOff>
                    <xdr:row>12</xdr:row>
                    <xdr:rowOff>447675</xdr:rowOff>
                  </from>
                  <to>
                    <xdr:col>2</xdr:col>
                    <xdr:colOff>9525</xdr:colOff>
                    <xdr:row>12</xdr:row>
                    <xdr:rowOff>628650</xdr:rowOff>
                  </to>
                </anchor>
              </controlPr>
            </control>
          </mc:Choice>
        </mc:AlternateContent>
        <mc:AlternateContent xmlns:mc="http://schemas.openxmlformats.org/markup-compatibility/2006">
          <mc:Choice Requires="x14">
            <control shapeId="15690" r:id="rId7" name="Option Button 330">
              <controlPr locked="0" defaultSize="0" autoFill="0" autoLine="0" autoPict="0">
                <anchor moveWithCells="1" sizeWithCells="1">
                  <from>
                    <xdr:col>0</xdr:col>
                    <xdr:colOff>0</xdr:colOff>
                    <xdr:row>41</xdr:row>
                    <xdr:rowOff>152400</xdr:rowOff>
                  </from>
                  <to>
                    <xdr:col>0</xdr:col>
                    <xdr:colOff>0</xdr:colOff>
                    <xdr:row>41</xdr:row>
                    <xdr:rowOff>152400</xdr:rowOff>
                  </to>
                </anchor>
              </controlPr>
            </control>
          </mc:Choice>
        </mc:AlternateContent>
        <mc:AlternateContent xmlns:mc="http://schemas.openxmlformats.org/markup-compatibility/2006">
          <mc:Choice Requires="x14">
            <control shapeId="15691" r:id="rId8" name="Option Button 331">
              <controlPr defaultSize="0" autoFill="0" autoLine="0" autoPict="0">
                <anchor moveWithCells="1" sizeWithCells="1">
                  <from>
                    <xdr:col>0</xdr:col>
                    <xdr:colOff>0</xdr:colOff>
                    <xdr:row>41</xdr:row>
                    <xdr:rowOff>152400</xdr:rowOff>
                  </from>
                  <to>
                    <xdr:col>0</xdr:col>
                    <xdr:colOff>0</xdr:colOff>
                    <xdr:row>41</xdr:row>
                    <xdr:rowOff>152400</xdr:rowOff>
                  </to>
                </anchor>
              </controlPr>
            </control>
          </mc:Choice>
        </mc:AlternateContent>
        <mc:AlternateContent xmlns:mc="http://schemas.openxmlformats.org/markup-compatibility/2006">
          <mc:Choice Requires="x14">
            <control shapeId="15747" r:id="rId9" name="CheckA3">
              <controlPr defaultSize="0" autoFill="0" autoLine="0" autoPict="0">
                <anchor>
                  <from>
                    <xdr:col>1</xdr:col>
                    <xdr:colOff>19050</xdr:colOff>
                    <xdr:row>13</xdr:row>
                    <xdr:rowOff>66675</xdr:rowOff>
                  </from>
                  <to>
                    <xdr:col>2</xdr:col>
                    <xdr:colOff>9525</xdr:colOff>
                    <xdr:row>13</xdr:row>
                    <xdr:rowOff>247650</xdr:rowOff>
                  </to>
                </anchor>
              </controlPr>
            </control>
          </mc:Choice>
        </mc:AlternateContent>
        <mc:AlternateContent xmlns:mc="http://schemas.openxmlformats.org/markup-compatibility/2006">
          <mc:Choice Requires="x14">
            <control shapeId="15748" r:id="rId10" name="CheckA4">
              <controlPr defaultSize="0" autoFill="0" autoLine="0" autoPict="0">
                <anchor>
                  <from>
                    <xdr:col>1</xdr:col>
                    <xdr:colOff>19050</xdr:colOff>
                    <xdr:row>14</xdr:row>
                    <xdr:rowOff>0</xdr:rowOff>
                  </from>
                  <to>
                    <xdr:col>2</xdr:col>
                    <xdr:colOff>9525</xdr:colOff>
                    <xdr:row>14</xdr:row>
                    <xdr:rowOff>180975</xdr:rowOff>
                  </to>
                </anchor>
              </controlPr>
            </control>
          </mc:Choice>
        </mc:AlternateContent>
        <mc:AlternateContent xmlns:mc="http://schemas.openxmlformats.org/markup-compatibility/2006">
          <mc:Choice Requires="x14">
            <control shapeId="15749" r:id="rId11" name="CheckA5">
              <controlPr defaultSize="0" autoFill="0" autoLine="0" autoPict="0">
                <anchor>
                  <from>
                    <xdr:col>1</xdr:col>
                    <xdr:colOff>19050</xdr:colOff>
                    <xdr:row>15</xdr:row>
                    <xdr:rowOff>38100</xdr:rowOff>
                  </from>
                  <to>
                    <xdr:col>2</xdr:col>
                    <xdr:colOff>9525</xdr:colOff>
                    <xdr:row>15</xdr:row>
                    <xdr:rowOff>219075</xdr:rowOff>
                  </to>
                </anchor>
              </controlPr>
            </control>
          </mc:Choice>
        </mc:AlternateContent>
        <mc:AlternateContent xmlns:mc="http://schemas.openxmlformats.org/markup-compatibility/2006">
          <mc:Choice Requires="x14">
            <control shapeId="15750" r:id="rId12" name="CheckA2">
              <controlPr defaultSize="0" autoFill="0" autoLine="0" autoPict="0">
                <anchor>
                  <from>
                    <xdr:col>1</xdr:col>
                    <xdr:colOff>19050</xdr:colOff>
                    <xdr:row>12</xdr:row>
                    <xdr:rowOff>714375</xdr:rowOff>
                  </from>
                  <to>
                    <xdr:col>2</xdr:col>
                    <xdr:colOff>9525</xdr:colOff>
                    <xdr:row>12</xdr:row>
                    <xdr:rowOff>895350</xdr:rowOff>
                  </to>
                </anchor>
              </controlPr>
            </control>
          </mc:Choice>
        </mc:AlternateContent>
        <mc:AlternateContent xmlns:mc="http://schemas.openxmlformats.org/markup-compatibility/2006">
          <mc:Choice Requires="x14">
            <control shapeId="15846" r:id="rId13" name="CheckA6">
              <controlPr defaultSize="0" autoFill="0" autoLine="0" autoPict="0">
                <anchor>
                  <from>
                    <xdr:col>1</xdr:col>
                    <xdr:colOff>19050</xdr:colOff>
                    <xdr:row>15</xdr:row>
                    <xdr:rowOff>276225</xdr:rowOff>
                  </from>
                  <to>
                    <xdr:col>2</xdr:col>
                    <xdr:colOff>9525</xdr:colOff>
                    <xdr:row>16</xdr:row>
                    <xdr:rowOff>57150</xdr:rowOff>
                  </to>
                </anchor>
              </controlPr>
            </control>
          </mc:Choice>
        </mc:AlternateContent>
        <mc:AlternateContent xmlns:mc="http://schemas.openxmlformats.org/markup-compatibility/2006">
          <mc:Choice Requires="x14">
            <control shapeId="15985" r:id="rId14" name="CheckA7">
              <controlPr defaultSize="0" autoFill="0" autoLine="0" autoPict="0">
                <anchor>
                  <from>
                    <xdr:col>5</xdr:col>
                    <xdr:colOff>28575</xdr:colOff>
                    <xdr:row>12</xdr:row>
                    <xdr:rowOff>447675</xdr:rowOff>
                  </from>
                  <to>
                    <xdr:col>5</xdr:col>
                    <xdr:colOff>304800</xdr:colOff>
                    <xdr:row>12</xdr:row>
                    <xdr:rowOff>628650</xdr:rowOff>
                  </to>
                </anchor>
              </controlPr>
            </control>
          </mc:Choice>
        </mc:AlternateContent>
        <mc:AlternateContent xmlns:mc="http://schemas.openxmlformats.org/markup-compatibility/2006">
          <mc:Choice Requires="x14">
            <control shapeId="15986" r:id="rId15" name="CheckA8">
              <controlPr defaultSize="0" autoFill="0" autoLine="0" autoPict="0">
                <anchor>
                  <from>
                    <xdr:col>5</xdr:col>
                    <xdr:colOff>28575</xdr:colOff>
                    <xdr:row>12</xdr:row>
                    <xdr:rowOff>714375</xdr:rowOff>
                  </from>
                  <to>
                    <xdr:col>5</xdr:col>
                    <xdr:colOff>304800</xdr:colOff>
                    <xdr:row>12</xdr:row>
                    <xdr:rowOff>895350</xdr:rowOff>
                  </to>
                </anchor>
              </controlPr>
            </control>
          </mc:Choice>
        </mc:AlternateContent>
        <mc:AlternateContent xmlns:mc="http://schemas.openxmlformats.org/markup-compatibility/2006">
          <mc:Choice Requires="x14">
            <control shapeId="15987" r:id="rId16" name="CheckA9">
              <controlPr defaultSize="0" autoFill="0" autoLine="0" autoPict="0">
                <anchor>
                  <from>
                    <xdr:col>5</xdr:col>
                    <xdr:colOff>28575</xdr:colOff>
                    <xdr:row>13</xdr:row>
                    <xdr:rowOff>66675</xdr:rowOff>
                  </from>
                  <to>
                    <xdr:col>5</xdr:col>
                    <xdr:colOff>304800</xdr:colOff>
                    <xdr:row>13</xdr:row>
                    <xdr:rowOff>247650</xdr:rowOff>
                  </to>
                </anchor>
              </controlPr>
            </control>
          </mc:Choice>
        </mc:AlternateContent>
        <mc:AlternateContent xmlns:mc="http://schemas.openxmlformats.org/markup-compatibility/2006">
          <mc:Choice Requires="x14">
            <control shapeId="16157" r:id="rId17" name="CheckN1">
              <controlPr defaultSize="0" autoFill="0" autoLine="0" autoPict="0">
                <anchor>
                  <from>
                    <xdr:col>1</xdr:col>
                    <xdr:colOff>38100</xdr:colOff>
                    <xdr:row>16</xdr:row>
                    <xdr:rowOff>28575</xdr:rowOff>
                  </from>
                  <to>
                    <xdr:col>1</xdr:col>
                    <xdr:colOff>276225</xdr:colOff>
                    <xdr:row>16</xdr:row>
                    <xdr:rowOff>219075</xdr:rowOff>
                  </to>
                </anchor>
              </controlPr>
            </control>
          </mc:Choice>
        </mc:AlternateContent>
        <mc:AlternateContent xmlns:mc="http://schemas.openxmlformats.org/markup-compatibility/2006">
          <mc:Choice Requires="x14">
            <control shapeId="29786" r:id="rId18" name="CheckA10">
              <controlPr defaultSize="0" autoFill="0" autoLine="0" autoPict="0">
                <anchor>
                  <from>
                    <xdr:col>5</xdr:col>
                    <xdr:colOff>38100</xdr:colOff>
                    <xdr:row>14</xdr:row>
                    <xdr:rowOff>0</xdr:rowOff>
                  </from>
                  <to>
                    <xdr:col>6</xdr:col>
                    <xdr:colOff>0</xdr:colOff>
                    <xdr:row>14</xdr:row>
                    <xdr:rowOff>180975</xdr:rowOff>
                  </to>
                </anchor>
              </controlPr>
            </control>
          </mc:Choice>
        </mc:AlternateContent>
        <mc:AlternateContent xmlns:mc="http://schemas.openxmlformats.org/markup-compatibility/2006">
          <mc:Choice Requires="x14">
            <control shapeId="29787" r:id="rId19" name="CheckA11">
              <controlPr defaultSize="0" autoFill="0" autoLine="0" autoPict="0">
                <anchor>
                  <from>
                    <xdr:col>5</xdr:col>
                    <xdr:colOff>38100</xdr:colOff>
                    <xdr:row>15</xdr:row>
                    <xdr:rowOff>38100</xdr:rowOff>
                  </from>
                  <to>
                    <xdr:col>6</xdr:col>
                    <xdr:colOff>0</xdr:colOff>
                    <xdr:row>15</xdr:row>
                    <xdr:rowOff>219075</xdr:rowOff>
                  </to>
                </anchor>
              </controlPr>
            </control>
          </mc:Choice>
        </mc:AlternateContent>
        <mc:AlternateContent xmlns:mc="http://schemas.openxmlformats.org/markup-compatibility/2006">
          <mc:Choice Requires="x14">
            <control shapeId="29903" r:id="rId20" name="CheckImasD">
              <controlPr locked="0" defaultSize="0" autoFill="0" autoLine="0" autoPict="0">
                <anchor moveWithCells="1">
                  <from>
                    <xdr:col>4</xdr:col>
                    <xdr:colOff>1171575</xdr:colOff>
                    <xdr:row>48</xdr:row>
                    <xdr:rowOff>0</xdr:rowOff>
                  </from>
                  <to>
                    <xdr:col>6</xdr:col>
                    <xdr:colOff>0</xdr:colOff>
                    <xdr:row>50</xdr:row>
                    <xdr:rowOff>133350</xdr:rowOff>
                  </to>
                </anchor>
              </controlPr>
            </control>
          </mc:Choice>
        </mc:AlternateContent>
        <mc:AlternateContent xmlns:mc="http://schemas.openxmlformats.org/markup-compatibility/2006">
          <mc:Choice Requires="x14">
            <control shapeId="30014" r:id="rId21" name="CheckOri1">
              <controlPr defaultSize="0" autoFill="0" autoLine="0" autoPict="0">
                <anchor>
                  <from>
                    <xdr:col>1</xdr:col>
                    <xdr:colOff>38100</xdr:colOff>
                    <xdr:row>57</xdr:row>
                    <xdr:rowOff>28575</xdr:rowOff>
                  </from>
                  <to>
                    <xdr:col>2</xdr:col>
                    <xdr:colOff>9525</xdr:colOff>
                    <xdr:row>58</xdr:row>
                    <xdr:rowOff>0</xdr:rowOff>
                  </to>
                </anchor>
              </controlPr>
            </control>
          </mc:Choice>
        </mc:AlternateContent>
        <mc:AlternateContent xmlns:mc="http://schemas.openxmlformats.org/markup-compatibility/2006">
          <mc:Choice Requires="x14">
            <control shapeId="30015" r:id="rId22" name="CheckOri2">
              <controlPr defaultSize="0" autoFill="0" autoLine="0" autoPict="0">
                <anchor>
                  <from>
                    <xdr:col>1</xdr:col>
                    <xdr:colOff>38100</xdr:colOff>
                    <xdr:row>58</xdr:row>
                    <xdr:rowOff>0</xdr:rowOff>
                  </from>
                  <to>
                    <xdr:col>2</xdr:col>
                    <xdr:colOff>9525</xdr:colOff>
                    <xdr:row>59</xdr:row>
                    <xdr:rowOff>219075</xdr:rowOff>
                  </to>
                </anchor>
              </controlPr>
            </control>
          </mc:Choice>
        </mc:AlternateContent>
        <mc:AlternateContent xmlns:mc="http://schemas.openxmlformats.org/markup-compatibility/2006">
          <mc:Choice Requires="x14">
            <control shapeId="30016" r:id="rId23" name="CheckOri3">
              <controlPr defaultSize="0" autoFill="0" autoLine="0" autoPict="0">
                <anchor>
                  <from>
                    <xdr:col>0</xdr:col>
                    <xdr:colOff>209550</xdr:colOff>
                    <xdr:row>49</xdr:row>
                    <xdr:rowOff>123825</xdr:rowOff>
                  </from>
                  <to>
                    <xdr:col>1</xdr:col>
                    <xdr:colOff>219075</xdr:colOff>
                    <xdr:row>50</xdr:row>
                    <xdr:rowOff>152400</xdr:rowOff>
                  </to>
                </anchor>
              </controlPr>
            </control>
          </mc:Choice>
        </mc:AlternateContent>
        <mc:AlternateContent xmlns:mc="http://schemas.openxmlformats.org/markup-compatibility/2006">
          <mc:Choice Requires="x14">
            <control shapeId="30017" r:id="rId24" name="CheckOri4">
              <controlPr defaultSize="0" autoFill="0" autoLine="0" autoPict="0">
                <anchor>
                  <from>
                    <xdr:col>1</xdr:col>
                    <xdr:colOff>28575</xdr:colOff>
                    <xdr:row>60</xdr:row>
                    <xdr:rowOff>9525</xdr:rowOff>
                  </from>
                  <to>
                    <xdr:col>2</xdr:col>
                    <xdr:colOff>0</xdr:colOff>
                    <xdr:row>60</xdr:row>
                    <xdr:rowOff>238125</xdr:rowOff>
                  </to>
                </anchor>
              </controlPr>
            </control>
          </mc:Choice>
        </mc:AlternateContent>
        <mc:AlternateContent xmlns:mc="http://schemas.openxmlformats.org/markup-compatibility/2006">
          <mc:Choice Requires="x14">
            <control shapeId="30018" r:id="rId25" name="CheckOri5">
              <controlPr defaultSize="0" autoFill="0" autoLine="0" autoPict="0">
                <anchor>
                  <from>
                    <xdr:col>1</xdr:col>
                    <xdr:colOff>28575</xdr:colOff>
                    <xdr:row>61</xdr:row>
                    <xdr:rowOff>9525</xdr:rowOff>
                  </from>
                  <to>
                    <xdr:col>2</xdr:col>
                    <xdr:colOff>0</xdr:colOff>
                    <xdr:row>61</xdr:row>
                    <xdr:rowOff>238125</xdr:rowOff>
                  </to>
                </anchor>
              </controlPr>
            </control>
          </mc:Choice>
        </mc:AlternateContent>
        <mc:AlternateContent xmlns:mc="http://schemas.openxmlformats.org/markup-compatibility/2006">
          <mc:Choice Requires="x14">
            <control shapeId="30019" r:id="rId26" name="CheckOri6">
              <controlPr defaultSize="0" autoFill="0" autoLine="0" autoPict="0">
                <anchor>
                  <from>
                    <xdr:col>1</xdr:col>
                    <xdr:colOff>28575</xdr:colOff>
                    <xdr:row>62</xdr:row>
                    <xdr:rowOff>9525</xdr:rowOff>
                  </from>
                  <to>
                    <xdr:col>2</xdr:col>
                    <xdr:colOff>0</xdr:colOff>
                    <xdr:row>62</xdr:row>
                    <xdr:rowOff>238125</xdr:rowOff>
                  </to>
                </anchor>
              </controlPr>
            </control>
          </mc:Choice>
        </mc:AlternateContent>
        <mc:AlternateContent xmlns:mc="http://schemas.openxmlformats.org/markup-compatibility/2006">
          <mc:Choice Requires="x14">
            <control shapeId="30020" r:id="rId27" name="CheckOri7">
              <controlPr defaultSize="0" autoFill="0" autoLine="0" autoPict="0">
                <anchor>
                  <from>
                    <xdr:col>1</xdr:col>
                    <xdr:colOff>19050</xdr:colOff>
                    <xdr:row>63</xdr:row>
                    <xdr:rowOff>9525</xdr:rowOff>
                  </from>
                  <to>
                    <xdr:col>1</xdr:col>
                    <xdr:colOff>276225</xdr:colOff>
                    <xdr:row>63</xdr:row>
                    <xdr:rowOff>228600</xdr:rowOff>
                  </to>
                </anchor>
              </controlPr>
            </control>
          </mc:Choice>
        </mc:AlternateContent>
        <mc:AlternateContent xmlns:mc="http://schemas.openxmlformats.org/markup-compatibility/2006">
          <mc:Choice Requires="x14">
            <control shapeId="35945" r:id="rId28" name="CheckN2">
              <controlPr defaultSize="0" autoFill="0" autoLine="0" autoPict="0">
                <anchor>
                  <from>
                    <xdr:col>1</xdr:col>
                    <xdr:colOff>38100</xdr:colOff>
                    <xdr:row>17</xdr:row>
                    <xdr:rowOff>19050</xdr:rowOff>
                  </from>
                  <to>
                    <xdr:col>1</xdr:col>
                    <xdr:colOff>276225</xdr:colOff>
                    <xdr:row>17</xdr:row>
                    <xdr:rowOff>209550</xdr:rowOff>
                  </to>
                </anchor>
              </controlPr>
            </control>
          </mc:Choice>
        </mc:AlternateContent>
        <mc:AlternateContent xmlns:mc="http://schemas.openxmlformats.org/markup-compatibility/2006">
          <mc:Choice Requires="x14">
            <control shapeId="35946" r:id="rId29" name="CheckN3">
              <controlPr defaultSize="0" autoFill="0" autoLine="0" autoPict="0">
                <anchor>
                  <from>
                    <xdr:col>1</xdr:col>
                    <xdr:colOff>38100</xdr:colOff>
                    <xdr:row>18</xdr:row>
                    <xdr:rowOff>38100</xdr:rowOff>
                  </from>
                  <to>
                    <xdr:col>1</xdr:col>
                    <xdr:colOff>276225</xdr:colOff>
                    <xdr:row>18</xdr:row>
                    <xdr:rowOff>228600</xdr:rowOff>
                  </to>
                </anchor>
              </controlPr>
            </control>
          </mc:Choice>
        </mc:AlternateContent>
        <mc:AlternateContent xmlns:mc="http://schemas.openxmlformats.org/markup-compatibility/2006">
          <mc:Choice Requires="x14">
            <control shapeId="35947" r:id="rId30" name="CheckN4">
              <controlPr defaultSize="0" autoFill="0" autoLine="0" autoPict="0">
                <anchor>
                  <from>
                    <xdr:col>1</xdr:col>
                    <xdr:colOff>38100</xdr:colOff>
                    <xdr:row>19</xdr:row>
                    <xdr:rowOff>28575</xdr:rowOff>
                  </from>
                  <to>
                    <xdr:col>1</xdr:col>
                    <xdr:colOff>276225</xdr:colOff>
                    <xdr:row>19</xdr:row>
                    <xdr:rowOff>219075</xdr:rowOff>
                  </to>
                </anchor>
              </controlPr>
            </control>
          </mc:Choice>
        </mc:AlternateContent>
        <mc:AlternateContent xmlns:mc="http://schemas.openxmlformats.org/markup-compatibility/2006">
          <mc:Choice Requires="x14">
            <control shapeId="35948" r:id="rId31" name="CheckN5">
              <controlPr defaultSize="0" autoFill="0" autoLine="0" autoPict="0">
                <anchor>
                  <from>
                    <xdr:col>1</xdr:col>
                    <xdr:colOff>38100</xdr:colOff>
                    <xdr:row>20</xdr:row>
                    <xdr:rowOff>38100</xdr:rowOff>
                  </from>
                  <to>
                    <xdr:col>1</xdr:col>
                    <xdr:colOff>276225</xdr:colOff>
                    <xdr:row>20</xdr:row>
                    <xdr:rowOff>228600</xdr:rowOff>
                  </to>
                </anchor>
              </controlPr>
            </control>
          </mc:Choice>
        </mc:AlternateContent>
        <mc:AlternateContent xmlns:mc="http://schemas.openxmlformats.org/markup-compatibility/2006">
          <mc:Choice Requires="x14">
            <control shapeId="36366" r:id="rId32" name="CheckN6">
              <controlPr defaultSize="0" autoFill="0" autoLine="0" autoPict="0">
                <anchor>
                  <from>
                    <xdr:col>1</xdr:col>
                    <xdr:colOff>38100</xdr:colOff>
                    <xdr:row>21</xdr:row>
                    <xdr:rowOff>38100</xdr:rowOff>
                  </from>
                  <to>
                    <xdr:col>1</xdr:col>
                    <xdr:colOff>276225</xdr:colOff>
                    <xdr:row>21</xdr:row>
                    <xdr:rowOff>228600</xdr:rowOff>
                  </to>
                </anchor>
              </controlPr>
            </control>
          </mc:Choice>
        </mc:AlternateContent>
        <mc:AlternateContent xmlns:mc="http://schemas.openxmlformats.org/markup-compatibility/2006">
          <mc:Choice Requires="x14">
            <control shapeId="36482" r:id="rId33" name="CheckN6">
              <controlPr defaultSize="0" autoFill="0" autoLine="0" autoPict="0">
                <anchor>
                  <from>
                    <xdr:col>5</xdr:col>
                    <xdr:colOff>28575</xdr:colOff>
                    <xdr:row>36</xdr:row>
                    <xdr:rowOff>9525</xdr:rowOff>
                  </from>
                  <to>
                    <xdr:col>5</xdr:col>
                    <xdr:colOff>304800</xdr:colOff>
                    <xdr:row>36</xdr:row>
                    <xdr:rowOff>200025</xdr:rowOff>
                  </to>
                </anchor>
              </controlPr>
            </control>
          </mc:Choice>
        </mc:AlternateContent>
        <mc:AlternateContent xmlns:mc="http://schemas.openxmlformats.org/markup-compatibility/2006">
          <mc:Choice Requires="x14">
            <control shapeId="36484" r:id="rId34" name="CheckOri7">
              <controlPr defaultSize="0" autoFill="0" autoLine="0" autoPict="0">
                <anchor>
                  <from>
                    <xdr:col>1</xdr:col>
                    <xdr:colOff>28575</xdr:colOff>
                    <xdr:row>63</xdr:row>
                    <xdr:rowOff>219075</xdr:rowOff>
                  </from>
                  <to>
                    <xdr:col>2</xdr:col>
                    <xdr:colOff>0</xdr:colOff>
                    <xdr:row>64</xdr:row>
                    <xdr:rowOff>190500</xdr:rowOff>
                  </to>
                </anchor>
              </controlPr>
            </control>
          </mc:Choice>
        </mc:AlternateContent>
        <mc:AlternateContent xmlns:mc="http://schemas.openxmlformats.org/markup-compatibility/2006">
          <mc:Choice Requires="x14">
            <control shapeId="36488" r:id="rId35" name="CheckOri7">
              <controlPr defaultSize="0" autoFill="0" autoLine="0" autoPict="0">
                <anchor>
                  <from>
                    <xdr:col>1</xdr:col>
                    <xdr:colOff>38100</xdr:colOff>
                    <xdr:row>65</xdr:row>
                    <xdr:rowOff>0</xdr:rowOff>
                  </from>
                  <to>
                    <xdr:col>2</xdr:col>
                    <xdr:colOff>9525</xdr:colOff>
                    <xdr:row>65</xdr:row>
                    <xdr:rowOff>219075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3"/>
  <dimension ref="A1:L164"/>
  <sheetViews>
    <sheetView showGridLines="0" showZeros="0" zoomScale="70" zoomScaleNormal="70" zoomScaleSheetLayoutView="100" workbookViewId="0">
      <pane ySplit="5" topLeftCell="A135" activePane="bottomLeft" state="frozen"/>
      <selection activeCell="R18" sqref="R18"/>
      <selection pane="bottomLeft" activeCell="C9" sqref="C9:E9"/>
    </sheetView>
  </sheetViews>
  <sheetFormatPr baseColWidth="10" defaultColWidth="10.7109375" defaultRowHeight="15.75" customHeight="1" x14ac:dyDescent="0.2"/>
  <cols>
    <col min="1" max="1" width="3.7109375" style="1" customWidth="1"/>
    <col min="2" max="2" width="5.140625" style="1" customWidth="1"/>
    <col min="3" max="3" width="11.85546875" style="1" customWidth="1"/>
    <col min="4" max="4" width="11.42578125" style="1" customWidth="1"/>
    <col min="5" max="5" width="15.28515625" style="1" customWidth="1"/>
    <col min="6" max="6" width="4.140625" style="1" customWidth="1"/>
    <col min="7" max="7" width="45.7109375" style="1" customWidth="1"/>
    <col min="8" max="8" width="11.140625" style="1" customWidth="1"/>
    <col min="9" max="9" width="10.5703125" style="1" customWidth="1"/>
    <col min="10" max="10" width="21.5703125" style="1" hidden="1" customWidth="1"/>
    <col min="11" max="11" width="0.28515625" style="74" customWidth="1"/>
    <col min="12" max="12" width="9.42578125" style="70" hidden="1" customWidth="1"/>
    <col min="13" max="16384" width="10.7109375" style="1"/>
  </cols>
  <sheetData>
    <row r="1" spans="1:12" ht="15.75" customHeight="1" x14ac:dyDescent="0.2">
      <c r="B1" s="2"/>
      <c r="C1" s="2"/>
      <c r="D1" s="2"/>
      <c r="E1" s="2"/>
      <c r="F1" s="2"/>
      <c r="G1" s="2"/>
      <c r="H1" s="2"/>
      <c r="I1" s="2"/>
    </row>
    <row r="2" spans="1:12" ht="15.75" customHeight="1" x14ac:dyDescent="0.2">
      <c r="B2" s="2"/>
      <c r="C2" s="2"/>
      <c r="D2" s="2"/>
      <c r="E2" s="2"/>
      <c r="F2" s="2"/>
      <c r="G2" s="2"/>
      <c r="H2" s="2"/>
      <c r="I2" s="2"/>
    </row>
    <row r="3" spans="1:12" ht="15.75" customHeight="1" x14ac:dyDescent="0.2">
      <c r="B3" s="2"/>
      <c r="C3" s="2"/>
      <c r="D3" s="2"/>
      <c r="E3" s="2"/>
      <c r="F3" s="2"/>
      <c r="G3" s="2"/>
      <c r="H3" s="2"/>
      <c r="I3" s="2"/>
    </row>
    <row r="4" spans="1:12" ht="15.75" customHeight="1" x14ac:dyDescent="0.2">
      <c r="B4" s="2"/>
      <c r="C4" s="2"/>
      <c r="D4" s="2"/>
      <c r="E4" s="2"/>
      <c r="F4" s="2"/>
      <c r="G4" s="2"/>
      <c r="H4" s="2"/>
      <c r="I4" s="2"/>
    </row>
    <row r="5" spans="1:12" ht="15.75" customHeight="1" x14ac:dyDescent="0.2">
      <c r="B5" s="404" t="str">
        <f>'DATOS EMPRESA (1)'!H5</f>
        <v>(Denominación social empresa solicitante)</v>
      </c>
      <c r="C5" s="405"/>
      <c r="D5" s="405"/>
      <c r="E5" s="405"/>
      <c r="F5" s="405"/>
      <c r="G5" s="405"/>
      <c r="H5" s="405"/>
      <c r="I5" s="406"/>
    </row>
    <row r="6" spans="1:12" ht="149.25" customHeight="1" x14ac:dyDescent="0.2">
      <c r="B6" s="394">
        <f>IF(ComboCodResolucion="1-Industrias Agroalimentarias",LeyendaAgro,LeyendaNoAgro)</f>
        <v>0</v>
      </c>
      <c r="C6" s="394"/>
      <c r="D6" s="394"/>
      <c r="E6" s="394"/>
      <c r="F6" s="394"/>
      <c r="G6" s="394"/>
      <c r="H6" s="394"/>
      <c r="I6" s="394"/>
      <c r="K6" s="75"/>
    </row>
    <row r="7" spans="1:12" ht="15.75" customHeight="1" x14ac:dyDescent="0.2">
      <c r="B7" s="346" t="s">
        <v>1469</v>
      </c>
      <c r="C7" s="401"/>
      <c r="D7" s="401"/>
      <c r="E7" s="401"/>
      <c r="F7" s="401"/>
      <c r="G7" s="401"/>
      <c r="H7" s="401"/>
      <c r="I7" s="402"/>
      <c r="K7" s="75"/>
    </row>
    <row r="8" spans="1:12" s="3" customFormat="1" ht="15.75" customHeight="1" x14ac:dyDescent="0.2">
      <c r="B8" s="346" t="s">
        <v>1473</v>
      </c>
      <c r="C8" s="331"/>
      <c r="D8" s="331"/>
      <c r="E8" s="332"/>
      <c r="F8" s="346" t="s">
        <v>2732</v>
      </c>
      <c r="G8" s="332"/>
      <c r="H8" s="346" t="s">
        <v>1470</v>
      </c>
      <c r="I8" s="332"/>
      <c r="J8" s="67"/>
      <c r="K8" s="76"/>
      <c r="L8" s="71"/>
    </row>
    <row r="9" spans="1:12" ht="15.75" customHeight="1" x14ac:dyDescent="0.2">
      <c r="B9" s="37">
        <v>1</v>
      </c>
      <c r="C9" s="348"/>
      <c r="D9" s="247"/>
      <c r="E9" s="349"/>
      <c r="F9" s="395"/>
      <c r="G9" s="396"/>
      <c r="H9" s="36" t="str">
        <f t="shared" ref="H9:H40" si="0">IF(ComboCodResolucion="1-Industrias Agroalimentarias","",IF(AND($F9="Edificios",$I9&gt;30000),"MOD. COSTES",IF(AND($F9&lt;&gt;"Edificios",$I9&gt;12000,$F9&lt;&gt;"Terreno"),"MOD. COSTES","")))</f>
        <v/>
      </c>
      <c r="I9" s="104"/>
      <c r="K9" s="75" t="e">
        <f t="shared" ref="K9:K40" si="1">IF(ComboCodResolucion="1-Industrias Agroalimentarias",INDEX(CodTiposInverAgro,MATCH(F9,TiposInverAgro,0)),INDEX(CodTiposInverNoAgro,MATCH(F9,TiposInverNoAgro,0)))</f>
        <v>#N/A</v>
      </c>
      <c r="L9" s="58" t="e">
        <f t="shared" ref="L9:L40" si="2">IF(ComboCodResolucion="1-Industrias Agroalimentarias",INDEX(Cod2TiposInverAgro,MATCH(F9,TiposInverAgro,0)),INDEX(Cod2TiposInverNoAgro,MATCH(F9,TiposInverNoAgro,0)))</f>
        <v>#N/A</v>
      </c>
    </row>
    <row r="10" spans="1:12" s="3" customFormat="1" ht="15.75" customHeight="1" x14ac:dyDescent="0.2">
      <c r="B10" s="37">
        <f>1+B9</f>
        <v>2</v>
      </c>
      <c r="C10" s="349"/>
      <c r="D10" s="400"/>
      <c r="E10" s="400"/>
      <c r="F10" s="395"/>
      <c r="G10" s="396"/>
      <c r="H10" s="36" t="str">
        <f t="shared" si="0"/>
        <v/>
      </c>
      <c r="I10" s="104"/>
      <c r="J10" s="67"/>
      <c r="K10" s="75" t="e">
        <f t="shared" si="1"/>
        <v>#N/A</v>
      </c>
      <c r="L10" s="58" t="e">
        <f t="shared" si="2"/>
        <v>#N/A</v>
      </c>
    </row>
    <row r="11" spans="1:12" ht="15.75" customHeight="1" x14ac:dyDescent="0.2">
      <c r="B11" s="37">
        <f t="shared" ref="B11:B36" si="3">1+B10</f>
        <v>3</v>
      </c>
      <c r="C11" s="349"/>
      <c r="D11" s="400"/>
      <c r="E11" s="400"/>
      <c r="F11" s="395"/>
      <c r="G11" s="396"/>
      <c r="H11" s="36" t="str">
        <f t="shared" si="0"/>
        <v/>
      </c>
      <c r="I11" s="104"/>
      <c r="K11" s="75" t="e">
        <f t="shared" si="1"/>
        <v>#N/A</v>
      </c>
      <c r="L11" s="58" t="e">
        <f t="shared" si="2"/>
        <v>#N/A</v>
      </c>
    </row>
    <row r="12" spans="1:12" ht="15.75" customHeight="1" x14ac:dyDescent="0.2">
      <c r="B12" s="37">
        <f t="shared" si="3"/>
        <v>4</v>
      </c>
      <c r="C12" s="399"/>
      <c r="D12" s="400"/>
      <c r="E12" s="400"/>
      <c r="F12" s="395"/>
      <c r="G12" s="396"/>
      <c r="H12" s="36" t="str">
        <f t="shared" si="0"/>
        <v/>
      </c>
      <c r="I12" s="104"/>
      <c r="K12" s="75" t="e">
        <f t="shared" si="1"/>
        <v>#N/A</v>
      </c>
      <c r="L12" s="58" t="e">
        <f t="shared" si="2"/>
        <v>#N/A</v>
      </c>
    </row>
    <row r="13" spans="1:12" ht="15.75" customHeight="1" x14ac:dyDescent="0.2">
      <c r="B13" s="37">
        <f t="shared" si="3"/>
        <v>5</v>
      </c>
      <c r="C13" s="399"/>
      <c r="D13" s="400"/>
      <c r="E13" s="400"/>
      <c r="F13" s="395"/>
      <c r="G13" s="396"/>
      <c r="H13" s="36" t="str">
        <f t="shared" si="0"/>
        <v/>
      </c>
      <c r="I13" s="104"/>
      <c r="K13" s="75" t="e">
        <f t="shared" si="1"/>
        <v>#N/A</v>
      </c>
      <c r="L13" s="58" t="e">
        <f t="shared" si="2"/>
        <v>#N/A</v>
      </c>
    </row>
    <row r="14" spans="1:12" ht="15.75" customHeight="1" x14ac:dyDescent="0.2">
      <c r="B14" s="37">
        <f t="shared" si="3"/>
        <v>6</v>
      </c>
      <c r="C14" s="399"/>
      <c r="D14" s="400"/>
      <c r="E14" s="400"/>
      <c r="F14" s="395"/>
      <c r="G14" s="396"/>
      <c r="H14" s="36" t="str">
        <f t="shared" si="0"/>
        <v/>
      </c>
      <c r="I14" s="104"/>
      <c r="K14" s="75" t="e">
        <f t="shared" si="1"/>
        <v>#N/A</v>
      </c>
      <c r="L14" s="58" t="e">
        <f t="shared" si="2"/>
        <v>#N/A</v>
      </c>
    </row>
    <row r="15" spans="1:12" s="2" customFormat="1" ht="15.75" customHeight="1" x14ac:dyDescent="0.2">
      <c r="B15" s="37">
        <f t="shared" si="3"/>
        <v>7</v>
      </c>
      <c r="C15" s="399"/>
      <c r="D15" s="400"/>
      <c r="E15" s="400"/>
      <c r="F15" s="395"/>
      <c r="G15" s="396"/>
      <c r="H15" s="36" t="str">
        <f t="shared" si="0"/>
        <v/>
      </c>
      <c r="I15" s="104"/>
      <c r="K15" s="75" t="e">
        <f t="shared" si="1"/>
        <v>#N/A</v>
      </c>
      <c r="L15" s="58" t="e">
        <f t="shared" si="2"/>
        <v>#N/A</v>
      </c>
    </row>
    <row r="16" spans="1:12" s="2" customFormat="1" ht="15.75" customHeight="1" x14ac:dyDescent="0.2">
      <c r="A16" s="20"/>
      <c r="B16" s="37">
        <f t="shared" si="3"/>
        <v>8</v>
      </c>
      <c r="C16" s="399"/>
      <c r="D16" s="400"/>
      <c r="E16" s="400"/>
      <c r="F16" s="395"/>
      <c r="G16" s="396"/>
      <c r="H16" s="36" t="str">
        <f t="shared" si="0"/>
        <v/>
      </c>
      <c r="I16" s="104"/>
      <c r="K16" s="75" t="e">
        <f t="shared" si="1"/>
        <v>#N/A</v>
      </c>
      <c r="L16" s="58" t="e">
        <f t="shared" si="2"/>
        <v>#N/A</v>
      </c>
    </row>
    <row r="17" spans="1:12" s="2" customFormat="1" ht="15.75" customHeight="1" x14ac:dyDescent="0.2">
      <c r="B17" s="37">
        <f t="shared" si="3"/>
        <v>9</v>
      </c>
      <c r="C17" s="399"/>
      <c r="D17" s="400"/>
      <c r="E17" s="400"/>
      <c r="F17" s="395"/>
      <c r="G17" s="396"/>
      <c r="H17" s="36" t="str">
        <f t="shared" si="0"/>
        <v/>
      </c>
      <c r="I17" s="104"/>
      <c r="K17" s="75" t="e">
        <f t="shared" si="1"/>
        <v>#N/A</v>
      </c>
      <c r="L17" s="58" t="e">
        <f t="shared" si="2"/>
        <v>#N/A</v>
      </c>
    </row>
    <row r="18" spans="1:12" s="2" customFormat="1" ht="15.75" customHeight="1" x14ac:dyDescent="0.2">
      <c r="B18" s="37">
        <f t="shared" si="3"/>
        <v>10</v>
      </c>
      <c r="C18" s="399"/>
      <c r="D18" s="400"/>
      <c r="E18" s="400"/>
      <c r="F18" s="395"/>
      <c r="G18" s="396"/>
      <c r="H18" s="36" t="str">
        <f t="shared" si="0"/>
        <v/>
      </c>
      <c r="I18" s="104"/>
      <c r="K18" s="75" t="e">
        <f t="shared" si="1"/>
        <v>#N/A</v>
      </c>
      <c r="L18" s="58" t="e">
        <f t="shared" si="2"/>
        <v>#N/A</v>
      </c>
    </row>
    <row r="19" spans="1:12" s="2" customFormat="1" ht="15.75" customHeight="1" x14ac:dyDescent="0.2">
      <c r="B19" s="37">
        <f t="shared" si="3"/>
        <v>11</v>
      </c>
      <c r="C19" s="399"/>
      <c r="D19" s="400"/>
      <c r="E19" s="400"/>
      <c r="F19" s="395"/>
      <c r="G19" s="396"/>
      <c r="H19" s="36" t="str">
        <f t="shared" si="0"/>
        <v/>
      </c>
      <c r="I19" s="104"/>
      <c r="K19" s="75" t="e">
        <f t="shared" si="1"/>
        <v>#N/A</v>
      </c>
      <c r="L19" s="58" t="e">
        <f t="shared" si="2"/>
        <v>#N/A</v>
      </c>
    </row>
    <row r="20" spans="1:12" s="2" customFormat="1" ht="15.75" customHeight="1" x14ac:dyDescent="0.2">
      <c r="B20" s="37">
        <f t="shared" si="3"/>
        <v>12</v>
      </c>
      <c r="C20" s="399"/>
      <c r="D20" s="400"/>
      <c r="E20" s="400"/>
      <c r="F20" s="395"/>
      <c r="G20" s="396"/>
      <c r="H20" s="36" t="str">
        <f t="shared" si="0"/>
        <v/>
      </c>
      <c r="I20" s="104"/>
      <c r="K20" s="75" t="e">
        <f t="shared" si="1"/>
        <v>#N/A</v>
      </c>
      <c r="L20" s="58" t="e">
        <f t="shared" si="2"/>
        <v>#N/A</v>
      </c>
    </row>
    <row r="21" spans="1:12" s="2" customFormat="1" ht="15.75" customHeight="1" x14ac:dyDescent="0.2">
      <c r="B21" s="37">
        <f t="shared" si="3"/>
        <v>13</v>
      </c>
      <c r="C21" s="399"/>
      <c r="D21" s="400"/>
      <c r="E21" s="400"/>
      <c r="F21" s="395"/>
      <c r="G21" s="396"/>
      <c r="H21" s="36" t="str">
        <f t="shared" si="0"/>
        <v/>
      </c>
      <c r="I21" s="104"/>
      <c r="K21" s="75" t="e">
        <f t="shared" si="1"/>
        <v>#N/A</v>
      </c>
      <c r="L21" s="58" t="e">
        <f t="shared" si="2"/>
        <v>#N/A</v>
      </c>
    </row>
    <row r="22" spans="1:12" s="2" customFormat="1" ht="15.75" customHeight="1" x14ac:dyDescent="0.2">
      <c r="B22" s="37">
        <f t="shared" si="3"/>
        <v>14</v>
      </c>
      <c r="C22" s="399"/>
      <c r="D22" s="400"/>
      <c r="E22" s="400"/>
      <c r="F22" s="395"/>
      <c r="G22" s="396"/>
      <c r="H22" s="36" t="str">
        <f t="shared" si="0"/>
        <v/>
      </c>
      <c r="I22" s="104"/>
      <c r="K22" s="75" t="e">
        <f t="shared" si="1"/>
        <v>#N/A</v>
      </c>
      <c r="L22" s="58" t="e">
        <f t="shared" si="2"/>
        <v>#N/A</v>
      </c>
    </row>
    <row r="23" spans="1:12" s="2" customFormat="1" ht="15.75" customHeight="1" x14ac:dyDescent="0.2">
      <c r="B23" s="37">
        <f t="shared" si="3"/>
        <v>15</v>
      </c>
      <c r="C23" s="399"/>
      <c r="D23" s="400"/>
      <c r="E23" s="400"/>
      <c r="F23" s="395"/>
      <c r="G23" s="396"/>
      <c r="H23" s="36" t="str">
        <f t="shared" si="0"/>
        <v/>
      </c>
      <c r="I23" s="104"/>
      <c r="K23" s="75" t="e">
        <f t="shared" si="1"/>
        <v>#N/A</v>
      </c>
      <c r="L23" s="58" t="e">
        <f t="shared" si="2"/>
        <v>#N/A</v>
      </c>
    </row>
    <row r="24" spans="1:12" s="2" customFormat="1" ht="15.75" customHeight="1" x14ac:dyDescent="0.2">
      <c r="B24" s="37">
        <f t="shared" si="3"/>
        <v>16</v>
      </c>
      <c r="C24" s="399"/>
      <c r="D24" s="400"/>
      <c r="E24" s="400"/>
      <c r="F24" s="395"/>
      <c r="G24" s="396"/>
      <c r="H24" s="36" t="str">
        <f t="shared" si="0"/>
        <v/>
      </c>
      <c r="I24" s="104"/>
      <c r="K24" s="75" t="e">
        <f t="shared" si="1"/>
        <v>#N/A</v>
      </c>
      <c r="L24" s="58" t="e">
        <f t="shared" si="2"/>
        <v>#N/A</v>
      </c>
    </row>
    <row r="25" spans="1:12" ht="15.75" customHeight="1" x14ac:dyDescent="0.2">
      <c r="B25" s="37">
        <f t="shared" si="3"/>
        <v>17</v>
      </c>
      <c r="C25" s="399"/>
      <c r="D25" s="400"/>
      <c r="E25" s="400"/>
      <c r="F25" s="395"/>
      <c r="G25" s="396"/>
      <c r="H25" s="36" t="str">
        <f t="shared" si="0"/>
        <v/>
      </c>
      <c r="I25" s="104"/>
      <c r="K25" s="75" t="e">
        <f t="shared" si="1"/>
        <v>#N/A</v>
      </c>
      <c r="L25" s="58" t="e">
        <f t="shared" si="2"/>
        <v>#N/A</v>
      </c>
    </row>
    <row r="26" spans="1:12" s="4" customFormat="1" ht="15.75" customHeight="1" x14ac:dyDescent="0.2">
      <c r="B26" s="37">
        <f t="shared" si="3"/>
        <v>18</v>
      </c>
      <c r="C26" s="399"/>
      <c r="D26" s="400"/>
      <c r="E26" s="400"/>
      <c r="F26" s="395"/>
      <c r="G26" s="396"/>
      <c r="H26" s="36" t="str">
        <f t="shared" si="0"/>
        <v/>
      </c>
      <c r="I26" s="104"/>
      <c r="J26" s="68"/>
      <c r="K26" s="75" t="e">
        <f t="shared" si="1"/>
        <v>#N/A</v>
      </c>
      <c r="L26" s="58" t="e">
        <f t="shared" si="2"/>
        <v>#N/A</v>
      </c>
    </row>
    <row r="27" spans="1:12" s="4" customFormat="1" ht="15.75" customHeight="1" x14ac:dyDescent="0.2">
      <c r="A27" s="17"/>
      <c r="B27" s="37">
        <f t="shared" si="3"/>
        <v>19</v>
      </c>
      <c r="C27" s="399"/>
      <c r="D27" s="400"/>
      <c r="E27" s="400"/>
      <c r="F27" s="395"/>
      <c r="G27" s="396"/>
      <c r="H27" s="36" t="str">
        <f t="shared" si="0"/>
        <v/>
      </c>
      <c r="I27" s="104"/>
      <c r="J27" s="68"/>
      <c r="K27" s="75" t="e">
        <f t="shared" si="1"/>
        <v>#N/A</v>
      </c>
      <c r="L27" s="58" t="e">
        <f t="shared" si="2"/>
        <v>#N/A</v>
      </c>
    </row>
    <row r="28" spans="1:12" s="4" customFormat="1" ht="15.75" customHeight="1" x14ac:dyDescent="0.2">
      <c r="A28" s="17"/>
      <c r="B28" s="37">
        <f t="shared" si="3"/>
        <v>20</v>
      </c>
      <c r="C28" s="397"/>
      <c r="D28" s="398"/>
      <c r="E28" s="399"/>
      <c r="F28" s="395"/>
      <c r="G28" s="396"/>
      <c r="H28" s="36" t="str">
        <f t="shared" si="0"/>
        <v/>
      </c>
      <c r="I28" s="104"/>
      <c r="J28" s="68"/>
      <c r="K28" s="75" t="e">
        <f t="shared" si="1"/>
        <v>#N/A</v>
      </c>
      <c r="L28" s="58" t="e">
        <f t="shared" si="2"/>
        <v>#N/A</v>
      </c>
    </row>
    <row r="29" spans="1:12" s="4" customFormat="1" ht="15.75" customHeight="1" x14ac:dyDescent="0.2">
      <c r="A29" s="17"/>
      <c r="B29" s="37">
        <f t="shared" si="3"/>
        <v>21</v>
      </c>
      <c r="C29" s="397"/>
      <c r="D29" s="398"/>
      <c r="E29" s="399"/>
      <c r="F29" s="395"/>
      <c r="G29" s="396"/>
      <c r="H29" s="36" t="str">
        <f t="shared" si="0"/>
        <v/>
      </c>
      <c r="I29" s="104"/>
      <c r="J29" s="68"/>
      <c r="K29" s="75" t="e">
        <f t="shared" si="1"/>
        <v>#N/A</v>
      </c>
      <c r="L29" s="58" t="e">
        <f t="shared" si="2"/>
        <v>#N/A</v>
      </c>
    </row>
    <row r="30" spans="1:12" s="4" customFormat="1" ht="15.75" customHeight="1" x14ac:dyDescent="0.2">
      <c r="A30" s="17"/>
      <c r="B30" s="37">
        <f t="shared" si="3"/>
        <v>22</v>
      </c>
      <c r="C30" s="397"/>
      <c r="D30" s="398"/>
      <c r="E30" s="399"/>
      <c r="F30" s="395"/>
      <c r="G30" s="396"/>
      <c r="H30" s="36" t="str">
        <f t="shared" si="0"/>
        <v/>
      </c>
      <c r="I30" s="104"/>
      <c r="J30" s="68"/>
      <c r="K30" s="75" t="e">
        <f t="shared" si="1"/>
        <v>#N/A</v>
      </c>
      <c r="L30" s="58" t="e">
        <f t="shared" si="2"/>
        <v>#N/A</v>
      </c>
    </row>
    <row r="31" spans="1:12" s="4" customFormat="1" ht="15.75" customHeight="1" x14ac:dyDescent="0.2">
      <c r="A31" s="17"/>
      <c r="B31" s="37">
        <f t="shared" si="3"/>
        <v>23</v>
      </c>
      <c r="C31" s="397"/>
      <c r="D31" s="398"/>
      <c r="E31" s="399"/>
      <c r="F31" s="395"/>
      <c r="G31" s="396"/>
      <c r="H31" s="36" t="str">
        <f t="shared" si="0"/>
        <v/>
      </c>
      <c r="I31" s="104"/>
      <c r="J31" s="68"/>
      <c r="K31" s="75" t="e">
        <f t="shared" si="1"/>
        <v>#N/A</v>
      </c>
      <c r="L31" s="58" t="e">
        <f t="shared" si="2"/>
        <v>#N/A</v>
      </c>
    </row>
    <row r="32" spans="1:12" s="4" customFormat="1" ht="15.75" customHeight="1" x14ac:dyDescent="0.2">
      <c r="A32" s="17"/>
      <c r="B32" s="37">
        <f t="shared" si="3"/>
        <v>24</v>
      </c>
      <c r="C32" s="397"/>
      <c r="D32" s="398"/>
      <c r="E32" s="399"/>
      <c r="F32" s="395"/>
      <c r="G32" s="396"/>
      <c r="H32" s="36" t="str">
        <f t="shared" si="0"/>
        <v/>
      </c>
      <c r="I32" s="104"/>
      <c r="J32" s="68"/>
      <c r="K32" s="75" t="e">
        <f t="shared" si="1"/>
        <v>#N/A</v>
      </c>
      <c r="L32" s="58" t="e">
        <f t="shared" si="2"/>
        <v>#N/A</v>
      </c>
    </row>
    <row r="33" spans="1:12" s="4" customFormat="1" ht="15.75" customHeight="1" x14ac:dyDescent="0.2">
      <c r="A33" s="17"/>
      <c r="B33" s="37">
        <f t="shared" si="3"/>
        <v>25</v>
      </c>
      <c r="C33" s="397"/>
      <c r="D33" s="398"/>
      <c r="E33" s="399"/>
      <c r="F33" s="395"/>
      <c r="G33" s="396"/>
      <c r="H33" s="36" t="str">
        <f t="shared" si="0"/>
        <v/>
      </c>
      <c r="I33" s="104"/>
      <c r="J33" s="68"/>
      <c r="K33" s="75" t="e">
        <f t="shared" si="1"/>
        <v>#N/A</v>
      </c>
      <c r="L33" s="58" t="e">
        <f t="shared" si="2"/>
        <v>#N/A</v>
      </c>
    </row>
    <row r="34" spans="1:12" s="4" customFormat="1" ht="15.75" customHeight="1" x14ac:dyDescent="0.2">
      <c r="A34" s="17"/>
      <c r="B34" s="37">
        <f t="shared" si="3"/>
        <v>26</v>
      </c>
      <c r="C34" s="397"/>
      <c r="D34" s="398"/>
      <c r="E34" s="399"/>
      <c r="F34" s="395"/>
      <c r="G34" s="396"/>
      <c r="H34" s="36" t="str">
        <f t="shared" si="0"/>
        <v/>
      </c>
      <c r="I34" s="104"/>
      <c r="J34" s="68"/>
      <c r="K34" s="75" t="e">
        <f t="shared" si="1"/>
        <v>#N/A</v>
      </c>
      <c r="L34" s="58" t="e">
        <f t="shared" si="2"/>
        <v>#N/A</v>
      </c>
    </row>
    <row r="35" spans="1:12" s="4" customFormat="1" ht="15.75" customHeight="1" x14ac:dyDescent="0.2">
      <c r="A35" s="17"/>
      <c r="B35" s="37">
        <f t="shared" si="3"/>
        <v>27</v>
      </c>
      <c r="C35" s="397"/>
      <c r="D35" s="398"/>
      <c r="E35" s="399"/>
      <c r="F35" s="395"/>
      <c r="G35" s="396"/>
      <c r="H35" s="36" t="str">
        <f t="shared" si="0"/>
        <v/>
      </c>
      <c r="I35" s="104"/>
      <c r="J35" s="68"/>
      <c r="K35" s="75" t="e">
        <f t="shared" si="1"/>
        <v>#N/A</v>
      </c>
      <c r="L35" s="58" t="e">
        <f t="shared" si="2"/>
        <v>#N/A</v>
      </c>
    </row>
    <row r="36" spans="1:12" s="4" customFormat="1" ht="15.75" customHeight="1" x14ac:dyDescent="0.2">
      <c r="A36" s="17"/>
      <c r="B36" s="37">
        <f t="shared" si="3"/>
        <v>28</v>
      </c>
      <c r="C36" s="397"/>
      <c r="D36" s="398"/>
      <c r="E36" s="399"/>
      <c r="F36" s="395"/>
      <c r="G36" s="396"/>
      <c r="H36" s="36" t="str">
        <f t="shared" si="0"/>
        <v/>
      </c>
      <c r="I36" s="104"/>
      <c r="J36" s="68"/>
      <c r="K36" s="75" t="e">
        <f t="shared" si="1"/>
        <v>#N/A</v>
      </c>
      <c r="L36" s="58" t="e">
        <f t="shared" si="2"/>
        <v>#N/A</v>
      </c>
    </row>
    <row r="37" spans="1:12" s="4" customFormat="1" ht="15.75" customHeight="1" x14ac:dyDescent="0.2">
      <c r="A37" s="17"/>
      <c r="B37" s="37">
        <f t="shared" ref="B37:B42" si="4">1+B36</f>
        <v>29</v>
      </c>
      <c r="C37" s="397"/>
      <c r="D37" s="398"/>
      <c r="E37" s="399"/>
      <c r="F37" s="395"/>
      <c r="G37" s="396"/>
      <c r="H37" s="36" t="str">
        <f t="shared" si="0"/>
        <v/>
      </c>
      <c r="I37" s="104"/>
      <c r="J37" s="68"/>
      <c r="K37" s="75" t="e">
        <f t="shared" si="1"/>
        <v>#N/A</v>
      </c>
      <c r="L37" s="58" t="e">
        <f t="shared" si="2"/>
        <v>#N/A</v>
      </c>
    </row>
    <row r="38" spans="1:12" s="4" customFormat="1" ht="15.75" customHeight="1" x14ac:dyDescent="0.2">
      <c r="A38" s="17"/>
      <c r="B38" s="37">
        <f t="shared" si="4"/>
        <v>30</v>
      </c>
      <c r="C38" s="397"/>
      <c r="D38" s="398"/>
      <c r="E38" s="399"/>
      <c r="F38" s="395"/>
      <c r="G38" s="396"/>
      <c r="H38" s="36" t="str">
        <f t="shared" si="0"/>
        <v/>
      </c>
      <c r="I38" s="104"/>
      <c r="J38" s="68"/>
      <c r="K38" s="75" t="e">
        <f t="shared" si="1"/>
        <v>#N/A</v>
      </c>
      <c r="L38" s="58" t="e">
        <f t="shared" si="2"/>
        <v>#N/A</v>
      </c>
    </row>
    <row r="39" spans="1:12" s="4" customFormat="1" ht="15.75" customHeight="1" x14ac:dyDescent="0.2">
      <c r="A39" s="17"/>
      <c r="B39" s="37">
        <f t="shared" si="4"/>
        <v>31</v>
      </c>
      <c r="C39" s="397"/>
      <c r="D39" s="398"/>
      <c r="E39" s="399"/>
      <c r="F39" s="395"/>
      <c r="G39" s="396"/>
      <c r="H39" s="36" t="str">
        <f t="shared" si="0"/>
        <v/>
      </c>
      <c r="I39" s="104"/>
      <c r="J39" s="68"/>
      <c r="K39" s="75" t="e">
        <f t="shared" si="1"/>
        <v>#N/A</v>
      </c>
      <c r="L39" s="58" t="e">
        <f t="shared" si="2"/>
        <v>#N/A</v>
      </c>
    </row>
    <row r="40" spans="1:12" s="4" customFormat="1" ht="15.75" customHeight="1" x14ac:dyDescent="0.2">
      <c r="A40" s="17"/>
      <c r="B40" s="37">
        <f t="shared" si="4"/>
        <v>32</v>
      </c>
      <c r="C40" s="397"/>
      <c r="D40" s="398"/>
      <c r="E40" s="399"/>
      <c r="F40" s="395"/>
      <c r="G40" s="396"/>
      <c r="H40" s="36" t="str">
        <f t="shared" si="0"/>
        <v/>
      </c>
      <c r="I40" s="104"/>
      <c r="J40" s="68"/>
      <c r="K40" s="75" t="e">
        <f t="shared" si="1"/>
        <v>#N/A</v>
      </c>
      <c r="L40" s="58" t="e">
        <f t="shared" si="2"/>
        <v>#N/A</v>
      </c>
    </row>
    <row r="41" spans="1:12" s="4" customFormat="1" ht="15.75" customHeight="1" x14ac:dyDescent="0.2">
      <c r="A41" s="17"/>
      <c r="B41" s="37">
        <f t="shared" si="4"/>
        <v>33</v>
      </c>
      <c r="C41" s="397"/>
      <c r="D41" s="398"/>
      <c r="E41" s="399"/>
      <c r="F41" s="395"/>
      <c r="G41" s="396"/>
      <c r="H41" s="36" t="str">
        <f t="shared" ref="H41:H72" si="5">IF(ComboCodResolucion="1-Industrias Agroalimentarias","",IF(AND($F41="Edificios",$I41&gt;30000),"MOD. COSTES",IF(AND($F41&lt;&gt;"Edificios",$I41&gt;12000,$F41&lt;&gt;"Terreno"),"MOD. COSTES","")))</f>
        <v/>
      </c>
      <c r="I41" s="104"/>
      <c r="J41" s="68"/>
      <c r="K41" s="75" t="e">
        <f t="shared" ref="K41:K72" si="6">IF(ComboCodResolucion="1-Industrias Agroalimentarias",INDEX(CodTiposInverAgro,MATCH(F41,TiposInverAgro,0)),INDEX(CodTiposInverNoAgro,MATCH(F41,TiposInverNoAgro,0)))</f>
        <v>#N/A</v>
      </c>
      <c r="L41" s="58" t="e">
        <f t="shared" ref="L41:L72" si="7">IF(ComboCodResolucion="1-Industrias Agroalimentarias",INDEX(Cod2TiposInverAgro,MATCH(F41,TiposInverAgro,0)),INDEX(Cod2TiposInverNoAgro,MATCH(F41,TiposInverNoAgro,0)))</f>
        <v>#N/A</v>
      </c>
    </row>
    <row r="42" spans="1:12" s="4" customFormat="1" ht="15.75" customHeight="1" x14ac:dyDescent="0.2">
      <c r="A42" s="17"/>
      <c r="B42" s="37">
        <f t="shared" si="4"/>
        <v>34</v>
      </c>
      <c r="C42" s="397"/>
      <c r="D42" s="398"/>
      <c r="E42" s="399"/>
      <c r="F42" s="395"/>
      <c r="G42" s="396"/>
      <c r="H42" s="36" t="str">
        <f t="shared" si="5"/>
        <v/>
      </c>
      <c r="I42" s="104"/>
      <c r="J42" s="68"/>
      <c r="K42" s="75" t="e">
        <f t="shared" si="6"/>
        <v>#N/A</v>
      </c>
      <c r="L42" s="58" t="e">
        <f t="shared" si="7"/>
        <v>#N/A</v>
      </c>
    </row>
    <row r="43" spans="1:12" s="4" customFormat="1" ht="15.75" customHeight="1" x14ac:dyDescent="0.2">
      <c r="A43" s="17"/>
      <c r="B43" s="37">
        <f>1+B42</f>
        <v>35</v>
      </c>
      <c r="C43" s="399"/>
      <c r="D43" s="400"/>
      <c r="E43" s="400"/>
      <c r="F43" s="395"/>
      <c r="G43" s="396"/>
      <c r="H43" s="36" t="str">
        <f t="shared" si="5"/>
        <v/>
      </c>
      <c r="I43" s="104"/>
      <c r="J43" s="68"/>
      <c r="K43" s="75" t="e">
        <f t="shared" si="6"/>
        <v>#N/A</v>
      </c>
      <c r="L43" s="58" t="e">
        <f t="shared" si="7"/>
        <v>#N/A</v>
      </c>
    </row>
    <row r="44" spans="1:12" s="4" customFormat="1" ht="15.75" customHeight="1" x14ac:dyDescent="0.2">
      <c r="A44" s="17"/>
      <c r="B44" s="37">
        <f>1+B43</f>
        <v>36</v>
      </c>
      <c r="C44" s="399"/>
      <c r="D44" s="400"/>
      <c r="E44" s="400"/>
      <c r="F44" s="395"/>
      <c r="G44" s="396"/>
      <c r="H44" s="36" t="str">
        <f t="shared" si="5"/>
        <v/>
      </c>
      <c r="I44" s="104"/>
      <c r="J44" s="68"/>
      <c r="K44" s="75" t="e">
        <f t="shared" si="6"/>
        <v>#N/A</v>
      </c>
      <c r="L44" s="58" t="e">
        <f t="shared" si="7"/>
        <v>#N/A</v>
      </c>
    </row>
    <row r="45" spans="1:12" s="4" customFormat="1" ht="15.75" customHeight="1" x14ac:dyDescent="0.2">
      <c r="A45" s="17"/>
      <c r="B45" s="37">
        <f t="shared" ref="B45:B77" si="8">1+B44</f>
        <v>37</v>
      </c>
      <c r="C45" s="399"/>
      <c r="D45" s="400"/>
      <c r="E45" s="400"/>
      <c r="F45" s="395"/>
      <c r="G45" s="396"/>
      <c r="H45" s="36" t="str">
        <f t="shared" si="5"/>
        <v/>
      </c>
      <c r="I45" s="104"/>
      <c r="J45" s="68"/>
      <c r="K45" s="75" t="e">
        <f t="shared" si="6"/>
        <v>#N/A</v>
      </c>
      <c r="L45" s="58" t="e">
        <f t="shared" si="7"/>
        <v>#N/A</v>
      </c>
    </row>
    <row r="46" spans="1:12" s="4" customFormat="1" ht="15.75" customHeight="1" x14ac:dyDescent="0.2">
      <c r="A46" s="17"/>
      <c r="B46" s="37">
        <f t="shared" si="8"/>
        <v>38</v>
      </c>
      <c r="C46" s="399"/>
      <c r="D46" s="400"/>
      <c r="E46" s="400"/>
      <c r="F46" s="395"/>
      <c r="G46" s="396"/>
      <c r="H46" s="36" t="str">
        <f t="shared" si="5"/>
        <v/>
      </c>
      <c r="I46" s="104"/>
      <c r="J46" s="68"/>
      <c r="K46" s="75" t="e">
        <f t="shared" si="6"/>
        <v>#N/A</v>
      </c>
      <c r="L46" s="58" t="e">
        <f t="shared" si="7"/>
        <v>#N/A</v>
      </c>
    </row>
    <row r="47" spans="1:12" s="17" customFormat="1" ht="15.75" customHeight="1" x14ac:dyDescent="0.2">
      <c r="B47" s="37">
        <f t="shared" si="8"/>
        <v>39</v>
      </c>
      <c r="C47" s="399"/>
      <c r="D47" s="400"/>
      <c r="E47" s="400"/>
      <c r="F47" s="395"/>
      <c r="G47" s="396"/>
      <c r="H47" s="36" t="str">
        <f t="shared" si="5"/>
        <v/>
      </c>
      <c r="I47" s="104"/>
      <c r="J47" s="69"/>
      <c r="K47" s="75" t="e">
        <f t="shared" si="6"/>
        <v>#N/A</v>
      </c>
      <c r="L47" s="58" t="e">
        <f t="shared" si="7"/>
        <v>#N/A</v>
      </c>
    </row>
    <row r="48" spans="1:12" s="4" customFormat="1" ht="15.75" customHeight="1" x14ac:dyDescent="0.2">
      <c r="B48" s="37">
        <f t="shared" si="8"/>
        <v>40</v>
      </c>
      <c r="C48" s="399"/>
      <c r="D48" s="400"/>
      <c r="E48" s="400"/>
      <c r="F48" s="395"/>
      <c r="G48" s="396"/>
      <c r="H48" s="36" t="str">
        <f t="shared" si="5"/>
        <v/>
      </c>
      <c r="I48" s="104"/>
      <c r="J48" s="68"/>
      <c r="K48" s="75" t="e">
        <f t="shared" si="6"/>
        <v>#N/A</v>
      </c>
      <c r="L48" s="58" t="e">
        <f t="shared" si="7"/>
        <v>#N/A</v>
      </c>
    </row>
    <row r="49" spans="2:12" ht="15.75" customHeight="1" x14ac:dyDescent="0.2">
      <c r="B49" s="37">
        <f t="shared" si="8"/>
        <v>41</v>
      </c>
      <c r="C49" s="399"/>
      <c r="D49" s="400"/>
      <c r="E49" s="400"/>
      <c r="F49" s="395"/>
      <c r="G49" s="396"/>
      <c r="H49" s="36" t="str">
        <f t="shared" si="5"/>
        <v/>
      </c>
      <c r="I49" s="104"/>
      <c r="K49" s="75" t="e">
        <f t="shared" si="6"/>
        <v>#N/A</v>
      </c>
      <c r="L49" s="58" t="e">
        <f t="shared" si="7"/>
        <v>#N/A</v>
      </c>
    </row>
    <row r="50" spans="2:12" ht="15.75" customHeight="1" x14ac:dyDescent="0.2">
      <c r="B50" s="37">
        <f t="shared" si="8"/>
        <v>42</v>
      </c>
      <c r="C50" s="399"/>
      <c r="D50" s="400"/>
      <c r="E50" s="400"/>
      <c r="F50" s="395"/>
      <c r="G50" s="396"/>
      <c r="H50" s="36" t="str">
        <f t="shared" si="5"/>
        <v/>
      </c>
      <c r="I50" s="104"/>
      <c r="K50" s="75" t="e">
        <f t="shared" si="6"/>
        <v>#N/A</v>
      </c>
      <c r="L50" s="58" t="e">
        <f t="shared" si="7"/>
        <v>#N/A</v>
      </c>
    </row>
    <row r="51" spans="2:12" ht="15.75" customHeight="1" x14ac:dyDescent="0.2">
      <c r="B51" s="37">
        <f t="shared" si="8"/>
        <v>43</v>
      </c>
      <c r="C51" s="399"/>
      <c r="D51" s="400"/>
      <c r="E51" s="400"/>
      <c r="F51" s="395"/>
      <c r="G51" s="396"/>
      <c r="H51" s="36" t="str">
        <f t="shared" si="5"/>
        <v/>
      </c>
      <c r="I51" s="104"/>
      <c r="K51" s="75" t="e">
        <f t="shared" si="6"/>
        <v>#N/A</v>
      </c>
      <c r="L51" s="58" t="e">
        <f t="shared" si="7"/>
        <v>#N/A</v>
      </c>
    </row>
    <row r="52" spans="2:12" ht="15.75" customHeight="1" x14ac:dyDescent="0.2">
      <c r="B52" s="37">
        <f t="shared" si="8"/>
        <v>44</v>
      </c>
      <c r="C52" s="399"/>
      <c r="D52" s="400"/>
      <c r="E52" s="400"/>
      <c r="F52" s="395"/>
      <c r="G52" s="396"/>
      <c r="H52" s="36" t="str">
        <f t="shared" si="5"/>
        <v/>
      </c>
      <c r="I52" s="104"/>
      <c r="K52" s="75" t="e">
        <f t="shared" si="6"/>
        <v>#N/A</v>
      </c>
      <c r="L52" s="58" t="e">
        <f t="shared" si="7"/>
        <v>#N/A</v>
      </c>
    </row>
    <row r="53" spans="2:12" ht="15.75" customHeight="1" x14ac:dyDescent="0.2">
      <c r="B53" s="37">
        <f t="shared" si="8"/>
        <v>45</v>
      </c>
      <c r="C53" s="399"/>
      <c r="D53" s="400"/>
      <c r="E53" s="400"/>
      <c r="F53" s="395"/>
      <c r="G53" s="396"/>
      <c r="H53" s="36" t="str">
        <f t="shared" si="5"/>
        <v/>
      </c>
      <c r="I53" s="104"/>
      <c r="K53" s="75" t="e">
        <f t="shared" si="6"/>
        <v>#N/A</v>
      </c>
      <c r="L53" s="58" t="e">
        <f t="shared" si="7"/>
        <v>#N/A</v>
      </c>
    </row>
    <row r="54" spans="2:12" ht="15.75" customHeight="1" x14ac:dyDescent="0.2">
      <c r="B54" s="37">
        <f t="shared" si="8"/>
        <v>46</v>
      </c>
      <c r="C54" s="399"/>
      <c r="D54" s="400"/>
      <c r="E54" s="400"/>
      <c r="F54" s="395"/>
      <c r="G54" s="396"/>
      <c r="H54" s="36" t="str">
        <f t="shared" si="5"/>
        <v/>
      </c>
      <c r="I54" s="104"/>
      <c r="K54" s="75" t="e">
        <f t="shared" si="6"/>
        <v>#N/A</v>
      </c>
      <c r="L54" s="58" t="e">
        <f t="shared" si="7"/>
        <v>#N/A</v>
      </c>
    </row>
    <row r="55" spans="2:12" ht="15.75" customHeight="1" x14ac:dyDescent="0.2">
      <c r="B55" s="37">
        <f t="shared" si="8"/>
        <v>47</v>
      </c>
      <c r="C55" s="399"/>
      <c r="D55" s="400"/>
      <c r="E55" s="400"/>
      <c r="F55" s="395"/>
      <c r="G55" s="396"/>
      <c r="H55" s="36" t="str">
        <f t="shared" si="5"/>
        <v/>
      </c>
      <c r="I55" s="104"/>
      <c r="K55" s="75" t="e">
        <f t="shared" si="6"/>
        <v>#N/A</v>
      </c>
      <c r="L55" s="58" t="e">
        <f t="shared" si="7"/>
        <v>#N/A</v>
      </c>
    </row>
    <row r="56" spans="2:12" ht="15.75" customHeight="1" x14ac:dyDescent="0.2">
      <c r="B56" s="37">
        <f t="shared" si="8"/>
        <v>48</v>
      </c>
      <c r="C56" s="399"/>
      <c r="D56" s="400"/>
      <c r="E56" s="400"/>
      <c r="F56" s="395"/>
      <c r="G56" s="396"/>
      <c r="H56" s="36" t="str">
        <f t="shared" si="5"/>
        <v/>
      </c>
      <c r="I56" s="104"/>
      <c r="K56" s="75" t="e">
        <f t="shared" si="6"/>
        <v>#N/A</v>
      </c>
      <c r="L56" s="58" t="e">
        <f t="shared" si="7"/>
        <v>#N/A</v>
      </c>
    </row>
    <row r="57" spans="2:12" ht="15.75" customHeight="1" x14ac:dyDescent="0.2">
      <c r="B57" s="37">
        <f t="shared" si="8"/>
        <v>49</v>
      </c>
      <c r="C57" s="399"/>
      <c r="D57" s="400"/>
      <c r="E57" s="400"/>
      <c r="F57" s="395"/>
      <c r="G57" s="396"/>
      <c r="H57" s="36" t="str">
        <f t="shared" si="5"/>
        <v/>
      </c>
      <c r="I57" s="104"/>
      <c r="K57" s="75" t="e">
        <f t="shared" si="6"/>
        <v>#N/A</v>
      </c>
      <c r="L57" s="58" t="e">
        <f t="shared" si="7"/>
        <v>#N/A</v>
      </c>
    </row>
    <row r="58" spans="2:12" ht="15.75" customHeight="1" x14ac:dyDescent="0.2">
      <c r="B58" s="37">
        <f t="shared" si="8"/>
        <v>50</v>
      </c>
      <c r="C58" s="399"/>
      <c r="D58" s="400"/>
      <c r="E58" s="400"/>
      <c r="F58" s="395"/>
      <c r="G58" s="396"/>
      <c r="H58" s="36" t="str">
        <f t="shared" si="5"/>
        <v/>
      </c>
      <c r="I58" s="104"/>
      <c r="K58" s="75" t="e">
        <f t="shared" si="6"/>
        <v>#N/A</v>
      </c>
      <c r="L58" s="58" t="e">
        <f t="shared" si="7"/>
        <v>#N/A</v>
      </c>
    </row>
    <row r="59" spans="2:12" ht="15.75" customHeight="1" x14ac:dyDescent="0.2">
      <c r="B59" s="37">
        <f t="shared" si="8"/>
        <v>51</v>
      </c>
      <c r="C59" s="399"/>
      <c r="D59" s="400"/>
      <c r="E59" s="400"/>
      <c r="F59" s="395"/>
      <c r="G59" s="396"/>
      <c r="H59" s="36" t="str">
        <f t="shared" si="5"/>
        <v/>
      </c>
      <c r="I59" s="104"/>
      <c r="K59" s="75" t="e">
        <f t="shared" si="6"/>
        <v>#N/A</v>
      </c>
      <c r="L59" s="58" t="e">
        <f t="shared" si="7"/>
        <v>#N/A</v>
      </c>
    </row>
    <row r="60" spans="2:12" ht="15.75" customHeight="1" x14ac:dyDescent="0.2">
      <c r="B60" s="37">
        <f t="shared" si="8"/>
        <v>52</v>
      </c>
      <c r="C60" s="399"/>
      <c r="D60" s="400"/>
      <c r="E60" s="400"/>
      <c r="F60" s="395"/>
      <c r="G60" s="396"/>
      <c r="H60" s="36" t="str">
        <f t="shared" si="5"/>
        <v/>
      </c>
      <c r="I60" s="104"/>
      <c r="K60" s="75" t="e">
        <f t="shared" si="6"/>
        <v>#N/A</v>
      </c>
      <c r="L60" s="58" t="e">
        <f t="shared" si="7"/>
        <v>#N/A</v>
      </c>
    </row>
    <row r="61" spans="2:12" ht="15.75" customHeight="1" x14ac:dyDescent="0.2">
      <c r="B61" s="37">
        <f t="shared" si="8"/>
        <v>53</v>
      </c>
      <c r="C61" s="399"/>
      <c r="D61" s="400"/>
      <c r="E61" s="400"/>
      <c r="F61" s="395"/>
      <c r="G61" s="396"/>
      <c r="H61" s="36" t="str">
        <f t="shared" si="5"/>
        <v/>
      </c>
      <c r="I61" s="104"/>
      <c r="K61" s="75" t="e">
        <f t="shared" si="6"/>
        <v>#N/A</v>
      </c>
      <c r="L61" s="58" t="e">
        <f t="shared" si="7"/>
        <v>#N/A</v>
      </c>
    </row>
    <row r="62" spans="2:12" ht="15.75" customHeight="1" x14ac:dyDescent="0.2">
      <c r="B62" s="37">
        <f t="shared" si="8"/>
        <v>54</v>
      </c>
      <c r="C62" s="397"/>
      <c r="D62" s="398"/>
      <c r="E62" s="399"/>
      <c r="F62" s="395"/>
      <c r="G62" s="396"/>
      <c r="H62" s="36" t="str">
        <f t="shared" si="5"/>
        <v/>
      </c>
      <c r="I62" s="104"/>
      <c r="K62" s="75" t="e">
        <f t="shared" si="6"/>
        <v>#N/A</v>
      </c>
      <c r="L62" s="58" t="e">
        <f t="shared" si="7"/>
        <v>#N/A</v>
      </c>
    </row>
    <row r="63" spans="2:12" ht="15.75" customHeight="1" x14ac:dyDescent="0.2">
      <c r="B63" s="37">
        <f t="shared" si="8"/>
        <v>55</v>
      </c>
      <c r="C63" s="397"/>
      <c r="D63" s="398"/>
      <c r="E63" s="399"/>
      <c r="F63" s="395"/>
      <c r="G63" s="396"/>
      <c r="H63" s="36" t="str">
        <f t="shared" si="5"/>
        <v/>
      </c>
      <c r="I63" s="104"/>
      <c r="K63" s="75" t="e">
        <f t="shared" si="6"/>
        <v>#N/A</v>
      </c>
      <c r="L63" s="58" t="e">
        <f t="shared" si="7"/>
        <v>#N/A</v>
      </c>
    </row>
    <row r="64" spans="2:12" ht="15.75" customHeight="1" x14ac:dyDescent="0.2">
      <c r="B64" s="37">
        <f t="shared" si="8"/>
        <v>56</v>
      </c>
      <c r="C64" s="397"/>
      <c r="D64" s="398"/>
      <c r="E64" s="399"/>
      <c r="F64" s="395"/>
      <c r="G64" s="396"/>
      <c r="H64" s="36" t="str">
        <f t="shared" si="5"/>
        <v/>
      </c>
      <c r="I64" s="104"/>
      <c r="K64" s="75" t="e">
        <f t="shared" si="6"/>
        <v>#N/A</v>
      </c>
      <c r="L64" s="58" t="e">
        <f t="shared" si="7"/>
        <v>#N/A</v>
      </c>
    </row>
    <row r="65" spans="2:12" ht="15.75" customHeight="1" x14ac:dyDescent="0.2">
      <c r="B65" s="37">
        <f t="shared" si="8"/>
        <v>57</v>
      </c>
      <c r="C65" s="397"/>
      <c r="D65" s="398"/>
      <c r="E65" s="399"/>
      <c r="F65" s="395"/>
      <c r="G65" s="396"/>
      <c r="H65" s="36" t="str">
        <f t="shared" si="5"/>
        <v/>
      </c>
      <c r="I65" s="104"/>
      <c r="K65" s="75" t="e">
        <f t="shared" si="6"/>
        <v>#N/A</v>
      </c>
      <c r="L65" s="58" t="e">
        <f t="shared" si="7"/>
        <v>#N/A</v>
      </c>
    </row>
    <row r="66" spans="2:12" ht="15.75" customHeight="1" x14ac:dyDescent="0.2">
      <c r="B66" s="37">
        <f t="shared" si="8"/>
        <v>58</v>
      </c>
      <c r="C66" s="397"/>
      <c r="D66" s="398"/>
      <c r="E66" s="399"/>
      <c r="F66" s="395"/>
      <c r="G66" s="396"/>
      <c r="H66" s="36" t="str">
        <f t="shared" si="5"/>
        <v/>
      </c>
      <c r="I66" s="104"/>
      <c r="K66" s="75" t="e">
        <f t="shared" si="6"/>
        <v>#N/A</v>
      </c>
      <c r="L66" s="58" t="e">
        <f t="shared" si="7"/>
        <v>#N/A</v>
      </c>
    </row>
    <row r="67" spans="2:12" ht="15.75" customHeight="1" x14ac:dyDescent="0.2">
      <c r="B67" s="37">
        <f t="shared" si="8"/>
        <v>59</v>
      </c>
      <c r="C67" s="397"/>
      <c r="D67" s="398"/>
      <c r="E67" s="399"/>
      <c r="F67" s="395"/>
      <c r="G67" s="396"/>
      <c r="H67" s="36" t="str">
        <f t="shared" si="5"/>
        <v/>
      </c>
      <c r="I67" s="104"/>
      <c r="K67" s="75" t="e">
        <f t="shared" si="6"/>
        <v>#N/A</v>
      </c>
      <c r="L67" s="58" t="e">
        <f t="shared" si="7"/>
        <v>#N/A</v>
      </c>
    </row>
    <row r="68" spans="2:12" ht="15.75" customHeight="1" x14ac:dyDescent="0.2">
      <c r="B68" s="37">
        <f t="shared" si="8"/>
        <v>60</v>
      </c>
      <c r="C68" s="397"/>
      <c r="D68" s="398"/>
      <c r="E68" s="399"/>
      <c r="F68" s="395"/>
      <c r="G68" s="396"/>
      <c r="H68" s="36" t="str">
        <f t="shared" si="5"/>
        <v/>
      </c>
      <c r="I68" s="104"/>
      <c r="K68" s="75" t="e">
        <f t="shared" si="6"/>
        <v>#N/A</v>
      </c>
      <c r="L68" s="58" t="e">
        <f t="shared" si="7"/>
        <v>#N/A</v>
      </c>
    </row>
    <row r="69" spans="2:12" ht="15.75" customHeight="1" x14ac:dyDescent="0.2">
      <c r="B69" s="37">
        <f t="shared" si="8"/>
        <v>61</v>
      </c>
      <c r="C69" s="397"/>
      <c r="D69" s="398"/>
      <c r="E69" s="399"/>
      <c r="F69" s="395"/>
      <c r="G69" s="396"/>
      <c r="H69" s="36" t="str">
        <f t="shared" si="5"/>
        <v/>
      </c>
      <c r="I69" s="104"/>
      <c r="K69" s="75" t="e">
        <f t="shared" si="6"/>
        <v>#N/A</v>
      </c>
      <c r="L69" s="58" t="e">
        <f t="shared" si="7"/>
        <v>#N/A</v>
      </c>
    </row>
    <row r="70" spans="2:12" ht="15.75" customHeight="1" x14ac:dyDescent="0.2">
      <c r="B70" s="37">
        <f t="shared" si="8"/>
        <v>62</v>
      </c>
      <c r="C70" s="397"/>
      <c r="D70" s="398"/>
      <c r="E70" s="399"/>
      <c r="F70" s="395"/>
      <c r="G70" s="396"/>
      <c r="H70" s="36" t="str">
        <f t="shared" si="5"/>
        <v/>
      </c>
      <c r="I70" s="104"/>
      <c r="K70" s="75" t="e">
        <f t="shared" si="6"/>
        <v>#N/A</v>
      </c>
      <c r="L70" s="58" t="e">
        <f t="shared" si="7"/>
        <v>#N/A</v>
      </c>
    </row>
    <row r="71" spans="2:12" ht="15.75" customHeight="1" x14ac:dyDescent="0.2">
      <c r="B71" s="37">
        <f t="shared" si="8"/>
        <v>63</v>
      </c>
      <c r="C71" s="397"/>
      <c r="D71" s="398"/>
      <c r="E71" s="399"/>
      <c r="F71" s="395"/>
      <c r="G71" s="396"/>
      <c r="H71" s="36" t="str">
        <f t="shared" si="5"/>
        <v/>
      </c>
      <c r="I71" s="104"/>
      <c r="K71" s="75" t="e">
        <f t="shared" si="6"/>
        <v>#N/A</v>
      </c>
      <c r="L71" s="58" t="e">
        <f t="shared" si="7"/>
        <v>#N/A</v>
      </c>
    </row>
    <row r="72" spans="2:12" ht="15.75" customHeight="1" x14ac:dyDescent="0.2">
      <c r="B72" s="37">
        <f t="shared" si="8"/>
        <v>64</v>
      </c>
      <c r="C72" s="397"/>
      <c r="D72" s="398"/>
      <c r="E72" s="399"/>
      <c r="F72" s="395"/>
      <c r="G72" s="396"/>
      <c r="H72" s="36" t="str">
        <f t="shared" si="5"/>
        <v/>
      </c>
      <c r="I72" s="104"/>
      <c r="K72" s="75" t="e">
        <f t="shared" si="6"/>
        <v>#N/A</v>
      </c>
      <c r="L72" s="58" t="e">
        <f t="shared" si="7"/>
        <v>#N/A</v>
      </c>
    </row>
    <row r="73" spans="2:12" ht="15.75" customHeight="1" x14ac:dyDescent="0.2">
      <c r="B73" s="37">
        <f t="shared" si="8"/>
        <v>65</v>
      </c>
      <c r="C73" s="397"/>
      <c r="D73" s="398"/>
      <c r="E73" s="399"/>
      <c r="F73" s="395"/>
      <c r="G73" s="396"/>
      <c r="H73" s="36" t="str">
        <f t="shared" ref="H73:H104" si="9">IF(ComboCodResolucion="1-Industrias Agroalimentarias","",IF(AND($F73="Edificios",$I73&gt;30000),"MOD. COSTES",IF(AND($F73&lt;&gt;"Edificios",$I73&gt;12000,$F73&lt;&gt;"Terreno"),"MOD. COSTES","")))</f>
        <v/>
      </c>
      <c r="I73" s="104"/>
      <c r="K73" s="75" t="e">
        <f t="shared" ref="K73:K104" si="10">IF(ComboCodResolucion="1-Industrias Agroalimentarias",INDEX(CodTiposInverAgro,MATCH(F73,TiposInverAgro,0)),INDEX(CodTiposInverNoAgro,MATCH(F73,TiposInverNoAgro,0)))</f>
        <v>#N/A</v>
      </c>
      <c r="L73" s="58" t="e">
        <f t="shared" ref="L73:L104" si="11">IF(ComboCodResolucion="1-Industrias Agroalimentarias",INDEX(Cod2TiposInverAgro,MATCH(F73,TiposInverAgro,0)),INDEX(Cod2TiposInverNoAgro,MATCH(F73,TiposInverNoAgro,0)))</f>
        <v>#N/A</v>
      </c>
    </row>
    <row r="74" spans="2:12" ht="15.75" customHeight="1" x14ac:dyDescent="0.2">
      <c r="B74" s="37">
        <f t="shared" si="8"/>
        <v>66</v>
      </c>
      <c r="C74" s="397"/>
      <c r="D74" s="398"/>
      <c r="E74" s="399"/>
      <c r="F74" s="395"/>
      <c r="G74" s="396"/>
      <c r="H74" s="36" t="str">
        <f t="shared" si="9"/>
        <v/>
      </c>
      <c r="I74" s="104"/>
      <c r="K74" s="75" t="e">
        <f t="shared" si="10"/>
        <v>#N/A</v>
      </c>
      <c r="L74" s="58" t="e">
        <f t="shared" si="11"/>
        <v>#N/A</v>
      </c>
    </row>
    <row r="75" spans="2:12" ht="15.75" customHeight="1" x14ac:dyDescent="0.2">
      <c r="B75" s="37">
        <f t="shared" si="8"/>
        <v>67</v>
      </c>
      <c r="C75" s="397"/>
      <c r="D75" s="398"/>
      <c r="E75" s="399"/>
      <c r="F75" s="395"/>
      <c r="G75" s="396"/>
      <c r="H75" s="36" t="str">
        <f t="shared" si="9"/>
        <v/>
      </c>
      <c r="I75" s="104"/>
      <c r="K75" s="75" t="e">
        <f t="shared" si="10"/>
        <v>#N/A</v>
      </c>
      <c r="L75" s="58" t="e">
        <f t="shared" si="11"/>
        <v>#N/A</v>
      </c>
    </row>
    <row r="76" spans="2:12" ht="15.75" customHeight="1" x14ac:dyDescent="0.2">
      <c r="B76" s="37">
        <f t="shared" si="8"/>
        <v>68</v>
      </c>
      <c r="C76" s="397"/>
      <c r="D76" s="398"/>
      <c r="E76" s="399"/>
      <c r="F76" s="395"/>
      <c r="G76" s="396"/>
      <c r="H76" s="36" t="str">
        <f t="shared" si="9"/>
        <v/>
      </c>
      <c r="I76" s="104"/>
      <c r="K76" s="75" t="e">
        <f t="shared" si="10"/>
        <v>#N/A</v>
      </c>
      <c r="L76" s="58" t="e">
        <f t="shared" si="11"/>
        <v>#N/A</v>
      </c>
    </row>
    <row r="77" spans="2:12" ht="15.75" customHeight="1" x14ac:dyDescent="0.2">
      <c r="B77" s="37">
        <f t="shared" si="8"/>
        <v>69</v>
      </c>
      <c r="C77" s="130"/>
      <c r="D77" s="131"/>
      <c r="E77" s="132"/>
      <c r="F77" s="395"/>
      <c r="G77" s="396"/>
      <c r="H77" s="36" t="str">
        <f t="shared" si="9"/>
        <v/>
      </c>
      <c r="I77" s="104"/>
      <c r="K77" s="75" t="e">
        <f t="shared" si="10"/>
        <v>#N/A</v>
      </c>
      <c r="L77" s="58" t="e">
        <f t="shared" si="11"/>
        <v>#N/A</v>
      </c>
    </row>
    <row r="78" spans="2:12" ht="15.75" customHeight="1" x14ac:dyDescent="0.2">
      <c r="B78" s="37">
        <f>1+B77</f>
        <v>70</v>
      </c>
      <c r="C78" s="399"/>
      <c r="D78" s="400"/>
      <c r="E78" s="400"/>
      <c r="F78" s="395"/>
      <c r="G78" s="396"/>
      <c r="H78" s="36" t="str">
        <f t="shared" si="9"/>
        <v/>
      </c>
      <c r="I78" s="104"/>
      <c r="K78" s="75" t="e">
        <f t="shared" si="10"/>
        <v>#N/A</v>
      </c>
      <c r="L78" s="58" t="e">
        <f t="shared" si="11"/>
        <v>#N/A</v>
      </c>
    </row>
    <row r="79" spans="2:12" ht="15.75" customHeight="1" x14ac:dyDescent="0.2">
      <c r="B79" s="37">
        <f>1+B78</f>
        <v>71</v>
      </c>
      <c r="C79" s="399"/>
      <c r="D79" s="400"/>
      <c r="E79" s="400"/>
      <c r="F79" s="395"/>
      <c r="G79" s="396"/>
      <c r="H79" s="36" t="str">
        <f t="shared" si="9"/>
        <v/>
      </c>
      <c r="I79" s="104"/>
      <c r="K79" s="75" t="e">
        <f t="shared" si="10"/>
        <v>#N/A</v>
      </c>
      <c r="L79" s="58" t="e">
        <f t="shared" si="11"/>
        <v>#N/A</v>
      </c>
    </row>
    <row r="80" spans="2:12" ht="15.75" customHeight="1" x14ac:dyDescent="0.2">
      <c r="B80" s="37">
        <f t="shared" ref="B80:B109" si="12">1+B79</f>
        <v>72</v>
      </c>
      <c r="C80" s="399"/>
      <c r="D80" s="400"/>
      <c r="E80" s="400"/>
      <c r="F80" s="395"/>
      <c r="G80" s="396"/>
      <c r="H80" s="36" t="str">
        <f t="shared" si="9"/>
        <v/>
      </c>
      <c r="I80" s="104"/>
      <c r="K80" s="75" t="e">
        <f t="shared" si="10"/>
        <v>#N/A</v>
      </c>
      <c r="L80" s="58" t="e">
        <f t="shared" si="11"/>
        <v>#N/A</v>
      </c>
    </row>
    <row r="81" spans="1:12" ht="15.75" customHeight="1" x14ac:dyDescent="0.2">
      <c r="B81" s="37">
        <f t="shared" si="12"/>
        <v>73</v>
      </c>
      <c r="C81" s="399"/>
      <c r="D81" s="400"/>
      <c r="E81" s="400"/>
      <c r="F81" s="395"/>
      <c r="G81" s="396"/>
      <c r="H81" s="36" t="str">
        <f t="shared" si="9"/>
        <v/>
      </c>
      <c r="I81" s="104"/>
      <c r="K81" s="75" t="e">
        <f t="shared" si="10"/>
        <v>#N/A</v>
      </c>
      <c r="L81" s="58" t="e">
        <f t="shared" si="11"/>
        <v>#N/A</v>
      </c>
    </row>
    <row r="82" spans="1:12" s="19" customFormat="1" ht="15.75" customHeight="1" x14ac:dyDescent="0.2">
      <c r="A82" s="1"/>
      <c r="B82" s="37">
        <f t="shared" si="12"/>
        <v>74</v>
      </c>
      <c r="C82" s="399"/>
      <c r="D82" s="400"/>
      <c r="E82" s="400"/>
      <c r="F82" s="395"/>
      <c r="G82" s="396"/>
      <c r="H82" s="36" t="str">
        <f t="shared" si="9"/>
        <v/>
      </c>
      <c r="I82" s="104"/>
      <c r="J82" s="1"/>
      <c r="K82" s="75" t="e">
        <f t="shared" si="10"/>
        <v>#N/A</v>
      </c>
      <c r="L82" s="58" t="e">
        <f t="shared" si="11"/>
        <v>#N/A</v>
      </c>
    </row>
    <row r="83" spans="1:12" s="19" customFormat="1" ht="15.75" customHeight="1" x14ac:dyDescent="0.2">
      <c r="A83" s="1"/>
      <c r="B83" s="37">
        <f t="shared" si="12"/>
        <v>75</v>
      </c>
      <c r="C83" s="399"/>
      <c r="D83" s="400"/>
      <c r="E83" s="400"/>
      <c r="F83" s="395"/>
      <c r="G83" s="396"/>
      <c r="H83" s="36" t="str">
        <f t="shared" si="9"/>
        <v/>
      </c>
      <c r="I83" s="104"/>
      <c r="J83" s="1"/>
      <c r="K83" s="75" t="e">
        <f t="shared" si="10"/>
        <v>#N/A</v>
      </c>
      <c r="L83" s="58" t="e">
        <f t="shared" si="11"/>
        <v>#N/A</v>
      </c>
    </row>
    <row r="84" spans="1:12" s="19" customFormat="1" ht="15.75" customHeight="1" x14ac:dyDescent="0.2">
      <c r="A84" s="1"/>
      <c r="B84" s="37">
        <f t="shared" si="12"/>
        <v>76</v>
      </c>
      <c r="C84" s="399"/>
      <c r="D84" s="400"/>
      <c r="E84" s="400"/>
      <c r="F84" s="395"/>
      <c r="G84" s="396"/>
      <c r="H84" s="36" t="str">
        <f t="shared" si="9"/>
        <v/>
      </c>
      <c r="I84" s="104"/>
      <c r="J84" s="1"/>
      <c r="K84" s="75" t="e">
        <f t="shared" si="10"/>
        <v>#N/A</v>
      </c>
      <c r="L84" s="58" t="e">
        <f t="shared" si="11"/>
        <v>#N/A</v>
      </c>
    </row>
    <row r="85" spans="1:12" s="19" customFormat="1" ht="15.75" customHeight="1" x14ac:dyDescent="0.2">
      <c r="A85" s="1"/>
      <c r="B85" s="37">
        <f t="shared" si="12"/>
        <v>77</v>
      </c>
      <c r="C85" s="399"/>
      <c r="D85" s="400"/>
      <c r="E85" s="400"/>
      <c r="F85" s="395"/>
      <c r="G85" s="396"/>
      <c r="H85" s="36" t="str">
        <f t="shared" si="9"/>
        <v/>
      </c>
      <c r="I85" s="104"/>
      <c r="J85" s="1"/>
      <c r="K85" s="75" t="e">
        <f t="shared" si="10"/>
        <v>#N/A</v>
      </c>
      <c r="L85" s="58" t="e">
        <f t="shared" si="11"/>
        <v>#N/A</v>
      </c>
    </row>
    <row r="86" spans="1:12" s="19" customFormat="1" ht="15.75" customHeight="1" x14ac:dyDescent="0.2">
      <c r="A86" s="1"/>
      <c r="B86" s="37">
        <f t="shared" si="12"/>
        <v>78</v>
      </c>
      <c r="C86" s="399"/>
      <c r="D86" s="400"/>
      <c r="E86" s="400"/>
      <c r="F86" s="395"/>
      <c r="G86" s="396"/>
      <c r="H86" s="36" t="str">
        <f t="shared" si="9"/>
        <v/>
      </c>
      <c r="I86" s="104"/>
      <c r="J86" s="1"/>
      <c r="K86" s="75" t="e">
        <f t="shared" si="10"/>
        <v>#N/A</v>
      </c>
      <c r="L86" s="58" t="e">
        <f t="shared" si="11"/>
        <v>#N/A</v>
      </c>
    </row>
    <row r="87" spans="1:12" s="19" customFormat="1" ht="15.75" customHeight="1" x14ac:dyDescent="0.2">
      <c r="A87" s="1"/>
      <c r="B87" s="37">
        <f t="shared" si="12"/>
        <v>79</v>
      </c>
      <c r="C87" s="399"/>
      <c r="D87" s="400"/>
      <c r="E87" s="400"/>
      <c r="F87" s="395"/>
      <c r="G87" s="396"/>
      <c r="H87" s="36" t="str">
        <f t="shared" si="9"/>
        <v/>
      </c>
      <c r="I87" s="104"/>
      <c r="J87" s="1"/>
      <c r="K87" s="75" t="e">
        <f t="shared" si="10"/>
        <v>#N/A</v>
      </c>
      <c r="L87" s="58" t="e">
        <f t="shared" si="11"/>
        <v>#N/A</v>
      </c>
    </row>
    <row r="88" spans="1:12" s="19" customFormat="1" ht="15.75" customHeight="1" x14ac:dyDescent="0.2">
      <c r="A88" s="1"/>
      <c r="B88" s="37">
        <f t="shared" si="12"/>
        <v>80</v>
      </c>
      <c r="C88" s="399"/>
      <c r="D88" s="400"/>
      <c r="E88" s="400"/>
      <c r="F88" s="395"/>
      <c r="G88" s="396"/>
      <c r="H88" s="36" t="str">
        <f t="shared" si="9"/>
        <v/>
      </c>
      <c r="I88" s="104"/>
      <c r="J88" s="1"/>
      <c r="K88" s="75" t="e">
        <f t="shared" si="10"/>
        <v>#N/A</v>
      </c>
      <c r="L88" s="58" t="e">
        <f t="shared" si="11"/>
        <v>#N/A</v>
      </c>
    </row>
    <row r="89" spans="1:12" s="19" customFormat="1" ht="15.75" customHeight="1" x14ac:dyDescent="0.2">
      <c r="A89" s="1"/>
      <c r="B89" s="37">
        <f t="shared" si="12"/>
        <v>81</v>
      </c>
      <c r="C89" s="399"/>
      <c r="D89" s="400"/>
      <c r="E89" s="400"/>
      <c r="F89" s="395"/>
      <c r="G89" s="396"/>
      <c r="H89" s="36" t="str">
        <f t="shared" si="9"/>
        <v/>
      </c>
      <c r="I89" s="104"/>
      <c r="J89" s="1"/>
      <c r="K89" s="75" t="e">
        <f t="shared" si="10"/>
        <v>#N/A</v>
      </c>
      <c r="L89" s="58" t="e">
        <f t="shared" si="11"/>
        <v>#N/A</v>
      </c>
    </row>
    <row r="90" spans="1:12" s="19" customFormat="1" ht="15.75" customHeight="1" x14ac:dyDescent="0.2">
      <c r="A90" s="1"/>
      <c r="B90" s="37">
        <f t="shared" si="12"/>
        <v>82</v>
      </c>
      <c r="C90" s="399"/>
      <c r="D90" s="400"/>
      <c r="E90" s="400"/>
      <c r="F90" s="395"/>
      <c r="G90" s="396"/>
      <c r="H90" s="36" t="str">
        <f t="shared" si="9"/>
        <v/>
      </c>
      <c r="I90" s="104"/>
      <c r="J90" s="1"/>
      <c r="K90" s="75" t="e">
        <f t="shared" si="10"/>
        <v>#N/A</v>
      </c>
      <c r="L90" s="58" t="e">
        <f t="shared" si="11"/>
        <v>#N/A</v>
      </c>
    </row>
    <row r="91" spans="1:12" s="19" customFormat="1" ht="15.75" customHeight="1" x14ac:dyDescent="0.2">
      <c r="A91" s="1"/>
      <c r="B91" s="37">
        <f t="shared" si="12"/>
        <v>83</v>
      </c>
      <c r="C91" s="399"/>
      <c r="D91" s="400"/>
      <c r="E91" s="400"/>
      <c r="F91" s="395"/>
      <c r="G91" s="396"/>
      <c r="H91" s="36" t="str">
        <f t="shared" si="9"/>
        <v/>
      </c>
      <c r="I91" s="104"/>
      <c r="J91" s="1"/>
      <c r="K91" s="75" t="e">
        <f t="shared" si="10"/>
        <v>#N/A</v>
      </c>
      <c r="L91" s="58" t="e">
        <f t="shared" si="11"/>
        <v>#N/A</v>
      </c>
    </row>
    <row r="92" spans="1:12" s="19" customFormat="1" ht="15.75" customHeight="1" x14ac:dyDescent="0.2">
      <c r="A92" s="1"/>
      <c r="B92" s="37">
        <f t="shared" si="12"/>
        <v>84</v>
      </c>
      <c r="C92" s="399"/>
      <c r="D92" s="400"/>
      <c r="E92" s="400"/>
      <c r="F92" s="395"/>
      <c r="G92" s="396"/>
      <c r="H92" s="36" t="str">
        <f t="shared" si="9"/>
        <v/>
      </c>
      <c r="I92" s="104"/>
      <c r="J92" s="1"/>
      <c r="K92" s="75" t="e">
        <f t="shared" si="10"/>
        <v>#N/A</v>
      </c>
      <c r="L92" s="58" t="e">
        <f t="shared" si="11"/>
        <v>#N/A</v>
      </c>
    </row>
    <row r="93" spans="1:12" s="19" customFormat="1" ht="15.75" customHeight="1" x14ac:dyDescent="0.2">
      <c r="A93" s="1"/>
      <c r="B93" s="37">
        <f t="shared" si="12"/>
        <v>85</v>
      </c>
      <c r="C93" s="399"/>
      <c r="D93" s="400"/>
      <c r="E93" s="400"/>
      <c r="F93" s="395"/>
      <c r="G93" s="396"/>
      <c r="H93" s="36" t="str">
        <f t="shared" si="9"/>
        <v/>
      </c>
      <c r="I93" s="104"/>
      <c r="J93" s="1"/>
      <c r="K93" s="75" t="e">
        <f t="shared" si="10"/>
        <v>#N/A</v>
      </c>
      <c r="L93" s="58" t="e">
        <f t="shared" si="11"/>
        <v>#N/A</v>
      </c>
    </row>
    <row r="94" spans="1:12" s="19" customFormat="1" ht="15.75" customHeight="1" x14ac:dyDescent="0.2">
      <c r="A94" s="1"/>
      <c r="B94" s="37">
        <f t="shared" si="12"/>
        <v>86</v>
      </c>
      <c r="C94" s="399"/>
      <c r="D94" s="400"/>
      <c r="E94" s="400"/>
      <c r="F94" s="395"/>
      <c r="G94" s="396"/>
      <c r="H94" s="36" t="str">
        <f t="shared" si="9"/>
        <v/>
      </c>
      <c r="I94" s="104"/>
      <c r="J94" s="1"/>
      <c r="K94" s="75" t="e">
        <f t="shared" si="10"/>
        <v>#N/A</v>
      </c>
      <c r="L94" s="58" t="e">
        <f t="shared" si="11"/>
        <v>#N/A</v>
      </c>
    </row>
    <row r="95" spans="1:12" s="19" customFormat="1" ht="15.75" customHeight="1" x14ac:dyDescent="0.2">
      <c r="A95" s="1"/>
      <c r="B95" s="37">
        <f t="shared" si="12"/>
        <v>87</v>
      </c>
      <c r="C95" s="399"/>
      <c r="D95" s="400"/>
      <c r="E95" s="400"/>
      <c r="F95" s="395"/>
      <c r="G95" s="396"/>
      <c r="H95" s="36" t="str">
        <f t="shared" si="9"/>
        <v/>
      </c>
      <c r="I95" s="104"/>
      <c r="J95" s="1"/>
      <c r="K95" s="75" t="e">
        <f t="shared" si="10"/>
        <v>#N/A</v>
      </c>
      <c r="L95" s="58" t="e">
        <f t="shared" si="11"/>
        <v>#N/A</v>
      </c>
    </row>
    <row r="96" spans="1:12" s="19" customFormat="1" ht="15.75" customHeight="1" x14ac:dyDescent="0.2">
      <c r="A96" s="1"/>
      <c r="B96" s="37">
        <f t="shared" si="12"/>
        <v>88</v>
      </c>
      <c r="C96" s="399"/>
      <c r="D96" s="400"/>
      <c r="E96" s="400"/>
      <c r="F96" s="395"/>
      <c r="G96" s="396"/>
      <c r="H96" s="36" t="str">
        <f t="shared" si="9"/>
        <v/>
      </c>
      <c r="I96" s="104"/>
      <c r="J96" s="1"/>
      <c r="K96" s="75" t="e">
        <f t="shared" si="10"/>
        <v>#N/A</v>
      </c>
      <c r="L96" s="58" t="e">
        <f t="shared" si="11"/>
        <v>#N/A</v>
      </c>
    </row>
    <row r="97" spans="1:12" s="19" customFormat="1" ht="15.75" customHeight="1" x14ac:dyDescent="0.2">
      <c r="A97" s="1"/>
      <c r="B97" s="37">
        <f t="shared" si="12"/>
        <v>89</v>
      </c>
      <c r="C97" s="397"/>
      <c r="D97" s="398"/>
      <c r="E97" s="399"/>
      <c r="F97" s="395"/>
      <c r="G97" s="396"/>
      <c r="H97" s="36" t="str">
        <f t="shared" si="9"/>
        <v/>
      </c>
      <c r="I97" s="104"/>
      <c r="J97" s="1"/>
      <c r="K97" s="75" t="e">
        <f t="shared" si="10"/>
        <v>#N/A</v>
      </c>
      <c r="L97" s="58" t="e">
        <f t="shared" si="11"/>
        <v>#N/A</v>
      </c>
    </row>
    <row r="98" spans="1:12" s="19" customFormat="1" ht="15.75" customHeight="1" x14ac:dyDescent="0.2">
      <c r="A98" s="1"/>
      <c r="B98" s="37">
        <f t="shared" si="12"/>
        <v>90</v>
      </c>
      <c r="C98" s="397"/>
      <c r="D98" s="398"/>
      <c r="E98" s="399"/>
      <c r="F98" s="395"/>
      <c r="G98" s="396"/>
      <c r="H98" s="36" t="str">
        <f t="shared" si="9"/>
        <v/>
      </c>
      <c r="I98" s="104"/>
      <c r="J98" s="1"/>
      <c r="K98" s="75" t="e">
        <f t="shared" si="10"/>
        <v>#N/A</v>
      </c>
      <c r="L98" s="58" t="e">
        <f t="shared" si="11"/>
        <v>#N/A</v>
      </c>
    </row>
    <row r="99" spans="1:12" s="19" customFormat="1" ht="15.75" customHeight="1" x14ac:dyDescent="0.2">
      <c r="A99" s="1"/>
      <c r="B99" s="37">
        <f t="shared" si="12"/>
        <v>91</v>
      </c>
      <c r="C99" s="397"/>
      <c r="D99" s="398"/>
      <c r="E99" s="399"/>
      <c r="F99" s="395"/>
      <c r="G99" s="396"/>
      <c r="H99" s="36" t="str">
        <f t="shared" si="9"/>
        <v/>
      </c>
      <c r="I99" s="104"/>
      <c r="J99" s="1"/>
      <c r="K99" s="75" t="e">
        <f t="shared" si="10"/>
        <v>#N/A</v>
      </c>
      <c r="L99" s="58" t="e">
        <f t="shared" si="11"/>
        <v>#N/A</v>
      </c>
    </row>
    <row r="100" spans="1:12" s="19" customFormat="1" ht="15.75" customHeight="1" x14ac:dyDescent="0.2">
      <c r="A100" s="1"/>
      <c r="B100" s="37">
        <f t="shared" si="12"/>
        <v>92</v>
      </c>
      <c r="C100" s="397"/>
      <c r="D100" s="398"/>
      <c r="E100" s="399"/>
      <c r="F100" s="395"/>
      <c r="G100" s="396"/>
      <c r="H100" s="36" t="str">
        <f t="shared" si="9"/>
        <v/>
      </c>
      <c r="I100" s="104"/>
      <c r="J100" s="1"/>
      <c r="K100" s="75" t="e">
        <f t="shared" si="10"/>
        <v>#N/A</v>
      </c>
      <c r="L100" s="58" t="e">
        <f t="shared" si="11"/>
        <v>#N/A</v>
      </c>
    </row>
    <row r="101" spans="1:12" s="19" customFormat="1" ht="15.75" customHeight="1" x14ac:dyDescent="0.2">
      <c r="A101" s="1"/>
      <c r="B101" s="37">
        <f t="shared" si="12"/>
        <v>93</v>
      </c>
      <c r="C101" s="397"/>
      <c r="D101" s="398"/>
      <c r="E101" s="399"/>
      <c r="F101" s="395"/>
      <c r="G101" s="396"/>
      <c r="H101" s="36" t="str">
        <f t="shared" si="9"/>
        <v/>
      </c>
      <c r="I101" s="104"/>
      <c r="J101" s="1"/>
      <c r="K101" s="75" t="e">
        <f t="shared" si="10"/>
        <v>#N/A</v>
      </c>
      <c r="L101" s="58" t="e">
        <f t="shared" si="11"/>
        <v>#N/A</v>
      </c>
    </row>
    <row r="102" spans="1:12" s="19" customFormat="1" ht="15.75" customHeight="1" x14ac:dyDescent="0.2">
      <c r="A102" s="1"/>
      <c r="B102" s="37">
        <f t="shared" si="12"/>
        <v>94</v>
      </c>
      <c r="C102" s="397"/>
      <c r="D102" s="398"/>
      <c r="E102" s="399"/>
      <c r="F102" s="395"/>
      <c r="G102" s="396"/>
      <c r="H102" s="36" t="str">
        <f t="shared" si="9"/>
        <v/>
      </c>
      <c r="I102" s="104"/>
      <c r="J102" s="1"/>
      <c r="K102" s="75" t="e">
        <f t="shared" si="10"/>
        <v>#N/A</v>
      </c>
      <c r="L102" s="58" t="e">
        <f t="shared" si="11"/>
        <v>#N/A</v>
      </c>
    </row>
    <row r="103" spans="1:12" s="19" customFormat="1" ht="15.75" customHeight="1" x14ac:dyDescent="0.2">
      <c r="A103" s="1"/>
      <c r="B103" s="37">
        <f t="shared" si="12"/>
        <v>95</v>
      </c>
      <c r="C103" s="397"/>
      <c r="D103" s="398"/>
      <c r="E103" s="399"/>
      <c r="F103" s="395"/>
      <c r="G103" s="396"/>
      <c r="H103" s="36" t="str">
        <f t="shared" si="9"/>
        <v/>
      </c>
      <c r="I103" s="104"/>
      <c r="J103" s="1"/>
      <c r="K103" s="75" t="e">
        <f t="shared" si="10"/>
        <v>#N/A</v>
      </c>
      <c r="L103" s="58" t="e">
        <f t="shared" si="11"/>
        <v>#N/A</v>
      </c>
    </row>
    <row r="104" spans="1:12" s="19" customFormat="1" ht="15.75" customHeight="1" x14ac:dyDescent="0.2">
      <c r="A104" s="1"/>
      <c r="B104" s="37">
        <f t="shared" si="12"/>
        <v>96</v>
      </c>
      <c r="C104" s="397"/>
      <c r="D104" s="398"/>
      <c r="E104" s="399"/>
      <c r="F104" s="395"/>
      <c r="G104" s="396"/>
      <c r="H104" s="36" t="str">
        <f t="shared" si="9"/>
        <v/>
      </c>
      <c r="I104" s="104"/>
      <c r="J104" s="1"/>
      <c r="K104" s="75" t="e">
        <f t="shared" si="10"/>
        <v>#N/A</v>
      </c>
      <c r="L104" s="58" t="e">
        <f t="shared" si="11"/>
        <v>#N/A</v>
      </c>
    </row>
    <row r="105" spans="1:12" ht="15.75" customHeight="1" x14ac:dyDescent="0.2">
      <c r="B105" s="37">
        <f t="shared" si="12"/>
        <v>97</v>
      </c>
      <c r="C105" s="397"/>
      <c r="D105" s="398"/>
      <c r="E105" s="399"/>
      <c r="F105" s="395"/>
      <c r="G105" s="396"/>
      <c r="H105" s="36" t="str">
        <f t="shared" ref="H105:H136" si="13">IF(ComboCodResolucion="1-Industrias Agroalimentarias","",IF(AND($F105="Edificios",$I105&gt;30000),"MOD. COSTES",IF(AND($F105&lt;&gt;"Edificios",$I105&gt;12000,$F105&lt;&gt;"Terreno"),"MOD. COSTES","")))</f>
        <v/>
      </c>
      <c r="I105" s="104"/>
      <c r="K105" s="75" t="e">
        <f t="shared" ref="K105:K136" si="14">IF(ComboCodResolucion="1-Industrias Agroalimentarias",INDEX(CodTiposInverAgro,MATCH(F105,TiposInverAgro,0)),INDEX(CodTiposInverNoAgro,MATCH(F105,TiposInverNoAgro,0)))</f>
        <v>#N/A</v>
      </c>
      <c r="L105" s="58" t="e">
        <f t="shared" ref="L105:L136" si="15">IF(ComboCodResolucion="1-Industrias Agroalimentarias",INDEX(Cod2TiposInverAgro,MATCH(F105,TiposInverAgro,0)),INDEX(Cod2TiposInverNoAgro,MATCH(F105,TiposInverNoAgro,0)))</f>
        <v>#N/A</v>
      </c>
    </row>
    <row r="106" spans="1:12" ht="15.75" customHeight="1" x14ac:dyDescent="0.2">
      <c r="B106" s="37">
        <f t="shared" si="12"/>
        <v>98</v>
      </c>
      <c r="C106" s="397"/>
      <c r="D106" s="398"/>
      <c r="E106" s="399"/>
      <c r="F106" s="395"/>
      <c r="G106" s="396"/>
      <c r="H106" s="36" t="str">
        <f t="shared" si="13"/>
        <v/>
      </c>
      <c r="I106" s="104"/>
      <c r="K106" s="75" t="e">
        <f t="shared" si="14"/>
        <v>#N/A</v>
      </c>
      <c r="L106" s="58" t="e">
        <f t="shared" si="15"/>
        <v>#N/A</v>
      </c>
    </row>
    <row r="107" spans="1:12" ht="15.75" customHeight="1" x14ac:dyDescent="0.2">
      <c r="B107" s="37">
        <f t="shared" si="12"/>
        <v>99</v>
      </c>
      <c r="C107" s="397"/>
      <c r="D107" s="398"/>
      <c r="E107" s="399"/>
      <c r="F107" s="395"/>
      <c r="G107" s="396"/>
      <c r="H107" s="36" t="str">
        <f t="shared" si="13"/>
        <v/>
      </c>
      <c r="I107" s="104"/>
      <c r="K107" s="75" t="e">
        <f t="shared" si="14"/>
        <v>#N/A</v>
      </c>
      <c r="L107" s="58" t="e">
        <f t="shared" si="15"/>
        <v>#N/A</v>
      </c>
    </row>
    <row r="108" spans="1:12" ht="15.75" customHeight="1" x14ac:dyDescent="0.2">
      <c r="B108" s="37">
        <f t="shared" si="12"/>
        <v>100</v>
      </c>
      <c r="C108" s="397"/>
      <c r="D108" s="398"/>
      <c r="E108" s="399"/>
      <c r="F108" s="395"/>
      <c r="G108" s="396"/>
      <c r="H108" s="36" t="str">
        <f t="shared" si="13"/>
        <v/>
      </c>
      <c r="I108" s="104"/>
      <c r="K108" s="75" t="e">
        <f t="shared" si="14"/>
        <v>#N/A</v>
      </c>
      <c r="L108" s="58" t="e">
        <f t="shared" si="15"/>
        <v>#N/A</v>
      </c>
    </row>
    <row r="109" spans="1:12" ht="15.75" customHeight="1" x14ac:dyDescent="0.2">
      <c r="B109" s="37">
        <f t="shared" si="12"/>
        <v>101</v>
      </c>
      <c r="C109" s="397"/>
      <c r="D109" s="398"/>
      <c r="E109" s="399"/>
      <c r="F109" s="395"/>
      <c r="G109" s="396"/>
      <c r="H109" s="36" t="str">
        <f t="shared" si="13"/>
        <v/>
      </c>
      <c r="I109" s="104"/>
      <c r="K109" s="75" t="e">
        <f t="shared" si="14"/>
        <v>#N/A</v>
      </c>
      <c r="L109" s="58" t="e">
        <f t="shared" si="15"/>
        <v>#N/A</v>
      </c>
    </row>
    <row r="110" spans="1:12" ht="15.75" customHeight="1" x14ac:dyDescent="0.2">
      <c r="B110" s="37">
        <f>1+B109</f>
        <v>102</v>
      </c>
      <c r="C110" s="397"/>
      <c r="D110" s="398"/>
      <c r="E110" s="399"/>
      <c r="F110" s="395"/>
      <c r="G110" s="396"/>
      <c r="H110" s="36" t="str">
        <f t="shared" si="13"/>
        <v/>
      </c>
      <c r="I110" s="104"/>
      <c r="K110" s="75" t="e">
        <f t="shared" si="14"/>
        <v>#N/A</v>
      </c>
      <c r="L110" s="58" t="e">
        <f t="shared" si="15"/>
        <v>#N/A</v>
      </c>
    </row>
    <row r="111" spans="1:12" ht="15.75" customHeight="1" x14ac:dyDescent="0.2">
      <c r="B111" s="37">
        <f>1+B110</f>
        <v>103</v>
      </c>
      <c r="C111" s="397"/>
      <c r="D111" s="398"/>
      <c r="E111" s="399"/>
      <c r="F111" s="395"/>
      <c r="G111" s="396"/>
      <c r="H111" s="36" t="str">
        <f t="shared" si="13"/>
        <v/>
      </c>
      <c r="I111" s="104"/>
      <c r="K111" s="75" t="e">
        <f t="shared" si="14"/>
        <v>#N/A</v>
      </c>
      <c r="L111" s="58" t="e">
        <f t="shared" si="15"/>
        <v>#N/A</v>
      </c>
    </row>
    <row r="112" spans="1:12" ht="15.75" customHeight="1" x14ac:dyDescent="0.2">
      <c r="B112" s="37">
        <f>1+B111</f>
        <v>104</v>
      </c>
      <c r="C112" s="399"/>
      <c r="D112" s="400"/>
      <c r="E112" s="400"/>
      <c r="F112" s="395"/>
      <c r="G112" s="396"/>
      <c r="H112" s="36" t="str">
        <f t="shared" si="13"/>
        <v/>
      </c>
      <c r="I112" s="104"/>
      <c r="K112" s="75" t="e">
        <f t="shared" si="14"/>
        <v>#N/A</v>
      </c>
      <c r="L112" s="58" t="e">
        <f t="shared" si="15"/>
        <v>#N/A</v>
      </c>
    </row>
    <row r="113" spans="1:12" s="14" customFormat="1" ht="15.75" customHeight="1" x14ac:dyDescent="0.2">
      <c r="B113" s="37">
        <f>1+B112</f>
        <v>105</v>
      </c>
      <c r="C113" s="399"/>
      <c r="D113" s="400"/>
      <c r="E113" s="400"/>
      <c r="F113" s="395"/>
      <c r="G113" s="396"/>
      <c r="H113" s="36" t="str">
        <f t="shared" si="13"/>
        <v/>
      </c>
      <c r="I113" s="104"/>
      <c r="K113" s="75" t="e">
        <f t="shared" si="14"/>
        <v>#N/A</v>
      </c>
      <c r="L113" s="58" t="e">
        <f t="shared" si="15"/>
        <v>#N/A</v>
      </c>
    </row>
    <row r="114" spans="1:12" s="14" customFormat="1" ht="15.75" customHeight="1" x14ac:dyDescent="0.2">
      <c r="B114" s="37">
        <f t="shared" ref="B114:B146" si="16">1+B113</f>
        <v>106</v>
      </c>
      <c r="C114" s="399"/>
      <c r="D114" s="400"/>
      <c r="E114" s="400"/>
      <c r="F114" s="395"/>
      <c r="G114" s="396"/>
      <c r="H114" s="36" t="str">
        <f t="shared" si="13"/>
        <v/>
      </c>
      <c r="I114" s="104"/>
      <c r="K114" s="75" t="e">
        <f t="shared" si="14"/>
        <v>#N/A</v>
      </c>
      <c r="L114" s="58" t="e">
        <f t="shared" si="15"/>
        <v>#N/A</v>
      </c>
    </row>
    <row r="115" spans="1:12" s="14" customFormat="1" ht="15.75" customHeight="1" x14ac:dyDescent="0.2">
      <c r="B115" s="37">
        <f t="shared" si="16"/>
        <v>107</v>
      </c>
      <c r="C115" s="399"/>
      <c r="D115" s="400"/>
      <c r="E115" s="400"/>
      <c r="F115" s="395"/>
      <c r="G115" s="396"/>
      <c r="H115" s="36" t="str">
        <f t="shared" si="13"/>
        <v/>
      </c>
      <c r="I115" s="104"/>
      <c r="K115" s="75" t="e">
        <f t="shared" si="14"/>
        <v>#N/A</v>
      </c>
      <c r="L115" s="58" t="e">
        <f t="shared" si="15"/>
        <v>#N/A</v>
      </c>
    </row>
    <row r="116" spans="1:12" s="14" customFormat="1" ht="15.75" customHeight="1" x14ac:dyDescent="0.2">
      <c r="B116" s="37">
        <f t="shared" si="16"/>
        <v>108</v>
      </c>
      <c r="C116" s="399"/>
      <c r="D116" s="400"/>
      <c r="E116" s="400"/>
      <c r="F116" s="395"/>
      <c r="G116" s="396"/>
      <c r="H116" s="36" t="str">
        <f t="shared" si="13"/>
        <v/>
      </c>
      <c r="I116" s="104"/>
      <c r="K116" s="75" t="e">
        <f t="shared" si="14"/>
        <v>#N/A</v>
      </c>
      <c r="L116" s="58" t="e">
        <f t="shared" si="15"/>
        <v>#N/A</v>
      </c>
    </row>
    <row r="117" spans="1:12" ht="15.75" customHeight="1" x14ac:dyDescent="0.2">
      <c r="B117" s="37">
        <f t="shared" si="16"/>
        <v>109</v>
      </c>
      <c r="C117" s="399"/>
      <c r="D117" s="400"/>
      <c r="E117" s="400"/>
      <c r="F117" s="395"/>
      <c r="G117" s="396"/>
      <c r="H117" s="36" t="str">
        <f t="shared" si="13"/>
        <v/>
      </c>
      <c r="I117" s="104"/>
      <c r="K117" s="75" t="e">
        <f t="shared" si="14"/>
        <v>#N/A</v>
      </c>
      <c r="L117" s="58" t="e">
        <f t="shared" si="15"/>
        <v>#N/A</v>
      </c>
    </row>
    <row r="118" spans="1:12" ht="15.75" customHeight="1" x14ac:dyDescent="0.2">
      <c r="B118" s="37">
        <f t="shared" si="16"/>
        <v>110</v>
      </c>
      <c r="C118" s="399"/>
      <c r="D118" s="400"/>
      <c r="E118" s="400"/>
      <c r="F118" s="395"/>
      <c r="G118" s="396"/>
      <c r="H118" s="36" t="str">
        <f t="shared" si="13"/>
        <v/>
      </c>
      <c r="I118" s="104"/>
      <c r="K118" s="75" t="e">
        <f t="shared" si="14"/>
        <v>#N/A</v>
      </c>
      <c r="L118" s="58" t="e">
        <f t="shared" si="15"/>
        <v>#N/A</v>
      </c>
    </row>
    <row r="119" spans="1:12" ht="15.75" customHeight="1" x14ac:dyDescent="0.2">
      <c r="B119" s="37">
        <f t="shared" si="16"/>
        <v>111</v>
      </c>
      <c r="C119" s="399"/>
      <c r="D119" s="400"/>
      <c r="E119" s="400"/>
      <c r="F119" s="395"/>
      <c r="G119" s="396"/>
      <c r="H119" s="36" t="str">
        <f t="shared" si="13"/>
        <v/>
      </c>
      <c r="I119" s="104"/>
      <c r="K119" s="75" t="e">
        <f t="shared" si="14"/>
        <v>#N/A</v>
      </c>
      <c r="L119" s="58" t="e">
        <f t="shared" si="15"/>
        <v>#N/A</v>
      </c>
    </row>
    <row r="120" spans="1:12" ht="15.75" customHeight="1" x14ac:dyDescent="0.2">
      <c r="B120" s="37">
        <f t="shared" si="16"/>
        <v>112</v>
      </c>
      <c r="C120" s="399"/>
      <c r="D120" s="400"/>
      <c r="E120" s="400"/>
      <c r="F120" s="395"/>
      <c r="G120" s="396"/>
      <c r="H120" s="36" t="str">
        <f t="shared" si="13"/>
        <v/>
      </c>
      <c r="I120" s="104"/>
      <c r="K120" s="75" t="e">
        <f t="shared" si="14"/>
        <v>#N/A</v>
      </c>
      <c r="L120" s="58" t="e">
        <f t="shared" si="15"/>
        <v>#N/A</v>
      </c>
    </row>
    <row r="121" spans="1:12" ht="15.75" customHeight="1" x14ac:dyDescent="0.2">
      <c r="B121" s="37">
        <f t="shared" si="16"/>
        <v>113</v>
      </c>
      <c r="C121" s="399"/>
      <c r="D121" s="400"/>
      <c r="E121" s="400"/>
      <c r="F121" s="395"/>
      <c r="G121" s="396"/>
      <c r="H121" s="36" t="str">
        <f t="shared" si="13"/>
        <v/>
      </c>
      <c r="I121" s="104"/>
      <c r="K121" s="75" t="e">
        <f t="shared" si="14"/>
        <v>#N/A</v>
      </c>
      <c r="L121" s="58" t="e">
        <f t="shared" si="15"/>
        <v>#N/A</v>
      </c>
    </row>
    <row r="122" spans="1:12" s="4" customFormat="1" ht="15.75" customHeight="1" x14ac:dyDescent="0.2">
      <c r="B122" s="37">
        <f t="shared" si="16"/>
        <v>114</v>
      </c>
      <c r="C122" s="399"/>
      <c r="D122" s="400"/>
      <c r="E122" s="400"/>
      <c r="F122" s="395"/>
      <c r="G122" s="396"/>
      <c r="H122" s="36" t="str">
        <f t="shared" si="13"/>
        <v/>
      </c>
      <c r="I122" s="104"/>
      <c r="J122" s="68"/>
      <c r="K122" s="75" t="e">
        <f t="shared" si="14"/>
        <v>#N/A</v>
      </c>
      <c r="L122" s="58" t="e">
        <f t="shared" si="15"/>
        <v>#N/A</v>
      </c>
    </row>
    <row r="123" spans="1:12" s="35" customFormat="1" ht="15.75" customHeight="1" x14ac:dyDescent="0.2">
      <c r="A123" s="2"/>
      <c r="B123" s="37">
        <f t="shared" si="16"/>
        <v>115</v>
      </c>
      <c r="C123" s="399"/>
      <c r="D123" s="400"/>
      <c r="E123" s="400"/>
      <c r="F123" s="395"/>
      <c r="G123" s="396"/>
      <c r="H123" s="36" t="str">
        <f t="shared" si="13"/>
        <v/>
      </c>
      <c r="I123" s="104"/>
      <c r="J123" s="2"/>
      <c r="K123" s="75" t="e">
        <f t="shared" si="14"/>
        <v>#N/A</v>
      </c>
      <c r="L123" s="58" t="e">
        <f t="shared" si="15"/>
        <v>#N/A</v>
      </c>
    </row>
    <row r="124" spans="1:12" ht="15.75" customHeight="1" x14ac:dyDescent="0.2">
      <c r="A124" s="14"/>
      <c r="B124" s="37">
        <f t="shared" si="16"/>
        <v>116</v>
      </c>
      <c r="C124" s="399"/>
      <c r="D124" s="400"/>
      <c r="E124" s="400"/>
      <c r="F124" s="395"/>
      <c r="G124" s="396"/>
      <c r="H124" s="36" t="str">
        <f t="shared" si="13"/>
        <v/>
      </c>
      <c r="I124" s="104"/>
      <c r="J124" s="14"/>
      <c r="K124" s="75" t="e">
        <f t="shared" si="14"/>
        <v>#N/A</v>
      </c>
      <c r="L124" s="58" t="e">
        <f t="shared" si="15"/>
        <v>#N/A</v>
      </c>
    </row>
    <row r="125" spans="1:12" ht="15.75" customHeight="1" x14ac:dyDescent="0.2">
      <c r="B125" s="37">
        <f t="shared" si="16"/>
        <v>117</v>
      </c>
      <c r="C125" s="399"/>
      <c r="D125" s="400"/>
      <c r="E125" s="400"/>
      <c r="F125" s="395"/>
      <c r="G125" s="396"/>
      <c r="H125" s="36" t="str">
        <f t="shared" si="13"/>
        <v/>
      </c>
      <c r="I125" s="104"/>
      <c r="K125" s="75" t="e">
        <f t="shared" si="14"/>
        <v>#N/A</v>
      </c>
      <c r="L125" s="58" t="e">
        <f t="shared" si="15"/>
        <v>#N/A</v>
      </c>
    </row>
    <row r="126" spans="1:12" ht="15.75" customHeight="1" x14ac:dyDescent="0.2">
      <c r="B126" s="37">
        <f t="shared" si="16"/>
        <v>118</v>
      </c>
      <c r="C126" s="399"/>
      <c r="D126" s="400"/>
      <c r="E126" s="400"/>
      <c r="F126" s="395"/>
      <c r="G126" s="396"/>
      <c r="H126" s="36" t="str">
        <f t="shared" si="13"/>
        <v/>
      </c>
      <c r="I126" s="104"/>
      <c r="K126" s="75" t="e">
        <f t="shared" si="14"/>
        <v>#N/A</v>
      </c>
      <c r="L126" s="58" t="e">
        <f t="shared" si="15"/>
        <v>#N/A</v>
      </c>
    </row>
    <row r="127" spans="1:12" ht="15.75" customHeight="1" x14ac:dyDescent="0.2">
      <c r="B127" s="37">
        <f t="shared" si="16"/>
        <v>119</v>
      </c>
      <c r="C127" s="399"/>
      <c r="D127" s="400"/>
      <c r="E127" s="400"/>
      <c r="F127" s="395"/>
      <c r="G127" s="396"/>
      <c r="H127" s="36" t="str">
        <f t="shared" si="13"/>
        <v/>
      </c>
      <c r="I127" s="104"/>
      <c r="K127" s="75" t="e">
        <f t="shared" si="14"/>
        <v>#N/A</v>
      </c>
      <c r="L127" s="58" t="e">
        <f t="shared" si="15"/>
        <v>#N/A</v>
      </c>
    </row>
    <row r="128" spans="1:12" ht="15.75" customHeight="1" x14ac:dyDescent="0.2">
      <c r="B128" s="37">
        <f t="shared" si="16"/>
        <v>120</v>
      </c>
      <c r="C128" s="399"/>
      <c r="D128" s="400"/>
      <c r="E128" s="400"/>
      <c r="F128" s="395"/>
      <c r="G128" s="396"/>
      <c r="H128" s="36" t="str">
        <f t="shared" si="13"/>
        <v/>
      </c>
      <c r="I128" s="104"/>
      <c r="K128" s="75" t="e">
        <f t="shared" si="14"/>
        <v>#N/A</v>
      </c>
      <c r="L128" s="58" t="e">
        <f t="shared" si="15"/>
        <v>#N/A</v>
      </c>
    </row>
    <row r="129" spans="2:12" ht="15.75" customHeight="1" x14ac:dyDescent="0.2">
      <c r="B129" s="37">
        <f t="shared" si="16"/>
        <v>121</v>
      </c>
      <c r="C129" s="399"/>
      <c r="D129" s="400"/>
      <c r="E129" s="400"/>
      <c r="F129" s="395"/>
      <c r="G129" s="396"/>
      <c r="H129" s="36" t="str">
        <f t="shared" si="13"/>
        <v/>
      </c>
      <c r="I129" s="104"/>
      <c r="K129" s="75" t="e">
        <f t="shared" si="14"/>
        <v>#N/A</v>
      </c>
      <c r="L129" s="58" t="e">
        <f t="shared" si="15"/>
        <v>#N/A</v>
      </c>
    </row>
    <row r="130" spans="2:12" ht="15.75" customHeight="1" x14ac:dyDescent="0.2">
      <c r="B130" s="37">
        <f t="shared" si="16"/>
        <v>122</v>
      </c>
      <c r="C130" s="399"/>
      <c r="D130" s="400"/>
      <c r="E130" s="400"/>
      <c r="F130" s="395"/>
      <c r="G130" s="396"/>
      <c r="H130" s="36" t="str">
        <f t="shared" si="13"/>
        <v/>
      </c>
      <c r="I130" s="104"/>
      <c r="K130" s="75" t="e">
        <f t="shared" si="14"/>
        <v>#N/A</v>
      </c>
      <c r="L130" s="58" t="e">
        <f t="shared" si="15"/>
        <v>#N/A</v>
      </c>
    </row>
    <row r="131" spans="2:12" ht="15.75" customHeight="1" x14ac:dyDescent="0.2">
      <c r="B131" s="37">
        <f t="shared" si="16"/>
        <v>123</v>
      </c>
      <c r="C131" s="397"/>
      <c r="D131" s="398"/>
      <c r="E131" s="399"/>
      <c r="F131" s="395"/>
      <c r="G131" s="396"/>
      <c r="H131" s="36" t="str">
        <f t="shared" si="13"/>
        <v/>
      </c>
      <c r="I131" s="104"/>
      <c r="K131" s="75" t="e">
        <f t="shared" si="14"/>
        <v>#N/A</v>
      </c>
      <c r="L131" s="58" t="e">
        <f t="shared" si="15"/>
        <v>#N/A</v>
      </c>
    </row>
    <row r="132" spans="2:12" ht="15.75" customHeight="1" x14ac:dyDescent="0.2">
      <c r="B132" s="37">
        <f t="shared" si="16"/>
        <v>124</v>
      </c>
      <c r="C132" s="397"/>
      <c r="D132" s="398"/>
      <c r="E132" s="399"/>
      <c r="F132" s="395"/>
      <c r="G132" s="396"/>
      <c r="H132" s="36" t="str">
        <f t="shared" si="13"/>
        <v/>
      </c>
      <c r="I132" s="104"/>
      <c r="K132" s="75" t="e">
        <f t="shared" si="14"/>
        <v>#N/A</v>
      </c>
      <c r="L132" s="58" t="e">
        <f t="shared" si="15"/>
        <v>#N/A</v>
      </c>
    </row>
    <row r="133" spans="2:12" ht="15.75" customHeight="1" x14ac:dyDescent="0.2">
      <c r="B133" s="37">
        <f t="shared" si="16"/>
        <v>125</v>
      </c>
      <c r="C133" s="397"/>
      <c r="D133" s="398"/>
      <c r="E133" s="399"/>
      <c r="F133" s="395"/>
      <c r="G133" s="396"/>
      <c r="H133" s="36" t="str">
        <f t="shared" si="13"/>
        <v/>
      </c>
      <c r="I133" s="104"/>
      <c r="K133" s="75" t="e">
        <f t="shared" si="14"/>
        <v>#N/A</v>
      </c>
      <c r="L133" s="58" t="e">
        <f t="shared" si="15"/>
        <v>#N/A</v>
      </c>
    </row>
    <row r="134" spans="2:12" ht="15.75" customHeight="1" x14ac:dyDescent="0.2">
      <c r="B134" s="37">
        <f t="shared" si="16"/>
        <v>126</v>
      </c>
      <c r="C134" s="397"/>
      <c r="D134" s="398"/>
      <c r="E134" s="399"/>
      <c r="F134" s="395"/>
      <c r="G134" s="396"/>
      <c r="H134" s="36" t="str">
        <f t="shared" si="13"/>
        <v/>
      </c>
      <c r="I134" s="104"/>
      <c r="K134" s="75" t="e">
        <f t="shared" si="14"/>
        <v>#N/A</v>
      </c>
      <c r="L134" s="58" t="e">
        <f t="shared" si="15"/>
        <v>#N/A</v>
      </c>
    </row>
    <row r="135" spans="2:12" ht="15.75" customHeight="1" x14ac:dyDescent="0.2">
      <c r="B135" s="37">
        <f t="shared" si="16"/>
        <v>127</v>
      </c>
      <c r="C135" s="397"/>
      <c r="D135" s="398"/>
      <c r="E135" s="399"/>
      <c r="F135" s="395"/>
      <c r="G135" s="396"/>
      <c r="H135" s="36" t="str">
        <f t="shared" si="13"/>
        <v/>
      </c>
      <c r="I135" s="104"/>
      <c r="K135" s="75" t="e">
        <f t="shared" si="14"/>
        <v>#N/A</v>
      </c>
      <c r="L135" s="58" t="e">
        <f t="shared" si="15"/>
        <v>#N/A</v>
      </c>
    </row>
    <row r="136" spans="2:12" ht="15.75" customHeight="1" x14ac:dyDescent="0.2">
      <c r="B136" s="37">
        <f t="shared" si="16"/>
        <v>128</v>
      </c>
      <c r="C136" s="397"/>
      <c r="D136" s="398"/>
      <c r="E136" s="399"/>
      <c r="F136" s="395"/>
      <c r="G136" s="396"/>
      <c r="H136" s="36" t="str">
        <f t="shared" si="13"/>
        <v/>
      </c>
      <c r="I136" s="104"/>
      <c r="K136" s="75" t="e">
        <f t="shared" si="14"/>
        <v>#N/A</v>
      </c>
      <c r="L136" s="58" t="e">
        <f t="shared" si="15"/>
        <v>#N/A</v>
      </c>
    </row>
    <row r="137" spans="2:12" ht="15.75" customHeight="1" x14ac:dyDescent="0.2">
      <c r="B137" s="37">
        <f t="shared" si="16"/>
        <v>129</v>
      </c>
      <c r="C137" s="397"/>
      <c r="D137" s="398"/>
      <c r="E137" s="399"/>
      <c r="F137" s="395"/>
      <c r="G137" s="396"/>
      <c r="H137" s="36" t="str">
        <f t="shared" ref="H137:H158" si="17">IF(ComboCodResolucion="1-Industrias Agroalimentarias","",IF(AND($F137="Edificios",$I137&gt;30000),"MOD. COSTES",IF(AND($F137&lt;&gt;"Edificios",$I137&gt;12000,$F137&lt;&gt;"Terreno"),"MOD. COSTES","")))</f>
        <v/>
      </c>
      <c r="I137" s="104"/>
      <c r="K137" s="75" t="e">
        <f t="shared" ref="K137:K158" si="18">IF(ComboCodResolucion="1-Industrias Agroalimentarias",INDEX(CodTiposInverAgro,MATCH(F137,TiposInverAgro,0)),INDEX(CodTiposInverNoAgro,MATCH(F137,TiposInverNoAgro,0)))</f>
        <v>#N/A</v>
      </c>
      <c r="L137" s="58" t="e">
        <f t="shared" ref="L137:L158" si="19">IF(ComboCodResolucion="1-Industrias Agroalimentarias",INDEX(Cod2TiposInverAgro,MATCH(F137,TiposInverAgro,0)),INDEX(Cod2TiposInverNoAgro,MATCH(F137,TiposInverNoAgro,0)))</f>
        <v>#N/A</v>
      </c>
    </row>
    <row r="138" spans="2:12" ht="15.75" customHeight="1" x14ac:dyDescent="0.2">
      <c r="B138" s="37">
        <f t="shared" si="16"/>
        <v>130</v>
      </c>
      <c r="C138" s="397"/>
      <c r="D138" s="398"/>
      <c r="E138" s="399"/>
      <c r="F138" s="395"/>
      <c r="G138" s="396"/>
      <c r="H138" s="36" t="str">
        <f t="shared" si="17"/>
        <v/>
      </c>
      <c r="I138" s="104"/>
      <c r="K138" s="75" t="e">
        <f t="shared" si="18"/>
        <v>#N/A</v>
      </c>
      <c r="L138" s="58" t="e">
        <f t="shared" si="19"/>
        <v>#N/A</v>
      </c>
    </row>
    <row r="139" spans="2:12" ht="15.75" customHeight="1" x14ac:dyDescent="0.2">
      <c r="B139" s="37">
        <f t="shared" si="16"/>
        <v>131</v>
      </c>
      <c r="C139" s="397"/>
      <c r="D139" s="398"/>
      <c r="E139" s="399"/>
      <c r="F139" s="395"/>
      <c r="G139" s="396"/>
      <c r="H139" s="36" t="str">
        <f t="shared" si="17"/>
        <v/>
      </c>
      <c r="I139" s="104"/>
      <c r="K139" s="75" t="e">
        <f t="shared" si="18"/>
        <v>#N/A</v>
      </c>
      <c r="L139" s="58" t="e">
        <f t="shared" si="19"/>
        <v>#N/A</v>
      </c>
    </row>
    <row r="140" spans="2:12" ht="15.75" customHeight="1" x14ac:dyDescent="0.2">
      <c r="B140" s="37">
        <f t="shared" si="16"/>
        <v>132</v>
      </c>
      <c r="C140" s="397"/>
      <c r="D140" s="398"/>
      <c r="E140" s="399"/>
      <c r="F140" s="395"/>
      <c r="G140" s="396"/>
      <c r="H140" s="36" t="str">
        <f t="shared" si="17"/>
        <v/>
      </c>
      <c r="I140" s="104"/>
      <c r="K140" s="75" t="e">
        <f t="shared" si="18"/>
        <v>#N/A</v>
      </c>
      <c r="L140" s="58" t="e">
        <f t="shared" si="19"/>
        <v>#N/A</v>
      </c>
    </row>
    <row r="141" spans="2:12" ht="15.75" customHeight="1" x14ac:dyDescent="0.2">
      <c r="B141" s="37">
        <f t="shared" si="16"/>
        <v>133</v>
      </c>
      <c r="C141" s="397"/>
      <c r="D141" s="398"/>
      <c r="E141" s="399"/>
      <c r="F141" s="395"/>
      <c r="G141" s="396"/>
      <c r="H141" s="36" t="str">
        <f t="shared" si="17"/>
        <v/>
      </c>
      <c r="I141" s="104"/>
      <c r="K141" s="75" t="e">
        <f t="shared" si="18"/>
        <v>#N/A</v>
      </c>
      <c r="L141" s="58" t="e">
        <f t="shared" si="19"/>
        <v>#N/A</v>
      </c>
    </row>
    <row r="142" spans="2:12" ht="15.75" customHeight="1" x14ac:dyDescent="0.2">
      <c r="B142" s="37">
        <f t="shared" si="16"/>
        <v>134</v>
      </c>
      <c r="C142" s="397"/>
      <c r="D142" s="398"/>
      <c r="E142" s="399"/>
      <c r="F142" s="395"/>
      <c r="G142" s="396"/>
      <c r="H142" s="36" t="str">
        <f t="shared" si="17"/>
        <v/>
      </c>
      <c r="I142" s="104"/>
      <c r="K142" s="75" t="e">
        <f t="shared" si="18"/>
        <v>#N/A</v>
      </c>
      <c r="L142" s="58" t="e">
        <f t="shared" si="19"/>
        <v>#N/A</v>
      </c>
    </row>
    <row r="143" spans="2:12" ht="15.75" customHeight="1" x14ac:dyDescent="0.2">
      <c r="B143" s="37">
        <f t="shared" si="16"/>
        <v>135</v>
      </c>
      <c r="C143" s="397"/>
      <c r="D143" s="398"/>
      <c r="E143" s="399"/>
      <c r="F143" s="395"/>
      <c r="G143" s="396"/>
      <c r="H143" s="36" t="str">
        <f t="shared" si="17"/>
        <v/>
      </c>
      <c r="I143" s="104"/>
      <c r="K143" s="75" t="e">
        <f t="shared" si="18"/>
        <v>#N/A</v>
      </c>
      <c r="L143" s="58" t="e">
        <f t="shared" si="19"/>
        <v>#N/A</v>
      </c>
    </row>
    <row r="144" spans="2:12" ht="15.75" customHeight="1" x14ac:dyDescent="0.2">
      <c r="B144" s="37">
        <f t="shared" si="16"/>
        <v>136</v>
      </c>
      <c r="C144" s="397"/>
      <c r="D144" s="398"/>
      <c r="E144" s="399"/>
      <c r="F144" s="395"/>
      <c r="G144" s="396"/>
      <c r="H144" s="36" t="str">
        <f t="shared" si="17"/>
        <v/>
      </c>
      <c r="I144" s="104"/>
      <c r="K144" s="75" t="e">
        <f t="shared" si="18"/>
        <v>#N/A</v>
      </c>
      <c r="L144" s="58" t="e">
        <f t="shared" si="19"/>
        <v>#N/A</v>
      </c>
    </row>
    <row r="145" spans="2:12" ht="15.75" customHeight="1" x14ac:dyDescent="0.2">
      <c r="B145" s="37">
        <f t="shared" si="16"/>
        <v>137</v>
      </c>
      <c r="C145" s="397"/>
      <c r="D145" s="398"/>
      <c r="E145" s="399"/>
      <c r="F145" s="395"/>
      <c r="G145" s="396"/>
      <c r="H145" s="36" t="str">
        <f t="shared" si="17"/>
        <v/>
      </c>
      <c r="I145" s="104"/>
      <c r="K145" s="75" t="e">
        <f t="shared" si="18"/>
        <v>#N/A</v>
      </c>
      <c r="L145" s="58" t="e">
        <f t="shared" si="19"/>
        <v>#N/A</v>
      </c>
    </row>
    <row r="146" spans="2:12" ht="15.75" customHeight="1" x14ac:dyDescent="0.2">
      <c r="B146" s="37">
        <f t="shared" si="16"/>
        <v>138</v>
      </c>
      <c r="C146" s="130"/>
      <c r="D146" s="131"/>
      <c r="E146" s="132"/>
      <c r="F146" s="395"/>
      <c r="G146" s="396"/>
      <c r="H146" s="36" t="str">
        <f t="shared" si="17"/>
        <v/>
      </c>
      <c r="I146" s="104"/>
      <c r="K146" s="75" t="e">
        <f t="shared" si="18"/>
        <v>#N/A</v>
      </c>
      <c r="L146" s="58" t="e">
        <f t="shared" si="19"/>
        <v>#N/A</v>
      </c>
    </row>
    <row r="147" spans="2:12" ht="15.75" customHeight="1" x14ac:dyDescent="0.2">
      <c r="B147" s="37">
        <f>1+B146</f>
        <v>139</v>
      </c>
      <c r="C147" s="399"/>
      <c r="D147" s="400"/>
      <c r="E147" s="400"/>
      <c r="F147" s="395"/>
      <c r="G147" s="396"/>
      <c r="H147" s="36" t="str">
        <f t="shared" si="17"/>
        <v/>
      </c>
      <c r="I147" s="104"/>
      <c r="K147" s="75" t="e">
        <f t="shared" si="18"/>
        <v>#N/A</v>
      </c>
      <c r="L147" s="58" t="e">
        <f t="shared" si="19"/>
        <v>#N/A</v>
      </c>
    </row>
    <row r="148" spans="2:12" ht="15.75" customHeight="1" x14ac:dyDescent="0.2">
      <c r="B148" s="37">
        <f>1+B147</f>
        <v>140</v>
      </c>
      <c r="C148" s="399"/>
      <c r="D148" s="400"/>
      <c r="E148" s="400"/>
      <c r="F148" s="395"/>
      <c r="G148" s="396"/>
      <c r="H148" s="36" t="str">
        <f t="shared" si="17"/>
        <v/>
      </c>
      <c r="I148" s="104"/>
      <c r="K148" s="75" t="e">
        <f t="shared" si="18"/>
        <v>#N/A</v>
      </c>
      <c r="L148" s="58" t="e">
        <f t="shared" si="19"/>
        <v>#N/A</v>
      </c>
    </row>
    <row r="149" spans="2:12" ht="15.75" customHeight="1" x14ac:dyDescent="0.2">
      <c r="B149" s="37">
        <f t="shared" ref="B149:B158" si="20">1+B148</f>
        <v>141</v>
      </c>
      <c r="C149" s="399"/>
      <c r="D149" s="400"/>
      <c r="E149" s="400"/>
      <c r="F149" s="395"/>
      <c r="G149" s="396"/>
      <c r="H149" s="36" t="str">
        <f t="shared" si="17"/>
        <v/>
      </c>
      <c r="I149" s="104"/>
      <c r="K149" s="75" t="e">
        <f t="shared" si="18"/>
        <v>#N/A</v>
      </c>
      <c r="L149" s="58" t="e">
        <f t="shared" si="19"/>
        <v>#N/A</v>
      </c>
    </row>
    <row r="150" spans="2:12" ht="15.75" customHeight="1" x14ac:dyDescent="0.2">
      <c r="B150" s="37">
        <f t="shared" si="20"/>
        <v>142</v>
      </c>
      <c r="C150" s="399"/>
      <c r="D150" s="400"/>
      <c r="E150" s="400"/>
      <c r="F150" s="395"/>
      <c r="G150" s="396"/>
      <c r="H150" s="36" t="str">
        <f t="shared" si="17"/>
        <v/>
      </c>
      <c r="I150" s="104"/>
      <c r="K150" s="75" t="e">
        <f t="shared" si="18"/>
        <v>#N/A</v>
      </c>
      <c r="L150" s="58" t="e">
        <f t="shared" si="19"/>
        <v>#N/A</v>
      </c>
    </row>
    <row r="151" spans="2:12" ht="15.75" customHeight="1" x14ac:dyDescent="0.2">
      <c r="B151" s="37">
        <f t="shared" si="20"/>
        <v>143</v>
      </c>
      <c r="C151" s="399"/>
      <c r="D151" s="400"/>
      <c r="E151" s="400"/>
      <c r="F151" s="395"/>
      <c r="G151" s="396"/>
      <c r="H151" s="36" t="str">
        <f t="shared" si="17"/>
        <v/>
      </c>
      <c r="I151" s="104"/>
      <c r="K151" s="75" t="e">
        <f t="shared" si="18"/>
        <v>#N/A</v>
      </c>
      <c r="L151" s="58" t="e">
        <f t="shared" si="19"/>
        <v>#N/A</v>
      </c>
    </row>
    <row r="152" spans="2:12" ht="15.75" customHeight="1" x14ac:dyDescent="0.2">
      <c r="B152" s="37">
        <f t="shared" si="20"/>
        <v>144</v>
      </c>
      <c r="C152" s="399"/>
      <c r="D152" s="400"/>
      <c r="E152" s="400"/>
      <c r="F152" s="395"/>
      <c r="G152" s="396"/>
      <c r="H152" s="36" t="str">
        <f t="shared" si="17"/>
        <v/>
      </c>
      <c r="I152" s="104"/>
      <c r="K152" s="75" t="e">
        <f t="shared" si="18"/>
        <v>#N/A</v>
      </c>
      <c r="L152" s="58" t="e">
        <f t="shared" si="19"/>
        <v>#N/A</v>
      </c>
    </row>
    <row r="153" spans="2:12" ht="15.75" customHeight="1" x14ac:dyDescent="0.2">
      <c r="B153" s="37">
        <f t="shared" si="20"/>
        <v>145</v>
      </c>
      <c r="C153" s="399"/>
      <c r="D153" s="400"/>
      <c r="E153" s="400"/>
      <c r="F153" s="395"/>
      <c r="G153" s="396"/>
      <c r="H153" s="36" t="str">
        <f t="shared" si="17"/>
        <v/>
      </c>
      <c r="I153" s="104"/>
      <c r="K153" s="75" t="e">
        <f t="shared" si="18"/>
        <v>#N/A</v>
      </c>
      <c r="L153" s="58" t="e">
        <f t="shared" si="19"/>
        <v>#N/A</v>
      </c>
    </row>
    <row r="154" spans="2:12" ht="15.75" customHeight="1" x14ac:dyDescent="0.2">
      <c r="B154" s="37">
        <f t="shared" si="20"/>
        <v>146</v>
      </c>
      <c r="C154" s="399"/>
      <c r="D154" s="400"/>
      <c r="E154" s="400"/>
      <c r="F154" s="395"/>
      <c r="G154" s="396"/>
      <c r="H154" s="36" t="str">
        <f t="shared" si="17"/>
        <v/>
      </c>
      <c r="I154" s="104"/>
      <c r="K154" s="75" t="e">
        <f t="shared" si="18"/>
        <v>#N/A</v>
      </c>
      <c r="L154" s="58" t="e">
        <f t="shared" si="19"/>
        <v>#N/A</v>
      </c>
    </row>
    <row r="155" spans="2:12" ht="15.75" customHeight="1" x14ac:dyDescent="0.2">
      <c r="B155" s="37">
        <f t="shared" si="20"/>
        <v>147</v>
      </c>
      <c r="C155" s="399"/>
      <c r="D155" s="400"/>
      <c r="E155" s="400"/>
      <c r="F155" s="395"/>
      <c r="G155" s="396"/>
      <c r="H155" s="36" t="str">
        <f t="shared" si="17"/>
        <v/>
      </c>
      <c r="I155" s="104"/>
      <c r="K155" s="75" t="e">
        <f t="shared" si="18"/>
        <v>#N/A</v>
      </c>
      <c r="L155" s="58" t="e">
        <f t="shared" si="19"/>
        <v>#N/A</v>
      </c>
    </row>
    <row r="156" spans="2:12" ht="15.75" customHeight="1" x14ac:dyDescent="0.2">
      <c r="B156" s="37">
        <f t="shared" si="20"/>
        <v>148</v>
      </c>
      <c r="C156" s="399"/>
      <c r="D156" s="400"/>
      <c r="E156" s="400"/>
      <c r="F156" s="395"/>
      <c r="G156" s="396"/>
      <c r="H156" s="36" t="str">
        <f t="shared" si="17"/>
        <v/>
      </c>
      <c r="I156" s="104"/>
      <c r="K156" s="75" t="e">
        <f t="shared" si="18"/>
        <v>#N/A</v>
      </c>
      <c r="L156" s="58" t="e">
        <f t="shared" si="19"/>
        <v>#N/A</v>
      </c>
    </row>
    <row r="157" spans="2:12" ht="15.75" customHeight="1" x14ac:dyDescent="0.2">
      <c r="B157" s="37">
        <f t="shared" si="20"/>
        <v>149</v>
      </c>
      <c r="C157" s="399"/>
      <c r="D157" s="400"/>
      <c r="E157" s="400"/>
      <c r="F157" s="395"/>
      <c r="G157" s="396"/>
      <c r="H157" s="36" t="str">
        <f t="shared" si="17"/>
        <v/>
      </c>
      <c r="I157" s="104"/>
      <c r="K157" s="75" t="e">
        <f t="shared" si="18"/>
        <v>#N/A</v>
      </c>
      <c r="L157" s="58" t="e">
        <f t="shared" si="19"/>
        <v>#N/A</v>
      </c>
    </row>
    <row r="158" spans="2:12" ht="15.75" customHeight="1" x14ac:dyDescent="0.2">
      <c r="B158" s="37">
        <f t="shared" si="20"/>
        <v>150</v>
      </c>
      <c r="C158" s="399"/>
      <c r="D158" s="400"/>
      <c r="E158" s="400"/>
      <c r="F158" s="395"/>
      <c r="G158" s="396"/>
      <c r="H158" s="36" t="str">
        <f t="shared" si="17"/>
        <v/>
      </c>
      <c r="I158" s="104"/>
      <c r="K158" s="75" t="e">
        <f t="shared" si="18"/>
        <v>#N/A</v>
      </c>
      <c r="L158" s="58" t="e">
        <f t="shared" si="19"/>
        <v>#N/A</v>
      </c>
    </row>
    <row r="159" spans="2:12" ht="15.75" customHeight="1" x14ac:dyDescent="0.2">
      <c r="B159" s="407" t="s">
        <v>1468</v>
      </c>
      <c r="C159" s="408"/>
      <c r="D159" s="408"/>
      <c r="E159" s="408"/>
      <c r="F159" s="408"/>
      <c r="G159" s="409"/>
      <c r="H159" s="403">
        <f>SUM(I9:I158)</f>
        <v>0</v>
      </c>
      <c r="I159" s="325"/>
      <c r="K159" s="75"/>
      <c r="L159" s="58"/>
    </row>
    <row r="161" ht="18.75" customHeight="1" x14ac:dyDescent="0.2"/>
    <row r="162" ht="22.5" customHeight="1" x14ac:dyDescent="0.2"/>
    <row r="163" ht="24" customHeight="1" x14ac:dyDescent="0.2"/>
    <row r="164" ht="27" customHeight="1" x14ac:dyDescent="0.2"/>
  </sheetData>
  <sheetProtection password="9509" sheet="1" objects="1" scenarios="1" selectLockedCells="1"/>
  <mergeCells count="306">
    <mergeCell ref="F142:G142"/>
    <mergeCell ref="C139:E139"/>
    <mergeCell ref="C157:E157"/>
    <mergeCell ref="F157:G157"/>
    <mergeCell ref="C154:E154"/>
    <mergeCell ref="F154:G154"/>
    <mergeCell ref="C155:E155"/>
    <mergeCell ref="F155:G155"/>
    <mergeCell ref="C156:E156"/>
    <mergeCell ref="C149:E149"/>
    <mergeCell ref="F147:G147"/>
    <mergeCell ref="C143:E143"/>
    <mergeCell ref="F143:G143"/>
    <mergeCell ref="C144:E144"/>
    <mergeCell ref="F144:G144"/>
    <mergeCell ref="C148:E148"/>
    <mergeCell ref="F148:G148"/>
    <mergeCell ref="H159:I159"/>
    <mergeCell ref="B5:I5"/>
    <mergeCell ref="F77:G77"/>
    <mergeCell ref="F146:G146"/>
    <mergeCell ref="C145:E145"/>
    <mergeCell ref="F145:G145"/>
    <mergeCell ref="C141:E141"/>
    <mergeCell ref="F141:G141"/>
    <mergeCell ref="C142:E142"/>
    <mergeCell ref="F136:G136"/>
    <mergeCell ref="C158:E158"/>
    <mergeCell ref="F158:G158"/>
    <mergeCell ref="F156:G156"/>
    <mergeCell ref="C153:E153"/>
    <mergeCell ref="F153:G153"/>
    <mergeCell ref="B159:G159"/>
    <mergeCell ref="F149:G149"/>
    <mergeCell ref="C150:E150"/>
    <mergeCell ref="F150:G150"/>
    <mergeCell ref="C152:E152"/>
    <mergeCell ref="F152:G152"/>
    <mergeCell ref="C151:E151"/>
    <mergeCell ref="F151:G151"/>
    <mergeCell ref="C147:E147"/>
    <mergeCell ref="C134:E134"/>
    <mergeCell ref="F134:G134"/>
    <mergeCell ref="F139:G139"/>
    <mergeCell ref="C140:E140"/>
    <mergeCell ref="F140:G140"/>
    <mergeCell ref="C137:E137"/>
    <mergeCell ref="F137:G137"/>
    <mergeCell ref="C138:E138"/>
    <mergeCell ref="F138:G138"/>
    <mergeCell ref="C136:E136"/>
    <mergeCell ref="C135:E135"/>
    <mergeCell ref="F135:G135"/>
    <mergeCell ref="C130:E130"/>
    <mergeCell ref="F130:G130"/>
    <mergeCell ref="C131:E131"/>
    <mergeCell ref="F131:G131"/>
    <mergeCell ref="C132:E132"/>
    <mergeCell ref="F132:G132"/>
    <mergeCell ref="C133:E133"/>
    <mergeCell ref="F133:G133"/>
    <mergeCell ref="C127:E127"/>
    <mergeCell ref="F127:G127"/>
    <mergeCell ref="C128:E128"/>
    <mergeCell ref="F128:G128"/>
    <mergeCell ref="C129:E129"/>
    <mergeCell ref="F129:G129"/>
    <mergeCell ref="C125:E125"/>
    <mergeCell ref="F125:G125"/>
    <mergeCell ref="C126:E126"/>
    <mergeCell ref="F126:G126"/>
    <mergeCell ref="C115:E115"/>
    <mergeCell ref="F115:G115"/>
    <mergeCell ref="C116:E116"/>
    <mergeCell ref="F116:G116"/>
    <mergeCell ref="C118:E118"/>
    <mergeCell ref="F118:G118"/>
    <mergeCell ref="C119:E119"/>
    <mergeCell ref="F119:G119"/>
    <mergeCell ref="C122:E122"/>
    <mergeCell ref="F122:G122"/>
    <mergeCell ref="C123:E123"/>
    <mergeCell ref="F123:G123"/>
    <mergeCell ref="C120:E120"/>
    <mergeCell ref="F120:G120"/>
    <mergeCell ref="C121:E121"/>
    <mergeCell ref="F121:G121"/>
    <mergeCell ref="C124:E124"/>
    <mergeCell ref="F124:G124"/>
    <mergeCell ref="C110:E110"/>
    <mergeCell ref="F110:G110"/>
    <mergeCell ref="C117:E117"/>
    <mergeCell ref="F117:G117"/>
    <mergeCell ref="C112:E112"/>
    <mergeCell ref="F112:G112"/>
    <mergeCell ref="C113:E113"/>
    <mergeCell ref="F113:G113"/>
    <mergeCell ref="C114:E114"/>
    <mergeCell ref="F114:G114"/>
    <mergeCell ref="C111:E111"/>
    <mergeCell ref="F111:G111"/>
    <mergeCell ref="C106:E106"/>
    <mergeCell ref="F106:G106"/>
    <mergeCell ref="C107:E107"/>
    <mergeCell ref="F107:G107"/>
    <mergeCell ref="C108:E108"/>
    <mergeCell ref="F108:G108"/>
    <mergeCell ref="C109:E109"/>
    <mergeCell ref="F109:G109"/>
    <mergeCell ref="C103:E103"/>
    <mergeCell ref="F103:G103"/>
    <mergeCell ref="C104:E104"/>
    <mergeCell ref="F104:G104"/>
    <mergeCell ref="C105:E105"/>
    <mergeCell ref="F105:G105"/>
    <mergeCell ref="C101:E101"/>
    <mergeCell ref="F101:G101"/>
    <mergeCell ref="C102:E102"/>
    <mergeCell ref="F102:G102"/>
    <mergeCell ref="C91:E91"/>
    <mergeCell ref="F91:G91"/>
    <mergeCell ref="C92:E92"/>
    <mergeCell ref="F92:G92"/>
    <mergeCell ref="C94:E94"/>
    <mergeCell ref="F94:G94"/>
    <mergeCell ref="C95:E95"/>
    <mergeCell ref="F95:G95"/>
    <mergeCell ref="C98:E98"/>
    <mergeCell ref="F98:G98"/>
    <mergeCell ref="C99:E99"/>
    <mergeCell ref="F99:G99"/>
    <mergeCell ref="C96:E96"/>
    <mergeCell ref="F96:G96"/>
    <mergeCell ref="C97:E97"/>
    <mergeCell ref="F97:G97"/>
    <mergeCell ref="C100:E100"/>
    <mergeCell ref="F100:G100"/>
    <mergeCell ref="C86:E86"/>
    <mergeCell ref="F86:G86"/>
    <mergeCell ref="C93:E93"/>
    <mergeCell ref="F93:G93"/>
    <mergeCell ref="C88:E88"/>
    <mergeCell ref="F88:G88"/>
    <mergeCell ref="C89:E89"/>
    <mergeCell ref="F89:G89"/>
    <mergeCell ref="C90:E90"/>
    <mergeCell ref="F90:G90"/>
    <mergeCell ref="C87:E87"/>
    <mergeCell ref="F87:G87"/>
    <mergeCell ref="C83:E83"/>
    <mergeCell ref="F83:G83"/>
    <mergeCell ref="C84:E84"/>
    <mergeCell ref="F84:G84"/>
    <mergeCell ref="C85:E85"/>
    <mergeCell ref="F85:G85"/>
    <mergeCell ref="F44:G44"/>
    <mergeCell ref="C44:E44"/>
    <mergeCell ref="C78:E78"/>
    <mergeCell ref="F78:G78"/>
    <mergeCell ref="F46:G46"/>
    <mergeCell ref="C46:E46"/>
    <mergeCell ref="F45:G45"/>
    <mergeCell ref="C45:E45"/>
    <mergeCell ref="F51:G51"/>
    <mergeCell ref="C51:E51"/>
    <mergeCell ref="C81:E81"/>
    <mergeCell ref="F81:G81"/>
    <mergeCell ref="C79:E79"/>
    <mergeCell ref="F79:G79"/>
    <mergeCell ref="C80:E80"/>
    <mergeCell ref="F80:G80"/>
    <mergeCell ref="F47:G47"/>
    <mergeCell ref="C47:E47"/>
    <mergeCell ref="F50:G50"/>
    <mergeCell ref="C50:E50"/>
    <mergeCell ref="F49:G49"/>
    <mergeCell ref="C49:E49"/>
    <mergeCell ref="F48:G48"/>
    <mergeCell ref="C48:E48"/>
    <mergeCell ref="C82:E82"/>
    <mergeCell ref="F82:G82"/>
    <mergeCell ref="F59:G59"/>
    <mergeCell ref="C59:E59"/>
    <mergeCell ref="F58:G58"/>
    <mergeCell ref="C58:E58"/>
    <mergeCell ref="F52:G52"/>
    <mergeCell ref="C52:E52"/>
    <mergeCell ref="F57:G57"/>
    <mergeCell ref="C57:E57"/>
    <mergeCell ref="F56:G56"/>
    <mergeCell ref="C56:E56"/>
    <mergeCell ref="F55:G55"/>
    <mergeCell ref="C55:E55"/>
    <mergeCell ref="F54:G54"/>
    <mergeCell ref="C54:E54"/>
    <mergeCell ref="F53:G53"/>
    <mergeCell ref="C53:E53"/>
    <mergeCell ref="F63:G63"/>
    <mergeCell ref="C63:E63"/>
    <mergeCell ref="F62:G62"/>
    <mergeCell ref="C62:E62"/>
    <mergeCell ref="F61:G61"/>
    <mergeCell ref="C61:E61"/>
    <mergeCell ref="F60:G60"/>
    <mergeCell ref="C60:E60"/>
    <mergeCell ref="F64:G64"/>
    <mergeCell ref="C64:E64"/>
    <mergeCell ref="F67:G67"/>
    <mergeCell ref="C67:E67"/>
    <mergeCell ref="F66:G66"/>
    <mergeCell ref="C66:E66"/>
    <mergeCell ref="F65:G65"/>
    <mergeCell ref="C65:E65"/>
    <mergeCell ref="F68:G68"/>
    <mergeCell ref="C68:E68"/>
    <mergeCell ref="F71:G71"/>
    <mergeCell ref="C71:E71"/>
    <mergeCell ref="F70:G70"/>
    <mergeCell ref="C70:E70"/>
    <mergeCell ref="F69:G69"/>
    <mergeCell ref="C69:E69"/>
    <mergeCell ref="F73:G73"/>
    <mergeCell ref="F76:G76"/>
    <mergeCell ref="C76:E76"/>
    <mergeCell ref="F75:G75"/>
    <mergeCell ref="C75:E75"/>
    <mergeCell ref="C73:E73"/>
    <mergeCell ref="F74:G74"/>
    <mergeCell ref="C74:E74"/>
    <mergeCell ref="F72:G72"/>
    <mergeCell ref="C72:E72"/>
    <mergeCell ref="C40:E40"/>
    <mergeCell ref="C41:E41"/>
    <mergeCell ref="F40:G40"/>
    <mergeCell ref="F41:G41"/>
    <mergeCell ref="C42:E42"/>
    <mergeCell ref="F42:G42"/>
    <mergeCell ref="C43:E43"/>
    <mergeCell ref="F43:G43"/>
    <mergeCell ref="F37:G37"/>
    <mergeCell ref="C38:E38"/>
    <mergeCell ref="F36:G36"/>
    <mergeCell ref="C39:E39"/>
    <mergeCell ref="F39:G39"/>
    <mergeCell ref="C37:E37"/>
    <mergeCell ref="C24:E24"/>
    <mergeCell ref="C20:E20"/>
    <mergeCell ref="C30:E30"/>
    <mergeCell ref="F26:G26"/>
    <mergeCell ref="C29:E29"/>
    <mergeCell ref="C25:E25"/>
    <mergeCell ref="F27:G27"/>
    <mergeCell ref="C23:E23"/>
    <mergeCell ref="C21:E21"/>
    <mergeCell ref="F23:G23"/>
    <mergeCell ref="F32:G32"/>
    <mergeCell ref="C22:E22"/>
    <mergeCell ref="F21:G21"/>
    <mergeCell ref="F9:G9"/>
    <mergeCell ref="F17:G17"/>
    <mergeCell ref="C18:E18"/>
    <mergeCell ref="C13:E13"/>
    <mergeCell ref="F38:G38"/>
    <mergeCell ref="C34:E34"/>
    <mergeCell ref="C35:E35"/>
    <mergeCell ref="F35:G35"/>
    <mergeCell ref="F34:G34"/>
    <mergeCell ref="C16:E16"/>
    <mergeCell ref="F30:G30"/>
    <mergeCell ref="C14:E14"/>
    <mergeCell ref="C15:E15"/>
    <mergeCell ref="F15:G15"/>
    <mergeCell ref="C32:E32"/>
    <mergeCell ref="C33:E33"/>
    <mergeCell ref="F33:G33"/>
    <mergeCell ref="F25:G25"/>
    <mergeCell ref="C28:E28"/>
    <mergeCell ref="F28:G28"/>
    <mergeCell ref="F29:G29"/>
    <mergeCell ref="C27:E27"/>
    <mergeCell ref="C26:E26"/>
    <mergeCell ref="C36:E36"/>
    <mergeCell ref="B6:I6"/>
    <mergeCell ref="F10:G10"/>
    <mergeCell ref="C31:E31"/>
    <mergeCell ref="F31:G31"/>
    <mergeCell ref="F22:G22"/>
    <mergeCell ref="F24:G24"/>
    <mergeCell ref="C10:E10"/>
    <mergeCell ref="B7:I7"/>
    <mergeCell ref="F19:G19"/>
    <mergeCell ref="C9:E9"/>
    <mergeCell ref="C19:E19"/>
    <mergeCell ref="F8:G8"/>
    <mergeCell ref="F13:G13"/>
    <mergeCell ref="F18:G18"/>
    <mergeCell ref="F16:G16"/>
    <mergeCell ref="F14:G14"/>
    <mergeCell ref="F12:G12"/>
    <mergeCell ref="C12:E12"/>
    <mergeCell ref="H8:I8"/>
    <mergeCell ref="F20:G20"/>
    <mergeCell ref="C17:E17"/>
    <mergeCell ref="C11:E11"/>
    <mergeCell ref="B8:E8"/>
    <mergeCell ref="F11:G11"/>
  </mergeCells>
  <phoneticPr fontId="6" type="noConversion"/>
  <dataValidations count="3">
    <dataValidation type="list" showInputMessage="1" showErrorMessage="1" errorTitle="Aviso" error="Solo se pueden elegir conceptos de la lista pulse escape para salir del campo" sqref="F9:G158">
      <formula1>IF(LEFT(ComboCodResolucion)="1",TiposInverAgro,TiposInverNoAgro)</formula1>
    </dataValidation>
    <dataValidation type="decimal" allowBlank="1" showInputMessage="1" showErrorMessage="1" sqref="I9:I158">
      <formula1>0</formula1>
      <formula2>99999999999</formula2>
    </dataValidation>
    <dataValidation type="textLength" allowBlank="1" showInputMessage="1" showErrorMessage="1" sqref="C9:E158">
      <formula1>1</formula1>
      <formula2>250</formula2>
    </dataValidation>
  </dataValidations>
  <printOptions horizontalCentered="1"/>
  <pageMargins left="0.35433070866141736" right="0.35433070866141736" top="0.39370078740157483" bottom="0.39370078740157483" header="0" footer="0"/>
  <pageSetup paperSize="9" scale="80" orientation="portrait" r:id="rId1"/>
  <headerFooter alignWithMargins="0"/>
  <rowBreaks count="1" manualBreakCount="1">
    <brk id="4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4630" r:id="rId4" name="Option Button 54">
              <controlPr locked="0" defaultSize="0" autoFill="0" autoLine="0" autoPict="0">
                <anchor moveWithCells="1" sizeWithCells="1">
                  <from>
                    <xdr:col>0</xdr:col>
                    <xdr:colOff>0</xdr:colOff>
                    <xdr:row>90</xdr:row>
                    <xdr:rowOff>28575</xdr:rowOff>
                  </from>
                  <to>
                    <xdr:col>0</xdr:col>
                    <xdr:colOff>0</xdr:colOff>
                    <xdr:row>90</xdr:row>
                    <xdr:rowOff>28575</xdr:rowOff>
                  </to>
                </anchor>
              </controlPr>
            </control>
          </mc:Choice>
        </mc:AlternateContent>
        <mc:AlternateContent xmlns:mc="http://schemas.openxmlformats.org/markup-compatibility/2006">
          <mc:Choice Requires="x14">
            <control shapeId="24631" r:id="rId5" name="Option Button 55">
              <controlPr defaultSize="0" autoFill="0" autoLine="0" autoPict="0">
                <anchor moveWithCells="1" sizeWithCells="1">
                  <from>
                    <xdr:col>0</xdr:col>
                    <xdr:colOff>0</xdr:colOff>
                    <xdr:row>90</xdr:row>
                    <xdr:rowOff>28575</xdr:rowOff>
                  </from>
                  <to>
                    <xdr:col>0</xdr:col>
                    <xdr:colOff>0</xdr:colOff>
                    <xdr:row>90</xdr:row>
                    <xdr:rowOff>28575</xdr:rowOff>
                  </to>
                </anchor>
              </controlPr>
            </control>
          </mc:Choice>
        </mc:AlternateContent>
        <mc:AlternateContent xmlns:mc="http://schemas.openxmlformats.org/markup-compatibility/2006">
          <mc:Choice Requires="x14">
            <control shapeId="24633" r:id="rId6" name="Option Button 57">
              <controlPr locked="0" defaultSize="0" autoFill="0" autoLine="0" autoPict="0">
                <anchor moveWithCells="1" sizeWithCells="1">
                  <from>
                    <xdr:col>0</xdr:col>
                    <xdr:colOff>0</xdr:colOff>
                    <xdr:row>90</xdr:row>
                    <xdr:rowOff>28575</xdr:rowOff>
                  </from>
                  <to>
                    <xdr:col>0</xdr:col>
                    <xdr:colOff>0</xdr:colOff>
                    <xdr:row>90</xdr:row>
                    <xdr:rowOff>28575</xdr:rowOff>
                  </to>
                </anchor>
              </controlPr>
            </control>
          </mc:Choice>
        </mc:AlternateContent>
        <mc:AlternateContent xmlns:mc="http://schemas.openxmlformats.org/markup-compatibility/2006">
          <mc:Choice Requires="x14">
            <control shapeId="24634" r:id="rId7" name="Option Button 58">
              <controlPr defaultSize="0" autoFill="0" autoLine="0" autoPict="0">
                <anchor moveWithCells="1" sizeWithCells="1">
                  <from>
                    <xdr:col>0</xdr:col>
                    <xdr:colOff>0</xdr:colOff>
                    <xdr:row>90</xdr:row>
                    <xdr:rowOff>28575</xdr:rowOff>
                  </from>
                  <to>
                    <xdr:col>0</xdr:col>
                    <xdr:colOff>0</xdr:colOff>
                    <xdr:row>90</xdr:row>
                    <xdr:rowOff>28575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B17"/>
  <sheetViews>
    <sheetView showGridLines="0" topLeftCell="A10" zoomScale="90" zoomScaleNormal="90" workbookViewId="0">
      <selection activeCell="B23" sqref="B23"/>
    </sheetView>
  </sheetViews>
  <sheetFormatPr baseColWidth="10" defaultRowHeight="12" x14ac:dyDescent="0.2"/>
  <cols>
    <col min="1" max="1" width="19" style="151" customWidth="1"/>
    <col min="2" max="2" width="132" style="151" customWidth="1"/>
    <col min="3" max="256" width="11.42578125" style="151"/>
    <col min="257" max="257" width="19" style="151" customWidth="1"/>
    <col min="258" max="258" width="134" style="151" customWidth="1"/>
    <col min="259" max="512" width="11.42578125" style="151"/>
    <col min="513" max="513" width="19" style="151" customWidth="1"/>
    <col min="514" max="514" width="134" style="151" customWidth="1"/>
    <col min="515" max="768" width="11.42578125" style="151"/>
    <col min="769" max="769" width="19" style="151" customWidth="1"/>
    <col min="770" max="770" width="134" style="151" customWidth="1"/>
    <col min="771" max="1024" width="11.42578125" style="151"/>
    <col min="1025" max="1025" width="19" style="151" customWidth="1"/>
    <col min="1026" max="1026" width="134" style="151" customWidth="1"/>
    <col min="1027" max="1280" width="11.42578125" style="151"/>
    <col min="1281" max="1281" width="19" style="151" customWidth="1"/>
    <col min="1282" max="1282" width="134" style="151" customWidth="1"/>
    <col min="1283" max="1536" width="11.42578125" style="151"/>
    <col min="1537" max="1537" width="19" style="151" customWidth="1"/>
    <col min="1538" max="1538" width="134" style="151" customWidth="1"/>
    <col min="1539" max="1792" width="11.42578125" style="151"/>
    <col min="1793" max="1793" width="19" style="151" customWidth="1"/>
    <col min="1794" max="1794" width="134" style="151" customWidth="1"/>
    <col min="1795" max="2048" width="11.42578125" style="151"/>
    <col min="2049" max="2049" width="19" style="151" customWidth="1"/>
    <col min="2050" max="2050" width="134" style="151" customWidth="1"/>
    <col min="2051" max="2304" width="11.42578125" style="151"/>
    <col min="2305" max="2305" width="19" style="151" customWidth="1"/>
    <col min="2306" max="2306" width="134" style="151" customWidth="1"/>
    <col min="2307" max="2560" width="11.42578125" style="151"/>
    <col min="2561" max="2561" width="19" style="151" customWidth="1"/>
    <col min="2562" max="2562" width="134" style="151" customWidth="1"/>
    <col min="2563" max="2816" width="11.42578125" style="151"/>
    <col min="2817" max="2817" width="19" style="151" customWidth="1"/>
    <col min="2818" max="2818" width="134" style="151" customWidth="1"/>
    <col min="2819" max="3072" width="11.42578125" style="151"/>
    <col min="3073" max="3073" width="19" style="151" customWidth="1"/>
    <col min="3074" max="3074" width="134" style="151" customWidth="1"/>
    <col min="3075" max="3328" width="11.42578125" style="151"/>
    <col min="3329" max="3329" width="19" style="151" customWidth="1"/>
    <col min="3330" max="3330" width="134" style="151" customWidth="1"/>
    <col min="3331" max="3584" width="11.42578125" style="151"/>
    <col min="3585" max="3585" width="19" style="151" customWidth="1"/>
    <col min="3586" max="3586" width="134" style="151" customWidth="1"/>
    <col min="3587" max="3840" width="11.42578125" style="151"/>
    <col min="3841" max="3841" width="19" style="151" customWidth="1"/>
    <col min="3842" max="3842" width="134" style="151" customWidth="1"/>
    <col min="3843" max="4096" width="11.42578125" style="151"/>
    <col min="4097" max="4097" width="19" style="151" customWidth="1"/>
    <col min="4098" max="4098" width="134" style="151" customWidth="1"/>
    <col min="4099" max="4352" width="11.42578125" style="151"/>
    <col min="4353" max="4353" width="19" style="151" customWidth="1"/>
    <col min="4354" max="4354" width="134" style="151" customWidth="1"/>
    <col min="4355" max="4608" width="11.42578125" style="151"/>
    <col min="4609" max="4609" width="19" style="151" customWidth="1"/>
    <col min="4610" max="4610" width="134" style="151" customWidth="1"/>
    <col min="4611" max="4864" width="11.42578125" style="151"/>
    <col min="4865" max="4865" width="19" style="151" customWidth="1"/>
    <col min="4866" max="4866" width="134" style="151" customWidth="1"/>
    <col min="4867" max="5120" width="11.42578125" style="151"/>
    <col min="5121" max="5121" width="19" style="151" customWidth="1"/>
    <col min="5122" max="5122" width="134" style="151" customWidth="1"/>
    <col min="5123" max="5376" width="11.42578125" style="151"/>
    <col min="5377" max="5377" width="19" style="151" customWidth="1"/>
    <col min="5378" max="5378" width="134" style="151" customWidth="1"/>
    <col min="5379" max="5632" width="11.42578125" style="151"/>
    <col min="5633" max="5633" width="19" style="151" customWidth="1"/>
    <col min="5634" max="5634" width="134" style="151" customWidth="1"/>
    <col min="5635" max="5888" width="11.42578125" style="151"/>
    <col min="5889" max="5889" width="19" style="151" customWidth="1"/>
    <col min="5890" max="5890" width="134" style="151" customWidth="1"/>
    <col min="5891" max="6144" width="11.42578125" style="151"/>
    <col min="6145" max="6145" width="19" style="151" customWidth="1"/>
    <col min="6146" max="6146" width="134" style="151" customWidth="1"/>
    <col min="6147" max="6400" width="11.42578125" style="151"/>
    <col min="6401" max="6401" width="19" style="151" customWidth="1"/>
    <col min="6402" max="6402" width="134" style="151" customWidth="1"/>
    <col min="6403" max="6656" width="11.42578125" style="151"/>
    <col min="6657" max="6657" width="19" style="151" customWidth="1"/>
    <col min="6658" max="6658" width="134" style="151" customWidth="1"/>
    <col min="6659" max="6912" width="11.42578125" style="151"/>
    <col min="6913" max="6913" width="19" style="151" customWidth="1"/>
    <col min="6914" max="6914" width="134" style="151" customWidth="1"/>
    <col min="6915" max="7168" width="11.42578125" style="151"/>
    <col min="7169" max="7169" width="19" style="151" customWidth="1"/>
    <col min="7170" max="7170" width="134" style="151" customWidth="1"/>
    <col min="7171" max="7424" width="11.42578125" style="151"/>
    <col min="7425" max="7425" width="19" style="151" customWidth="1"/>
    <col min="7426" max="7426" width="134" style="151" customWidth="1"/>
    <col min="7427" max="7680" width="11.42578125" style="151"/>
    <col min="7681" max="7681" width="19" style="151" customWidth="1"/>
    <col min="7682" max="7682" width="134" style="151" customWidth="1"/>
    <col min="7683" max="7936" width="11.42578125" style="151"/>
    <col min="7937" max="7937" width="19" style="151" customWidth="1"/>
    <col min="7938" max="7938" width="134" style="151" customWidth="1"/>
    <col min="7939" max="8192" width="11.42578125" style="151"/>
    <col min="8193" max="8193" width="19" style="151" customWidth="1"/>
    <col min="8194" max="8194" width="134" style="151" customWidth="1"/>
    <col min="8195" max="8448" width="11.42578125" style="151"/>
    <col min="8449" max="8449" width="19" style="151" customWidth="1"/>
    <col min="8450" max="8450" width="134" style="151" customWidth="1"/>
    <col min="8451" max="8704" width="11.42578125" style="151"/>
    <col min="8705" max="8705" width="19" style="151" customWidth="1"/>
    <col min="8706" max="8706" width="134" style="151" customWidth="1"/>
    <col min="8707" max="8960" width="11.42578125" style="151"/>
    <col min="8961" max="8961" width="19" style="151" customWidth="1"/>
    <col min="8962" max="8962" width="134" style="151" customWidth="1"/>
    <col min="8963" max="9216" width="11.42578125" style="151"/>
    <col min="9217" max="9217" width="19" style="151" customWidth="1"/>
    <col min="9218" max="9218" width="134" style="151" customWidth="1"/>
    <col min="9219" max="9472" width="11.42578125" style="151"/>
    <col min="9473" max="9473" width="19" style="151" customWidth="1"/>
    <col min="9474" max="9474" width="134" style="151" customWidth="1"/>
    <col min="9475" max="9728" width="11.42578125" style="151"/>
    <col min="9729" max="9729" width="19" style="151" customWidth="1"/>
    <col min="9730" max="9730" width="134" style="151" customWidth="1"/>
    <col min="9731" max="9984" width="11.42578125" style="151"/>
    <col min="9985" max="9985" width="19" style="151" customWidth="1"/>
    <col min="9986" max="9986" width="134" style="151" customWidth="1"/>
    <col min="9987" max="10240" width="11.42578125" style="151"/>
    <col min="10241" max="10241" width="19" style="151" customWidth="1"/>
    <col min="10242" max="10242" width="134" style="151" customWidth="1"/>
    <col min="10243" max="10496" width="11.42578125" style="151"/>
    <col min="10497" max="10497" width="19" style="151" customWidth="1"/>
    <col min="10498" max="10498" width="134" style="151" customWidth="1"/>
    <col min="10499" max="10752" width="11.42578125" style="151"/>
    <col min="10753" max="10753" width="19" style="151" customWidth="1"/>
    <col min="10754" max="10754" width="134" style="151" customWidth="1"/>
    <col min="10755" max="11008" width="11.42578125" style="151"/>
    <col min="11009" max="11009" width="19" style="151" customWidth="1"/>
    <col min="11010" max="11010" width="134" style="151" customWidth="1"/>
    <col min="11011" max="11264" width="11.42578125" style="151"/>
    <col min="11265" max="11265" width="19" style="151" customWidth="1"/>
    <col min="11266" max="11266" width="134" style="151" customWidth="1"/>
    <col min="11267" max="11520" width="11.42578125" style="151"/>
    <col min="11521" max="11521" width="19" style="151" customWidth="1"/>
    <col min="11522" max="11522" width="134" style="151" customWidth="1"/>
    <col min="11523" max="11776" width="11.42578125" style="151"/>
    <col min="11777" max="11777" width="19" style="151" customWidth="1"/>
    <col min="11778" max="11778" width="134" style="151" customWidth="1"/>
    <col min="11779" max="12032" width="11.42578125" style="151"/>
    <col min="12033" max="12033" width="19" style="151" customWidth="1"/>
    <col min="12034" max="12034" width="134" style="151" customWidth="1"/>
    <col min="12035" max="12288" width="11.42578125" style="151"/>
    <col min="12289" max="12289" width="19" style="151" customWidth="1"/>
    <col min="12290" max="12290" width="134" style="151" customWidth="1"/>
    <col min="12291" max="12544" width="11.42578125" style="151"/>
    <col min="12545" max="12545" width="19" style="151" customWidth="1"/>
    <col min="12546" max="12546" width="134" style="151" customWidth="1"/>
    <col min="12547" max="12800" width="11.42578125" style="151"/>
    <col min="12801" max="12801" width="19" style="151" customWidth="1"/>
    <col min="12802" max="12802" width="134" style="151" customWidth="1"/>
    <col min="12803" max="13056" width="11.42578125" style="151"/>
    <col min="13057" max="13057" width="19" style="151" customWidth="1"/>
    <col min="13058" max="13058" width="134" style="151" customWidth="1"/>
    <col min="13059" max="13312" width="11.42578125" style="151"/>
    <col min="13313" max="13313" width="19" style="151" customWidth="1"/>
    <col min="13314" max="13314" width="134" style="151" customWidth="1"/>
    <col min="13315" max="13568" width="11.42578125" style="151"/>
    <col min="13569" max="13569" width="19" style="151" customWidth="1"/>
    <col min="13570" max="13570" width="134" style="151" customWidth="1"/>
    <col min="13571" max="13824" width="11.42578125" style="151"/>
    <col min="13825" max="13825" width="19" style="151" customWidth="1"/>
    <col min="13826" max="13826" width="134" style="151" customWidth="1"/>
    <col min="13827" max="14080" width="11.42578125" style="151"/>
    <col min="14081" max="14081" width="19" style="151" customWidth="1"/>
    <col min="14082" max="14082" width="134" style="151" customWidth="1"/>
    <col min="14083" max="14336" width="11.42578125" style="151"/>
    <col min="14337" max="14337" width="19" style="151" customWidth="1"/>
    <col min="14338" max="14338" width="134" style="151" customWidth="1"/>
    <col min="14339" max="14592" width="11.42578125" style="151"/>
    <col min="14593" max="14593" width="19" style="151" customWidth="1"/>
    <col min="14594" max="14594" width="134" style="151" customWidth="1"/>
    <col min="14595" max="14848" width="11.42578125" style="151"/>
    <col min="14849" max="14849" width="19" style="151" customWidth="1"/>
    <col min="14850" max="14850" width="134" style="151" customWidth="1"/>
    <col min="14851" max="15104" width="11.42578125" style="151"/>
    <col min="15105" max="15105" width="19" style="151" customWidth="1"/>
    <col min="15106" max="15106" width="134" style="151" customWidth="1"/>
    <col min="15107" max="15360" width="11.42578125" style="151"/>
    <col min="15361" max="15361" width="19" style="151" customWidth="1"/>
    <col min="15362" max="15362" width="134" style="151" customWidth="1"/>
    <col min="15363" max="15616" width="11.42578125" style="151"/>
    <col min="15617" max="15617" width="19" style="151" customWidth="1"/>
    <col min="15618" max="15618" width="134" style="151" customWidth="1"/>
    <col min="15619" max="15872" width="11.42578125" style="151"/>
    <col min="15873" max="15873" width="19" style="151" customWidth="1"/>
    <col min="15874" max="15874" width="134" style="151" customWidth="1"/>
    <col min="15875" max="16128" width="11.42578125" style="151"/>
    <col min="16129" max="16129" width="19" style="151" customWidth="1"/>
    <col min="16130" max="16130" width="134" style="151" customWidth="1"/>
    <col min="16131" max="16384" width="11.42578125" style="151"/>
  </cols>
  <sheetData>
    <row r="5" spans="1:2" ht="12.75" x14ac:dyDescent="0.2">
      <c r="A5" s="416" t="s">
        <v>2747</v>
      </c>
      <c r="B5" s="416"/>
    </row>
    <row r="6" spans="1:2" ht="84.75" customHeight="1" thickBot="1" x14ac:dyDescent="0.25">
      <c r="A6" s="417" t="s">
        <v>2748</v>
      </c>
      <c r="B6" s="418"/>
    </row>
    <row r="7" spans="1:2" ht="55.5" customHeight="1" thickBot="1" x14ac:dyDescent="0.25">
      <c r="A7" s="149" t="s">
        <v>2749</v>
      </c>
      <c r="B7" s="152" t="s">
        <v>2765</v>
      </c>
    </row>
    <row r="8" spans="1:2" ht="12" customHeight="1" x14ac:dyDescent="0.2">
      <c r="A8" s="412" t="s">
        <v>2757</v>
      </c>
      <c r="B8" s="414" t="s">
        <v>2759</v>
      </c>
    </row>
    <row r="9" spans="1:2" ht="63" customHeight="1" thickBot="1" x14ac:dyDescent="0.25">
      <c r="A9" s="413"/>
      <c r="B9" s="415"/>
    </row>
    <row r="10" spans="1:2" x14ac:dyDescent="0.2">
      <c r="A10" s="412" t="s">
        <v>2750</v>
      </c>
      <c r="B10" s="414" t="s">
        <v>2751</v>
      </c>
    </row>
    <row r="11" spans="1:2" ht="47.25" customHeight="1" thickBot="1" x14ac:dyDescent="0.25">
      <c r="A11" s="413"/>
      <c r="B11" s="415"/>
    </row>
    <row r="12" spans="1:2" x14ac:dyDescent="0.2">
      <c r="A12" s="412" t="s">
        <v>2752</v>
      </c>
      <c r="B12" s="414" t="s">
        <v>2753</v>
      </c>
    </row>
    <row r="13" spans="1:2" ht="51.75" customHeight="1" thickBot="1" x14ac:dyDescent="0.25">
      <c r="A13" s="413"/>
      <c r="B13" s="415"/>
    </row>
    <row r="14" spans="1:2" ht="60.75" customHeight="1" thickBot="1" x14ac:dyDescent="0.25">
      <c r="A14" s="150" t="s">
        <v>2754</v>
      </c>
      <c r="B14" s="153" t="s">
        <v>2755</v>
      </c>
    </row>
    <row r="15" spans="1:2" ht="132.75" thickBot="1" x14ac:dyDescent="0.25">
      <c r="A15" s="150" t="s">
        <v>2756</v>
      </c>
      <c r="B15" s="153" t="s">
        <v>2758</v>
      </c>
    </row>
    <row r="17" spans="1:2" ht="68.25" customHeight="1" x14ac:dyDescent="0.2">
      <c r="A17" s="410" t="s">
        <v>2766</v>
      </c>
      <c r="B17" s="411"/>
    </row>
  </sheetData>
  <sheetProtection selectLockedCells="1" selectUnlockedCells="1"/>
  <mergeCells count="9">
    <mergeCell ref="A17:B17"/>
    <mergeCell ref="A8:A9"/>
    <mergeCell ref="B8:B9"/>
    <mergeCell ref="A5:B5"/>
    <mergeCell ref="A6:B6"/>
    <mergeCell ref="A10:A11"/>
    <mergeCell ref="B10:B11"/>
    <mergeCell ref="A12:A13"/>
    <mergeCell ref="B12:B13"/>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dimension ref="A1:Q16"/>
  <sheetViews>
    <sheetView topLeftCell="D1" workbookViewId="0">
      <selection activeCell="I2" sqref="I2:L2"/>
    </sheetView>
  </sheetViews>
  <sheetFormatPr baseColWidth="10" defaultRowHeight="12.75" x14ac:dyDescent="0.2"/>
  <cols>
    <col min="1" max="1" width="51.5703125" bestFit="1" customWidth="1"/>
    <col min="2" max="2" width="24.140625" customWidth="1"/>
    <col min="5" max="5" width="29.7109375" bestFit="1" customWidth="1"/>
    <col min="6" max="6" width="29.28515625" bestFit="1" customWidth="1"/>
    <col min="8" max="8" width="15.85546875" bestFit="1" customWidth="1"/>
    <col min="17" max="17" width="12.7109375" bestFit="1" customWidth="1"/>
  </cols>
  <sheetData>
    <row r="1" spans="1:17" x14ac:dyDescent="0.2">
      <c r="A1" t="s">
        <v>1572</v>
      </c>
      <c r="B1" t="s">
        <v>241</v>
      </c>
      <c r="E1" t="s">
        <v>1942</v>
      </c>
      <c r="F1" t="s">
        <v>1943</v>
      </c>
      <c r="H1" t="s">
        <v>497</v>
      </c>
      <c r="I1" s="422" t="s">
        <v>498</v>
      </c>
      <c r="J1" s="422"/>
      <c r="K1" s="422"/>
      <c r="L1" s="422"/>
      <c r="M1" t="s">
        <v>499</v>
      </c>
      <c r="Q1" s="77" t="s">
        <v>2731</v>
      </c>
    </row>
    <row r="2" spans="1:17" x14ac:dyDescent="0.2">
      <c r="A2" s="19" t="s">
        <v>207</v>
      </c>
      <c r="B2" s="19" t="s">
        <v>207</v>
      </c>
      <c r="E2" s="66">
        <v>43831</v>
      </c>
      <c r="F2" s="66">
        <v>44196</v>
      </c>
      <c r="H2" s="66">
        <v>44742</v>
      </c>
      <c r="I2" s="419"/>
      <c r="J2" s="420"/>
      <c r="K2" s="420"/>
      <c r="L2" s="421"/>
      <c r="M2" s="423"/>
      <c r="N2" s="424"/>
      <c r="O2" s="424"/>
      <c r="P2" s="425"/>
      <c r="Q2" t="b">
        <v>1</v>
      </c>
    </row>
    <row r="3" spans="1:17" ht="15" x14ac:dyDescent="0.2">
      <c r="A3" s="29" t="s">
        <v>1310</v>
      </c>
      <c r="B3" s="29" t="s">
        <v>1310</v>
      </c>
      <c r="E3" s="66">
        <v>44378</v>
      </c>
      <c r="F3" s="66">
        <v>44742</v>
      </c>
      <c r="H3" s="66">
        <v>45107</v>
      </c>
      <c r="Q3" t="b">
        <v>0</v>
      </c>
    </row>
    <row r="4" spans="1:17" ht="15" x14ac:dyDescent="0.2">
      <c r="A4" s="29" t="s">
        <v>1307</v>
      </c>
      <c r="B4" s="29" t="s">
        <v>1307</v>
      </c>
      <c r="E4" s="66">
        <v>44743</v>
      </c>
      <c r="F4" s="66">
        <v>45107</v>
      </c>
    </row>
    <row r="5" spans="1:17" ht="15" x14ac:dyDescent="0.2">
      <c r="A5" s="29" t="s">
        <v>1308</v>
      </c>
      <c r="B5" s="29" t="s">
        <v>1308</v>
      </c>
    </row>
    <row r="6" spans="1:17" ht="15" x14ac:dyDescent="0.2">
      <c r="A6" s="29" t="s">
        <v>1309</v>
      </c>
      <c r="B6" s="29" t="s">
        <v>1309</v>
      </c>
    </row>
    <row r="7" spans="1:17" ht="15" x14ac:dyDescent="0.2">
      <c r="A7" s="29" t="s">
        <v>223</v>
      </c>
      <c r="B7" s="29"/>
    </row>
    <row r="8" spans="1:17" ht="15" x14ac:dyDescent="0.2">
      <c r="A8" s="29" t="s">
        <v>1279</v>
      </c>
      <c r="B8" s="29"/>
    </row>
    <row r="10" spans="1:17" x14ac:dyDescent="0.2">
      <c r="E10" t="s">
        <v>2675</v>
      </c>
    </row>
    <row r="11" spans="1:17" x14ac:dyDescent="0.2">
      <c r="E11" s="66">
        <v>45077</v>
      </c>
    </row>
    <row r="12" spans="1:17" ht="14.25" x14ac:dyDescent="0.2">
      <c r="A12" s="26"/>
      <c r="B12" s="26"/>
      <c r="C12" s="26"/>
      <c r="E12" s="66"/>
    </row>
    <row r="13" spans="1:17" x14ac:dyDescent="0.2">
      <c r="A13" s="38"/>
      <c r="B13" s="77"/>
      <c r="C13" s="78"/>
    </row>
    <row r="14" spans="1:17" x14ac:dyDescent="0.2">
      <c r="A14" s="38"/>
      <c r="B14" s="77"/>
      <c r="C14" s="78"/>
    </row>
    <row r="15" spans="1:17" x14ac:dyDescent="0.2">
      <c r="A15" s="38"/>
      <c r="B15" s="77"/>
    </row>
    <row r="16" spans="1:17" x14ac:dyDescent="0.2">
      <c r="B16" s="77"/>
    </row>
  </sheetData>
  <sheetProtection password="9509" sheet="1" objects="1" scenarios="1" selectLockedCells="1"/>
  <mergeCells count="3">
    <mergeCell ref="I2:L2"/>
    <mergeCell ref="I1:L1"/>
    <mergeCell ref="M2:P2"/>
  </mergeCells>
  <phoneticPr fontId="6" type="noConversion"/>
  <dataValidations count="2">
    <dataValidation type="list" allowBlank="1" showInputMessage="1" showErrorMessage="1" errorTitle="Error Fecha Incorrecta" error="La fecha no debe ser posterior al 30/06/2019" sqref="I2:L2">
      <formula1>FecFinInverAGRO</formula1>
    </dataValidation>
    <dataValidation type="date" allowBlank="1" showInputMessage="1" showErrorMessage="1" errorTitle="Error Fecha Incorrecta" error="La fecha no debe ser posterior al 30/06/2019" sqref="M2:P2">
      <formula1>1</formula1>
      <formula2>43646</formula2>
    </dataValidation>
  </dataValidations>
  <pageMargins left="0.75" right="0.75" top="1" bottom="1" header="0" footer="0"/>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dimension ref="A1:H1057"/>
  <sheetViews>
    <sheetView workbookViewId="0">
      <selection activeCell="B8" sqref="B8"/>
    </sheetView>
  </sheetViews>
  <sheetFormatPr baseColWidth="10" defaultRowHeight="12.75" x14ac:dyDescent="0.2"/>
  <cols>
    <col min="1" max="1" width="46.28515625" customWidth="1"/>
    <col min="2" max="2" width="41.7109375" customWidth="1"/>
    <col min="3" max="3" width="20" customWidth="1"/>
    <col min="4" max="4" width="70.140625" customWidth="1"/>
    <col min="6" max="6" width="97.5703125" customWidth="1"/>
  </cols>
  <sheetData>
    <row r="1" spans="1:6" x14ac:dyDescent="0.2">
      <c r="A1" s="38" t="s">
        <v>2583</v>
      </c>
      <c r="B1" s="38" t="s">
        <v>2586</v>
      </c>
      <c r="C1" s="38" t="s">
        <v>2588</v>
      </c>
      <c r="D1" s="27" t="s">
        <v>1330</v>
      </c>
      <c r="E1" s="27" t="s">
        <v>1331</v>
      </c>
      <c r="F1" s="28" t="s">
        <v>1332</v>
      </c>
    </row>
    <row r="2" spans="1:6" ht="62.25" customHeight="1" x14ac:dyDescent="0.2">
      <c r="A2" s="38" t="s">
        <v>2582</v>
      </c>
      <c r="B2" s="38" t="s">
        <v>2692</v>
      </c>
      <c r="C2" s="38" t="s">
        <v>2590</v>
      </c>
      <c r="D2" s="27" t="s">
        <v>915</v>
      </c>
      <c r="E2" s="27" t="s">
        <v>1331</v>
      </c>
      <c r="F2" s="38" t="s">
        <v>2401</v>
      </c>
    </row>
    <row r="3" spans="1:6" x14ac:dyDescent="0.2">
      <c r="A3" s="38" t="s">
        <v>2584</v>
      </c>
      <c r="B3" s="48" t="s">
        <v>2587</v>
      </c>
      <c r="C3" s="38" t="s">
        <v>2589</v>
      </c>
      <c r="D3" s="19" t="s">
        <v>1333</v>
      </c>
      <c r="E3" s="19" t="s">
        <v>1334</v>
      </c>
      <c r="F3" s="38" t="s">
        <v>1335</v>
      </c>
    </row>
    <row r="4" spans="1:6" ht="36.75" customHeight="1" x14ac:dyDescent="0.2">
      <c r="A4" s="38" t="s">
        <v>2713</v>
      </c>
      <c r="B4" s="38" t="s">
        <v>2649</v>
      </c>
      <c r="C4" s="38" t="s">
        <v>2585</v>
      </c>
      <c r="D4" s="19" t="s">
        <v>1336</v>
      </c>
      <c r="E4" s="19" t="s">
        <v>1334</v>
      </c>
      <c r="F4" s="38" t="s">
        <v>1337</v>
      </c>
    </row>
    <row r="5" spans="1:6" x14ac:dyDescent="0.2">
      <c r="A5" s="38" t="s">
        <v>2591</v>
      </c>
      <c r="B5" s="38"/>
      <c r="D5" s="19" t="s">
        <v>1338</v>
      </c>
      <c r="E5" s="19" t="s">
        <v>1334</v>
      </c>
      <c r="F5" s="38" t="s">
        <v>234</v>
      </c>
    </row>
    <row r="6" spans="1:6" x14ac:dyDescent="0.2">
      <c r="A6" s="38" t="s">
        <v>473</v>
      </c>
      <c r="B6" s="38"/>
      <c r="D6" s="19" t="s">
        <v>235</v>
      </c>
      <c r="E6" s="19" t="s">
        <v>1334</v>
      </c>
      <c r="F6" s="38" t="s">
        <v>236</v>
      </c>
    </row>
    <row r="7" spans="1:6" x14ac:dyDescent="0.2">
      <c r="A7" s="38" t="s">
        <v>2592</v>
      </c>
      <c r="B7" s="38"/>
      <c r="D7" s="19" t="s">
        <v>237</v>
      </c>
      <c r="E7" s="19" t="s">
        <v>238</v>
      </c>
      <c r="F7" s="38" t="s">
        <v>239</v>
      </c>
    </row>
    <row r="8" spans="1:6" ht="25.5" x14ac:dyDescent="0.2">
      <c r="A8" s="38" t="s">
        <v>2650</v>
      </c>
      <c r="B8" s="38"/>
      <c r="D8" s="19" t="s">
        <v>237</v>
      </c>
      <c r="E8" s="19" t="s">
        <v>240</v>
      </c>
      <c r="F8" s="38" t="s">
        <v>1348</v>
      </c>
    </row>
    <row r="9" spans="1:6" x14ac:dyDescent="0.2">
      <c r="A9" s="38"/>
      <c r="B9" s="38"/>
      <c r="D9" s="19" t="s">
        <v>1349</v>
      </c>
      <c r="E9" s="19" t="s">
        <v>1334</v>
      </c>
      <c r="F9" s="38" t="s">
        <v>1350</v>
      </c>
    </row>
    <row r="10" spans="1:6" x14ac:dyDescent="0.2">
      <c r="A10" s="38"/>
      <c r="B10" s="38"/>
      <c r="D10" s="19" t="s">
        <v>1351</v>
      </c>
      <c r="E10" s="19" t="s">
        <v>1334</v>
      </c>
      <c r="F10" s="38" t="s">
        <v>1352</v>
      </c>
    </row>
    <row r="11" spans="1:6" x14ac:dyDescent="0.2">
      <c r="A11" s="38"/>
      <c r="B11" s="38"/>
      <c r="D11" s="19" t="s">
        <v>1353</v>
      </c>
      <c r="E11" s="19" t="s">
        <v>1334</v>
      </c>
      <c r="F11" s="38" t="s">
        <v>1354</v>
      </c>
    </row>
    <row r="12" spans="1:6" x14ac:dyDescent="0.2">
      <c r="A12" s="38"/>
      <c r="B12" s="38"/>
      <c r="D12" s="19" t="s">
        <v>1355</v>
      </c>
      <c r="E12" s="19" t="s">
        <v>1334</v>
      </c>
      <c r="F12" s="38" t="s">
        <v>1356</v>
      </c>
    </row>
    <row r="13" spans="1:6" x14ac:dyDescent="0.2">
      <c r="A13" s="38"/>
      <c r="B13" s="38"/>
      <c r="D13" s="19" t="s">
        <v>1357</v>
      </c>
      <c r="E13" s="19" t="s">
        <v>1334</v>
      </c>
      <c r="F13" s="38" t="s">
        <v>1358</v>
      </c>
    </row>
    <row r="14" spans="1:6" x14ac:dyDescent="0.2">
      <c r="A14" s="38"/>
      <c r="B14" s="38"/>
      <c r="D14" s="19" t="s">
        <v>1359</v>
      </c>
      <c r="E14" s="19" t="s">
        <v>1334</v>
      </c>
      <c r="F14" s="38" t="s">
        <v>224</v>
      </c>
    </row>
    <row r="15" spans="1:6" ht="25.5" x14ac:dyDescent="0.2">
      <c r="A15" s="19"/>
      <c r="D15" s="19" t="s">
        <v>225</v>
      </c>
      <c r="E15" s="19" t="s">
        <v>1334</v>
      </c>
      <c r="F15" s="38" t="s">
        <v>226</v>
      </c>
    </row>
    <row r="16" spans="1:6" x14ac:dyDescent="0.2">
      <c r="A16" s="19" t="s">
        <v>2403</v>
      </c>
      <c r="D16" s="19" t="s">
        <v>227</v>
      </c>
      <c r="E16" s="19" t="s">
        <v>228</v>
      </c>
      <c r="F16" s="38" t="s">
        <v>229</v>
      </c>
    </row>
    <row r="17" spans="1:6" x14ac:dyDescent="0.2">
      <c r="A17" s="19" t="s">
        <v>1303</v>
      </c>
      <c r="D17" s="19" t="s">
        <v>230</v>
      </c>
      <c r="E17" s="19" t="s">
        <v>231</v>
      </c>
      <c r="F17" s="38" t="s">
        <v>1697</v>
      </c>
    </row>
    <row r="18" spans="1:6" ht="25.5" x14ac:dyDescent="0.2">
      <c r="A18" s="19" t="s">
        <v>960</v>
      </c>
      <c r="D18" s="19" t="s">
        <v>230</v>
      </c>
      <c r="E18" s="19" t="s">
        <v>1698</v>
      </c>
      <c r="F18" s="38" t="s">
        <v>1699</v>
      </c>
    </row>
    <row r="19" spans="1:6" ht="25.5" x14ac:dyDescent="0.2">
      <c r="A19" s="19" t="s">
        <v>961</v>
      </c>
      <c r="D19" s="19" t="s">
        <v>230</v>
      </c>
      <c r="E19" s="19" t="s">
        <v>1700</v>
      </c>
      <c r="F19" s="38" t="s">
        <v>1701</v>
      </c>
    </row>
    <row r="20" spans="1:6" x14ac:dyDescent="0.2">
      <c r="A20" s="19" t="s">
        <v>2693</v>
      </c>
      <c r="D20" s="19" t="s">
        <v>230</v>
      </c>
      <c r="E20" s="19" t="s">
        <v>1702</v>
      </c>
      <c r="F20" s="38" t="s">
        <v>1703</v>
      </c>
    </row>
    <row r="21" spans="1:6" x14ac:dyDescent="0.2">
      <c r="A21" s="19" t="s">
        <v>207</v>
      </c>
      <c r="D21" s="19" t="s">
        <v>230</v>
      </c>
      <c r="E21" s="19" t="s">
        <v>1704</v>
      </c>
      <c r="F21" s="38" t="s">
        <v>1705</v>
      </c>
    </row>
    <row r="22" spans="1:6" ht="15" x14ac:dyDescent="0.2">
      <c r="A22" s="29" t="s">
        <v>1310</v>
      </c>
      <c r="D22" s="19" t="s">
        <v>230</v>
      </c>
      <c r="E22" s="19" t="s">
        <v>1706</v>
      </c>
      <c r="F22" s="38" t="s">
        <v>437</v>
      </c>
    </row>
    <row r="23" spans="1:6" ht="15" x14ac:dyDescent="0.2">
      <c r="A23" s="29" t="s">
        <v>1307</v>
      </c>
      <c r="D23" s="19" t="s">
        <v>230</v>
      </c>
      <c r="E23" s="19" t="s">
        <v>1707</v>
      </c>
      <c r="F23" s="38" t="s">
        <v>1708</v>
      </c>
    </row>
    <row r="24" spans="1:6" ht="15" x14ac:dyDescent="0.2">
      <c r="A24" s="29" t="s">
        <v>1308</v>
      </c>
      <c r="D24" s="19" t="s">
        <v>230</v>
      </c>
      <c r="E24" s="19" t="s">
        <v>1709</v>
      </c>
      <c r="F24" s="38" t="s">
        <v>580</v>
      </c>
    </row>
    <row r="25" spans="1:6" ht="15" x14ac:dyDescent="0.2">
      <c r="A25" s="29" t="s">
        <v>1309</v>
      </c>
      <c r="D25" s="19" t="s">
        <v>581</v>
      </c>
      <c r="E25" s="19" t="s">
        <v>1334</v>
      </c>
      <c r="F25" s="38" t="s">
        <v>582</v>
      </c>
    </row>
    <row r="26" spans="1:6" ht="15" x14ac:dyDescent="0.2">
      <c r="A26" s="29" t="s">
        <v>223</v>
      </c>
      <c r="D26" s="19" t="s">
        <v>583</v>
      </c>
      <c r="E26" s="19" t="s">
        <v>584</v>
      </c>
      <c r="F26" s="38" t="s">
        <v>585</v>
      </c>
    </row>
    <row r="27" spans="1:6" ht="25.5" x14ac:dyDescent="0.2">
      <c r="A27" s="29" t="s">
        <v>1279</v>
      </c>
      <c r="D27" s="19" t="s">
        <v>583</v>
      </c>
      <c r="E27" s="19" t="s">
        <v>586</v>
      </c>
      <c r="F27" s="38" t="s">
        <v>587</v>
      </c>
    </row>
    <row r="28" spans="1:6" ht="15" x14ac:dyDescent="0.2">
      <c r="A28" s="29" t="s">
        <v>884</v>
      </c>
      <c r="B28" t="s">
        <v>885</v>
      </c>
      <c r="D28" s="19" t="s">
        <v>583</v>
      </c>
      <c r="E28" s="19" t="s">
        <v>588</v>
      </c>
      <c r="F28" s="38" t="s">
        <v>589</v>
      </c>
    </row>
    <row r="29" spans="1:6" ht="35.25" customHeight="1" x14ac:dyDescent="0.2">
      <c r="A29" s="38" t="s">
        <v>2673</v>
      </c>
      <c r="B29" s="38" t="s">
        <v>2690</v>
      </c>
      <c r="D29" s="19" t="s">
        <v>583</v>
      </c>
      <c r="E29" s="19" t="s">
        <v>590</v>
      </c>
      <c r="F29" s="38" t="s">
        <v>474</v>
      </c>
    </row>
    <row r="30" spans="1:6" x14ac:dyDescent="0.2">
      <c r="A30" t="s">
        <v>2687</v>
      </c>
      <c r="B30" t="s">
        <v>2686</v>
      </c>
      <c r="C30" t="s">
        <v>2685</v>
      </c>
      <c r="D30" s="19" t="s">
        <v>475</v>
      </c>
      <c r="E30" s="19" t="s">
        <v>476</v>
      </c>
      <c r="F30" s="38" t="s">
        <v>477</v>
      </c>
    </row>
    <row r="31" spans="1:6" ht="14.25" x14ac:dyDescent="0.2">
      <c r="A31" s="26" t="s">
        <v>2676</v>
      </c>
      <c r="B31" s="26" t="s">
        <v>2676</v>
      </c>
      <c r="C31" s="26" t="s">
        <v>2676</v>
      </c>
      <c r="D31" s="30" t="s">
        <v>475</v>
      </c>
      <c r="E31" s="30" t="s">
        <v>478</v>
      </c>
      <c r="F31" s="38" t="s">
        <v>479</v>
      </c>
    </row>
    <row r="32" spans="1:6" ht="25.5" x14ac:dyDescent="0.2">
      <c r="A32" s="38" t="s">
        <v>2677</v>
      </c>
      <c r="B32" s="77" t="s">
        <v>2678</v>
      </c>
      <c r="C32" s="78" t="s">
        <v>2679</v>
      </c>
      <c r="D32" s="19" t="s">
        <v>480</v>
      </c>
      <c r="E32" s="19" t="s">
        <v>1334</v>
      </c>
      <c r="F32" s="38" t="s">
        <v>481</v>
      </c>
    </row>
    <row r="33" spans="1:8" ht="25.5" x14ac:dyDescent="0.2">
      <c r="A33" s="38" t="s">
        <v>2680</v>
      </c>
      <c r="B33" s="77" t="s">
        <v>2681</v>
      </c>
      <c r="C33" s="78" t="s">
        <v>2682</v>
      </c>
      <c r="D33" s="19" t="s">
        <v>482</v>
      </c>
      <c r="E33" s="19" t="s">
        <v>483</v>
      </c>
      <c r="F33" s="38" t="s">
        <v>438</v>
      </c>
    </row>
    <row r="34" spans="1:8" x14ac:dyDescent="0.2">
      <c r="A34" s="38"/>
      <c r="B34" s="77" t="s">
        <v>2683</v>
      </c>
      <c r="D34" s="19" t="s">
        <v>482</v>
      </c>
      <c r="E34" s="19" t="s">
        <v>484</v>
      </c>
      <c r="F34" s="38" t="s">
        <v>485</v>
      </c>
    </row>
    <row r="35" spans="1:8" x14ac:dyDescent="0.2">
      <c r="B35" s="77" t="s">
        <v>2684</v>
      </c>
      <c r="D35" s="19" t="s">
        <v>482</v>
      </c>
      <c r="E35" s="19" t="s">
        <v>486</v>
      </c>
      <c r="F35" s="48" t="s">
        <v>487</v>
      </c>
    </row>
    <row r="36" spans="1:8" ht="51" x14ac:dyDescent="0.2">
      <c r="A36" s="38" t="s">
        <v>916</v>
      </c>
      <c r="B36" t="s">
        <v>917</v>
      </c>
      <c r="D36" s="19" t="s">
        <v>482</v>
      </c>
      <c r="E36" s="19" t="s">
        <v>488</v>
      </c>
      <c r="F36" s="38" t="s">
        <v>1259</v>
      </c>
    </row>
    <row r="37" spans="1:8" ht="51" x14ac:dyDescent="0.2">
      <c r="A37" s="38" t="s">
        <v>1329</v>
      </c>
      <c r="B37" s="38" t="s">
        <v>962</v>
      </c>
      <c r="D37" s="19" t="s">
        <v>482</v>
      </c>
      <c r="E37" s="19" t="s">
        <v>490</v>
      </c>
      <c r="F37" s="38" t="s">
        <v>1397</v>
      </c>
    </row>
    <row r="38" spans="1:8" x14ac:dyDescent="0.2">
      <c r="D38" s="19" t="s">
        <v>482</v>
      </c>
      <c r="E38" s="19" t="s">
        <v>491</v>
      </c>
      <c r="F38" s="38" t="s">
        <v>492</v>
      </c>
    </row>
    <row r="39" spans="1:8" x14ac:dyDescent="0.2">
      <c r="D39" s="19" t="s">
        <v>493</v>
      </c>
      <c r="E39" s="19" t="s">
        <v>1334</v>
      </c>
      <c r="F39" s="38" t="s">
        <v>494</v>
      </c>
    </row>
    <row r="40" spans="1:8" x14ac:dyDescent="0.2">
      <c r="D40" s="19" t="s">
        <v>495</v>
      </c>
      <c r="E40" s="19" t="s">
        <v>496</v>
      </c>
      <c r="F40" s="38" t="s">
        <v>1944</v>
      </c>
    </row>
    <row r="41" spans="1:8" x14ac:dyDescent="0.2">
      <c r="D41" s="19" t="s">
        <v>1945</v>
      </c>
      <c r="E41" s="19" t="s">
        <v>1946</v>
      </c>
      <c r="F41" s="38" t="s">
        <v>1947</v>
      </c>
    </row>
    <row r="42" spans="1:8" ht="25.5" x14ac:dyDescent="0.2">
      <c r="D42" s="19" t="s">
        <v>1948</v>
      </c>
      <c r="E42" s="19" t="s">
        <v>1949</v>
      </c>
      <c r="F42" s="38" t="s">
        <v>213</v>
      </c>
    </row>
    <row r="43" spans="1:8" ht="25.5" x14ac:dyDescent="0.2">
      <c r="D43" s="19" t="s">
        <v>214</v>
      </c>
      <c r="E43" s="19" t="s">
        <v>215</v>
      </c>
      <c r="F43" s="38" t="s">
        <v>354</v>
      </c>
    </row>
    <row r="47" spans="1:8" x14ac:dyDescent="0.2">
      <c r="A47" s="45" t="s">
        <v>918</v>
      </c>
      <c r="B47" s="45" t="s">
        <v>919</v>
      </c>
      <c r="C47" s="45" t="s">
        <v>920</v>
      </c>
      <c r="D47" s="52" t="s">
        <v>1394</v>
      </c>
      <c r="E47" s="40"/>
      <c r="F47" s="40"/>
      <c r="G47" s="42"/>
      <c r="H47" s="42"/>
    </row>
    <row r="48" spans="1:8" x14ac:dyDescent="0.2">
      <c r="D48" s="40"/>
      <c r="E48" s="43"/>
      <c r="F48" s="43"/>
      <c r="G48" s="41"/>
      <c r="H48" s="44"/>
    </row>
    <row r="49" spans="1:8" ht="51" x14ac:dyDescent="0.2">
      <c r="A49" s="45" t="s">
        <v>921</v>
      </c>
      <c r="B49" s="45" t="s">
        <v>922</v>
      </c>
      <c r="C49" s="45" t="s">
        <v>923</v>
      </c>
      <c r="D49" s="40" t="str">
        <f>A49 &amp;" - " &amp; C49</f>
        <v>0111 - Cultivo de cereales (excepto arroz), leguminosas y semillas oleaginosas</v>
      </c>
      <c r="E49" s="43"/>
      <c r="F49" s="40"/>
      <c r="G49" s="41"/>
      <c r="H49" s="41"/>
    </row>
    <row r="50" spans="1:8" x14ac:dyDescent="0.2">
      <c r="A50" s="45" t="s">
        <v>924</v>
      </c>
      <c r="B50" s="45" t="s">
        <v>925</v>
      </c>
      <c r="C50" s="45" t="s">
        <v>926</v>
      </c>
      <c r="D50" s="40" t="str">
        <f t="shared" ref="D50:D113" si="0">A50 &amp;" - " &amp; C50</f>
        <v>0112 - Cultivo de arroz</v>
      </c>
      <c r="E50" s="43"/>
      <c r="F50" s="40"/>
      <c r="G50" s="41"/>
      <c r="H50" s="44"/>
    </row>
    <row r="51" spans="1:8" ht="25.5" x14ac:dyDescent="0.2">
      <c r="A51" s="45" t="s">
        <v>927</v>
      </c>
      <c r="B51" s="45" t="s">
        <v>928</v>
      </c>
      <c r="C51" s="45" t="s">
        <v>929</v>
      </c>
      <c r="D51" s="40" t="str">
        <f t="shared" si="0"/>
        <v>0113 - Cultivo de hortalizas, raíces y tubérculos</v>
      </c>
      <c r="E51" s="43"/>
      <c r="F51" s="40"/>
      <c r="G51" s="41"/>
      <c r="H51" s="41"/>
    </row>
    <row r="52" spans="1:8" ht="25.5" x14ac:dyDescent="0.2">
      <c r="A52" s="45" t="s">
        <v>930</v>
      </c>
      <c r="B52" s="45" t="s">
        <v>931</v>
      </c>
      <c r="C52" s="45" t="s">
        <v>932</v>
      </c>
      <c r="D52" s="40" t="str">
        <f t="shared" si="0"/>
        <v>0114 - Cultivo de caña de azúcar</v>
      </c>
      <c r="E52" s="43"/>
      <c r="F52" s="40"/>
      <c r="G52" s="44"/>
      <c r="H52" s="44"/>
    </row>
    <row r="53" spans="1:8" x14ac:dyDescent="0.2">
      <c r="A53" s="45" t="s">
        <v>933</v>
      </c>
      <c r="B53" s="45" t="s">
        <v>934</v>
      </c>
      <c r="C53" s="45" t="s">
        <v>935</v>
      </c>
      <c r="D53" s="40" t="str">
        <f t="shared" si="0"/>
        <v>0115 - Cultivo de tabaco</v>
      </c>
      <c r="E53" s="43"/>
      <c r="F53" s="40"/>
      <c r="G53" s="41"/>
      <c r="H53" s="41"/>
    </row>
    <row r="54" spans="1:8" ht="25.5" x14ac:dyDescent="0.2">
      <c r="A54" s="45" t="s">
        <v>936</v>
      </c>
      <c r="B54" s="45" t="s">
        <v>937</v>
      </c>
      <c r="C54" s="45" t="s">
        <v>938</v>
      </c>
      <c r="D54" s="40" t="str">
        <f t="shared" si="0"/>
        <v>0116 - Cultivo de plantas para fibras textiles</v>
      </c>
      <c r="E54" s="43"/>
      <c r="F54" s="40"/>
      <c r="G54" s="44"/>
      <c r="H54" s="41"/>
    </row>
    <row r="55" spans="1:8" ht="25.5" x14ac:dyDescent="0.2">
      <c r="A55" s="45" t="s">
        <v>939</v>
      </c>
      <c r="B55" s="45" t="s">
        <v>940</v>
      </c>
      <c r="C55" s="45" t="s">
        <v>941</v>
      </c>
      <c r="D55" s="40" t="str">
        <f t="shared" si="0"/>
        <v>0119 - Otros cultivos no perennes</v>
      </c>
      <c r="E55" s="43"/>
      <c r="F55" s="40"/>
      <c r="G55" s="44"/>
      <c r="H55" s="41"/>
    </row>
    <row r="56" spans="1:8" x14ac:dyDescent="0.2">
      <c r="A56" s="45" t="s">
        <v>942</v>
      </c>
      <c r="B56" s="45" t="s">
        <v>943</v>
      </c>
      <c r="C56" s="45" t="s">
        <v>944</v>
      </c>
      <c r="D56" s="40" t="str">
        <f t="shared" si="0"/>
        <v>0121 - Cultivo de la vid</v>
      </c>
      <c r="E56" s="43"/>
      <c r="F56" s="40"/>
      <c r="G56" s="41"/>
      <c r="H56" s="44"/>
    </row>
    <row r="57" spans="1:8" ht="38.25" x14ac:dyDescent="0.2">
      <c r="A57" s="45" t="s">
        <v>945</v>
      </c>
      <c r="B57" s="45" t="s">
        <v>946</v>
      </c>
      <c r="C57" s="45" t="s">
        <v>2201</v>
      </c>
      <c r="D57" s="40" t="str">
        <f t="shared" si="0"/>
        <v>0122 - Cultivo de frutos tropicales y subtropicales</v>
      </c>
      <c r="E57" s="43"/>
      <c r="F57" s="40"/>
      <c r="G57" s="41"/>
      <c r="H57" s="41"/>
    </row>
    <row r="58" spans="1:8" x14ac:dyDescent="0.2">
      <c r="A58" s="45" t="s">
        <v>2202</v>
      </c>
      <c r="B58" s="45" t="s">
        <v>978</v>
      </c>
      <c r="C58" s="45" t="s">
        <v>979</v>
      </c>
      <c r="D58" s="40" t="str">
        <f t="shared" si="0"/>
        <v>0123 - Cultivo de cítricos</v>
      </c>
      <c r="E58" s="43"/>
      <c r="F58" s="40"/>
      <c r="G58" s="41"/>
      <c r="H58" s="44"/>
    </row>
    <row r="59" spans="1:8" ht="25.5" x14ac:dyDescent="0.2">
      <c r="A59" s="45" t="s">
        <v>980</v>
      </c>
      <c r="B59" s="45" t="s">
        <v>981</v>
      </c>
      <c r="C59" s="45" t="s">
        <v>982</v>
      </c>
      <c r="D59" s="40" t="str">
        <f t="shared" si="0"/>
        <v>0124 - Cultivo de frutos con hueso y pepitas</v>
      </c>
      <c r="E59" s="43"/>
      <c r="F59" s="40"/>
      <c r="G59" s="41"/>
      <c r="H59" s="41"/>
    </row>
    <row r="60" spans="1:8" ht="38.25" x14ac:dyDescent="0.2">
      <c r="A60" s="45" t="s">
        <v>983</v>
      </c>
      <c r="B60" s="45" t="s">
        <v>984</v>
      </c>
      <c r="C60" s="45" t="s">
        <v>985</v>
      </c>
      <c r="D60" s="40" t="str">
        <f t="shared" si="0"/>
        <v>0125 - Cultivo de otros árboles y arbustos frutales y frutos secos</v>
      </c>
      <c r="E60" s="43"/>
      <c r="F60" s="40"/>
      <c r="G60" s="41"/>
      <c r="H60" s="44"/>
    </row>
    <row r="61" spans="1:8" ht="25.5" x14ac:dyDescent="0.2">
      <c r="A61" s="45" t="s">
        <v>986</v>
      </c>
      <c r="B61" s="45" t="s">
        <v>987</v>
      </c>
      <c r="C61" s="45" t="s">
        <v>988</v>
      </c>
      <c r="D61" s="40" t="str">
        <f t="shared" si="0"/>
        <v>0126 - Cultivo de frutos oleaginosos</v>
      </c>
      <c r="E61" s="43"/>
      <c r="F61" s="40"/>
      <c r="G61" s="41"/>
      <c r="H61" s="44"/>
    </row>
    <row r="62" spans="1:8" ht="25.5" x14ac:dyDescent="0.2">
      <c r="A62" s="45" t="s">
        <v>989</v>
      </c>
      <c r="B62" s="45" t="s">
        <v>990</v>
      </c>
      <c r="C62" s="45" t="s">
        <v>991</v>
      </c>
      <c r="D62" s="40" t="str">
        <f t="shared" si="0"/>
        <v>0127 - Cultivo de plantas para bebidas</v>
      </c>
      <c r="E62" s="43"/>
      <c r="F62" s="40"/>
      <c r="G62" s="41"/>
      <c r="H62" s="44"/>
    </row>
    <row r="63" spans="1:8" ht="51" x14ac:dyDescent="0.2">
      <c r="A63" s="45" t="s">
        <v>992</v>
      </c>
      <c r="B63" s="45" t="s">
        <v>993</v>
      </c>
      <c r="C63" s="45" t="s">
        <v>642</v>
      </c>
      <c r="D63" s="40" t="str">
        <f t="shared" si="0"/>
        <v>0128 - Cultivo de especias, plantas aromáticas, medicinales y farmacéuticas</v>
      </c>
      <c r="E63" s="43"/>
      <c r="F63" s="40"/>
      <c r="G63" s="41"/>
      <c r="H63" s="41"/>
    </row>
    <row r="64" spans="1:8" ht="25.5" x14ac:dyDescent="0.2">
      <c r="A64" s="45" t="s">
        <v>643</v>
      </c>
      <c r="B64" s="45" t="s">
        <v>644</v>
      </c>
      <c r="C64" s="45" t="s">
        <v>645</v>
      </c>
      <c r="D64" s="40" t="str">
        <f t="shared" si="0"/>
        <v>0129 - Otros cultivos perennes</v>
      </c>
      <c r="E64" s="43"/>
      <c r="F64" s="40"/>
      <c r="G64" s="41"/>
      <c r="H64" s="41"/>
    </row>
    <row r="65" spans="1:8" ht="25.5" x14ac:dyDescent="0.2">
      <c r="A65" s="45" t="s">
        <v>647</v>
      </c>
      <c r="B65" s="45" t="s">
        <v>648</v>
      </c>
      <c r="C65" s="45" t="s">
        <v>646</v>
      </c>
      <c r="D65" s="40" t="str">
        <f t="shared" si="0"/>
        <v>0130 - Propagación de plantas</v>
      </c>
      <c r="E65" s="43"/>
      <c r="F65" s="40"/>
      <c r="G65" s="41"/>
      <c r="H65" s="44"/>
    </row>
    <row r="66" spans="1:8" ht="38.25" x14ac:dyDescent="0.2">
      <c r="A66" s="45" t="s">
        <v>649</v>
      </c>
      <c r="B66" s="45" t="s">
        <v>650</v>
      </c>
      <c r="C66" s="45" t="s">
        <v>651</v>
      </c>
      <c r="D66" s="40" t="str">
        <f t="shared" si="0"/>
        <v>0141 - Explotación de ganado bovino para la producción de leche</v>
      </c>
      <c r="E66" s="43"/>
      <c r="F66" s="40"/>
      <c r="G66" s="41"/>
      <c r="H66" s="41"/>
    </row>
    <row r="67" spans="1:8" ht="38.25" x14ac:dyDescent="0.2">
      <c r="A67" s="45" t="s">
        <v>652</v>
      </c>
      <c r="B67" s="45" t="s">
        <v>653</v>
      </c>
      <c r="C67" s="45" t="s">
        <v>654</v>
      </c>
      <c r="D67" s="40" t="str">
        <f t="shared" si="0"/>
        <v>0142 - Explotación de otro ganado bovino y búfalos</v>
      </c>
      <c r="E67" s="43"/>
      <c r="F67" s="40"/>
      <c r="G67" s="41"/>
      <c r="H67" s="41"/>
    </row>
    <row r="68" spans="1:8" ht="38.25" x14ac:dyDescent="0.2">
      <c r="A68" s="45" t="s">
        <v>655</v>
      </c>
      <c r="B68" s="45" t="s">
        <v>656</v>
      </c>
      <c r="C68" s="45" t="s">
        <v>902</v>
      </c>
      <c r="D68" s="40" t="str">
        <f t="shared" si="0"/>
        <v>0143 - Explotación de caballos y otros equinos</v>
      </c>
      <c r="E68" s="43"/>
      <c r="F68" s="40"/>
      <c r="G68" s="44"/>
      <c r="H68" s="44"/>
    </row>
    <row r="69" spans="1:8" ht="38.25" x14ac:dyDescent="0.2">
      <c r="A69" s="45" t="s">
        <v>903</v>
      </c>
      <c r="B69" s="45" t="s">
        <v>904</v>
      </c>
      <c r="C69" s="45" t="s">
        <v>905</v>
      </c>
      <c r="D69" s="40" t="str">
        <f t="shared" si="0"/>
        <v>0144 - Explotación de camellos y otros camélidos</v>
      </c>
      <c r="E69" s="43"/>
      <c r="F69" s="40"/>
      <c r="G69" s="41"/>
      <c r="H69" s="41"/>
    </row>
    <row r="70" spans="1:8" ht="25.5" x14ac:dyDescent="0.2">
      <c r="A70" s="45" t="s">
        <v>906</v>
      </c>
      <c r="B70" s="45" t="s">
        <v>907</v>
      </c>
      <c r="C70" s="45" t="s">
        <v>908</v>
      </c>
      <c r="D70" s="40" t="str">
        <f t="shared" si="0"/>
        <v>0145 - Explotación de ganado ovino y caprino</v>
      </c>
      <c r="E70" s="43"/>
      <c r="F70" s="40"/>
      <c r="G70" s="41"/>
      <c r="H70" s="41"/>
    </row>
    <row r="71" spans="1:8" ht="25.5" x14ac:dyDescent="0.2">
      <c r="A71" s="45" t="s">
        <v>909</v>
      </c>
      <c r="B71" s="45" t="s">
        <v>910</v>
      </c>
      <c r="C71" s="45" t="s">
        <v>2036</v>
      </c>
      <c r="D71" s="40" t="str">
        <f t="shared" si="0"/>
        <v>0146 - Explotación de ganado porcino</v>
      </c>
      <c r="E71" s="43"/>
      <c r="F71" s="40"/>
      <c r="G71" s="41"/>
      <c r="H71" s="41"/>
    </row>
    <row r="72" spans="1:8" x14ac:dyDescent="0.2">
      <c r="A72" s="45" t="s">
        <v>2037</v>
      </c>
      <c r="B72" s="45" t="s">
        <v>2038</v>
      </c>
      <c r="C72" s="45" t="s">
        <v>2039</v>
      </c>
      <c r="D72" s="40" t="str">
        <f t="shared" si="0"/>
        <v>0147 - Avicultura</v>
      </c>
      <c r="E72" s="43"/>
      <c r="F72" s="40"/>
      <c r="G72" s="41"/>
      <c r="H72" s="44"/>
    </row>
    <row r="73" spans="1:8" ht="25.5" x14ac:dyDescent="0.2">
      <c r="A73" s="45" t="s">
        <v>2040</v>
      </c>
      <c r="B73" s="45" t="s">
        <v>2041</v>
      </c>
      <c r="C73" s="45" t="s">
        <v>2042</v>
      </c>
      <c r="D73" s="40" t="str">
        <f t="shared" si="0"/>
        <v>0149 - Otras explotaciones de ganado</v>
      </c>
      <c r="E73" s="43"/>
      <c r="F73" s="40"/>
      <c r="G73" s="41"/>
      <c r="H73" s="41"/>
    </row>
    <row r="74" spans="1:8" ht="38.25" x14ac:dyDescent="0.2">
      <c r="A74" s="45" t="s">
        <v>858</v>
      </c>
      <c r="B74" s="45" t="s">
        <v>859</v>
      </c>
      <c r="C74" s="45" t="s">
        <v>2043</v>
      </c>
      <c r="D74" s="40" t="str">
        <f t="shared" si="0"/>
        <v>0150 - Producción agrícola combinada con la producción ganadera</v>
      </c>
      <c r="E74" s="43"/>
      <c r="F74" s="40"/>
      <c r="G74" s="41"/>
      <c r="H74" s="44"/>
    </row>
    <row r="75" spans="1:8" ht="25.5" x14ac:dyDescent="0.2">
      <c r="A75" s="45" t="s">
        <v>860</v>
      </c>
      <c r="B75" s="45" t="s">
        <v>861</v>
      </c>
      <c r="C75" s="45" t="s">
        <v>2443</v>
      </c>
      <c r="D75" s="40" t="str">
        <f t="shared" si="0"/>
        <v>0161 - Actividades de apoyo a la agricultura</v>
      </c>
      <c r="E75" s="43"/>
      <c r="F75" s="40"/>
      <c r="G75" s="41"/>
      <c r="H75" s="41"/>
    </row>
    <row r="76" spans="1:8" ht="25.5" x14ac:dyDescent="0.2">
      <c r="A76" s="45" t="s">
        <v>2444</v>
      </c>
      <c r="B76" s="45" t="s">
        <v>2445</v>
      </c>
      <c r="C76" s="45" t="s">
        <v>2446</v>
      </c>
      <c r="D76" s="40" t="str">
        <f t="shared" si="0"/>
        <v>0162 - Actividades de apoyo a la ganadería</v>
      </c>
      <c r="E76" s="43"/>
      <c r="F76" s="40"/>
      <c r="G76" s="44"/>
      <c r="H76" s="44"/>
    </row>
    <row r="77" spans="1:8" ht="38.25" x14ac:dyDescent="0.2">
      <c r="A77" s="45" t="s">
        <v>2447</v>
      </c>
      <c r="B77" s="45" t="s">
        <v>2448</v>
      </c>
      <c r="C77" s="45" t="s">
        <v>2449</v>
      </c>
      <c r="D77" s="40" t="str">
        <f t="shared" si="0"/>
        <v>0163 - Actividades de preparación posterior a la cosecha</v>
      </c>
      <c r="E77" s="43"/>
      <c r="F77" s="40"/>
      <c r="G77" s="41"/>
      <c r="H77" s="41"/>
    </row>
    <row r="78" spans="1:8" ht="38.25" x14ac:dyDescent="0.2">
      <c r="A78" s="45" t="s">
        <v>2450</v>
      </c>
      <c r="B78" s="45" t="s">
        <v>2451</v>
      </c>
      <c r="C78" s="45" t="s">
        <v>975</v>
      </c>
      <c r="D78" s="40" t="str">
        <f t="shared" si="0"/>
        <v>0164 - Tratamiento de semillas para reproducción</v>
      </c>
      <c r="E78" s="43"/>
      <c r="F78" s="40"/>
      <c r="G78" s="41"/>
      <c r="H78" s="41"/>
    </row>
    <row r="79" spans="1:8" ht="51" x14ac:dyDescent="0.2">
      <c r="A79" s="45" t="s">
        <v>977</v>
      </c>
      <c r="B79" s="45" t="s">
        <v>2476</v>
      </c>
      <c r="C79" s="45" t="s">
        <v>976</v>
      </c>
      <c r="D79" s="40" t="str">
        <f t="shared" si="0"/>
        <v>0170 - Caza, captura de animales y servicios relacionados con las mismas</v>
      </c>
      <c r="E79" s="43"/>
      <c r="F79" s="40"/>
      <c r="G79" s="44"/>
      <c r="H79" s="44"/>
    </row>
    <row r="80" spans="1:8" ht="25.5" x14ac:dyDescent="0.2">
      <c r="A80" s="45" t="s">
        <v>2478</v>
      </c>
      <c r="B80" s="45" t="s">
        <v>2479</v>
      </c>
      <c r="C80" s="45" t="s">
        <v>2477</v>
      </c>
      <c r="D80" s="40" t="str">
        <f t="shared" si="0"/>
        <v>0210 - Silvicultura y otras actividades forestales</v>
      </c>
      <c r="E80" s="43"/>
      <c r="F80" s="40"/>
      <c r="G80" s="41"/>
      <c r="H80" s="41"/>
    </row>
    <row r="81" spans="1:8" ht="25.5" x14ac:dyDescent="0.2">
      <c r="A81" s="45" t="s">
        <v>2481</v>
      </c>
      <c r="B81" s="45" t="s">
        <v>2482</v>
      </c>
      <c r="C81" s="45" t="s">
        <v>2480</v>
      </c>
      <c r="D81" s="40" t="str">
        <f t="shared" si="0"/>
        <v>0220 - Explotación de la madera</v>
      </c>
      <c r="E81" s="43"/>
      <c r="F81" s="40"/>
      <c r="G81" s="41"/>
      <c r="H81" s="44"/>
    </row>
    <row r="82" spans="1:8" ht="38.25" x14ac:dyDescent="0.2">
      <c r="A82" s="45" t="s">
        <v>2484</v>
      </c>
      <c r="B82" s="45" t="s">
        <v>2485</v>
      </c>
      <c r="C82" s="45" t="s">
        <v>2483</v>
      </c>
      <c r="D82" s="40" t="str">
        <f t="shared" si="0"/>
        <v>0230 - Recolección de productos silvestres, excepto madera</v>
      </c>
      <c r="E82" s="43"/>
      <c r="F82" s="40"/>
      <c r="G82" s="41"/>
      <c r="H82" s="41"/>
    </row>
    <row r="83" spans="1:8" ht="25.5" x14ac:dyDescent="0.2">
      <c r="A83" s="45" t="s">
        <v>2487</v>
      </c>
      <c r="B83" s="45" t="s">
        <v>2488</v>
      </c>
      <c r="C83" s="45" t="s">
        <v>2486</v>
      </c>
      <c r="D83" s="40" t="str">
        <f t="shared" si="0"/>
        <v>0240 - Servicios de apoyo a la silvicultura</v>
      </c>
      <c r="E83" s="43"/>
      <c r="F83" s="40"/>
      <c r="G83" s="41"/>
      <c r="H83" s="41"/>
    </row>
    <row r="84" spans="1:8" x14ac:dyDescent="0.2">
      <c r="A84" s="45" t="s">
        <v>2489</v>
      </c>
      <c r="B84" s="45" t="s">
        <v>2490</v>
      </c>
      <c r="C84" s="45" t="s">
        <v>2491</v>
      </c>
      <c r="D84" s="40" t="str">
        <f t="shared" si="0"/>
        <v>0311 - Pesca marina</v>
      </c>
      <c r="E84" s="43"/>
      <c r="F84" s="40"/>
      <c r="G84" s="41"/>
      <c r="H84" s="41"/>
    </row>
    <row r="85" spans="1:8" x14ac:dyDescent="0.2">
      <c r="A85" s="45" t="s">
        <v>2492</v>
      </c>
      <c r="B85" s="45" t="s">
        <v>2493</v>
      </c>
      <c r="C85" s="45" t="s">
        <v>2494</v>
      </c>
      <c r="D85" s="40" t="str">
        <f t="shared" si="0"/>
        <v>0312 - Pesca en agua dulce</v>
      </c>
      <c r="E85" s="43"/>
      <c r="F85" s="40"/>
      <c r="G85" s="41"/>
      <c r="H85" s="41"/>
    </row>
    <row r="86" spans="1:8" x14ac:dyDescent="0.2">
      <c r="A86" s="45" t="s">
        <v>2495</v>
      </c>
      <c r="B86" s="45" t="s">
        <v>2496</v>
      </c>
      <c r="C86" s="45" t="s">
        <v>2497</v>
      </c>
      <c r="D86" s="40" t="str">
        <f t="shared" si="0"/>
        <v>0321 - Acuicultura marina</v>
      </c>
      <c r="E86" s="43"/>
      <c r="F86" s="40"/>
      <c r="G86" s="44"/>
      <c r="H86" s="44"/>
    </row>
    <row r="87" spans="1:8" ht="25.5" x14ac:dyDescent="0.2">
      <c r="A87" s="45" t="s">
        <v>2498</v>
      </c>
      <c r="B87" s="45" t="s">
        <v>2499</v>
      </c>
      <c r="C87" s="45" t="s">
        <v>2500</v>
      </c>
      <c r="D87" s="40" t="str">
        <f t="shared" si="0"/>
        <v>0322 - Acuicultura en agua dulce</v>
      </c>
      <c r="E87" s="43"/>
      <c r="F87" s="40"/>
      <c r="G87" s="41"/>
      <c r="H87" s="41"/>
    </row>
    <row r="88" spans="1:8" ht="25.5" x14ac:dyDescent="0.2">
      <c r="A88" s="45" t="s">
        <v>2502</v>
      </c>
      <c r="B88" s="45" t="s">
        <v>2503</v>
      </c>
      <c r="C88" s="45" t="s">
        <v>2501</v>
      </c>
      <c r="D88" s="40" t="str">
        <f t="shared" si="0"/>
        <v>0510 - Extracción de antracita y hulla</v>
      </c>
      <c r="E88" s="43"/>
      <c r="F88" s="40"/>
      <c r="G88" s="41"/>
      <c r="H88" s="41"/>
    </row>
    <row r="89" spans="1:8" x14ac:dyDescent="0.2">
      <c r="A89" s="45" t="s">
        <v>2505</v>
      </c>
      <c r="B89" s="45" t="s">
        <v>2506</v>
      </c>
      <c r="C89" s="45" t="s">
        <v>2504</v>
      </c>
      <c r="D89" s="40" t="str">
        <f t="shared" si="0"/>
        <v>0520 - Extracción de lignito</v>
      </c>
      <c r="E89" s="43"/>
      <c r="F89" s="40"/>
      <c r="G89" s="44"/>
      <c r="H89" s="44"/>
    </row>
    <row r="90" spans="1:8" ht="25.5" x14ac:dyDescent="0.2">
      <c r="A90" s="45" t="s">
        <v>2508</v>
      </c>
      <c r="B90" s="45" t="s">
        <v>2509</v>
      </c>
      <c r="C90" s="45" t="s">
        <v>2507</v>
      </c>
      <c r="D90" s="40" t="str">
        <f t="shared" si="0"/>
        <v>0610 - Extracción de crudo de petróleo</v>
      </c>
      <c r="E90" s="43"/>
      <c r="F90" s="40"/>
      <c r="G90" s="41"/>
      <c r="H90" s="41"/>
    </row>
    <row r="91" spans="1:8" ht="25.5" x14ac:dyDescent="0.2">
      <c r="A91" s="45" t="s">
        <v>2511</v>
      </c>
      <c r="B91" s="45" t="s">
        <v>2512</v>
      </c>
      <c r="C91" s="45" t="s">
        <v>2510</v>
      </c>
      <c r="D91" s="40" t="str">
        <f t="shared" si="0"/>
        <v>0620 - Extracción de gas natural</v>
      </c>
      <c r="E91" s="43"/>
      <c r="F91" s="40"/>
      <c r="G91" s="44"/>
      <c r="H91" s="44"/>
    </row>
    <row r="92" spans="1:8" ht="25.5" x14ac:dyDescent="0.2">
      <c r="A92" s="45" t="s">
        <v>2417</v>
      </c>
      <c r="B92" s="45" t="s">
        <v>2418</v>
      </c>
      <c r="C92" s="45" t="s">
        <v>2513</v>
      </c>
      <c r="D92" s="40" t="str">
        <f t="shared" si="0"/>
        <v>0710 - Extracción de minerales de hierro</v>
      </c>
      <c r="E92" s="43"/>
      <c r="F92" s="40"/>
      <c r="G92" s="41"/>
      <c r="H92" s="41"/>
    </row>
    <row r="93" spans="1:8" ht="38.25" x14ac:dyDescent="0.2">
      <c r="A93" s="45" t="s">
        <v>2419</v>
      </c>
      <c r="B93" s="45" t="s">
        <v>2420</v>
      </c>
      <c r="C93" s="45" t="s">
        <v>2421</v>
      </c>
      <c r="D93" s="40" t="str">
        <f t="shared" si="0"/>
        <v>0721 - Extracción de minerales de uranio y torio</v>
      </c>
      <c r="E93" s="43"/>
      <c r="F93" s="40"/>
      <c r="G93" s="44"/>
      <c r="H93" s="44"/>
    </row>
    <row r="94" spans="1:8" ht="38.25" x14ac:dyDescent="0.2">
      <c r="A94" s="45" t="s">
        <v>2422</v>
      </c>
      <c r="B94" s="45" t="s">
        <v>1169</v>
      </c>
      <c r="C94" s="45" t="s">
        <v>1170</v>
      </c>
      <c r="D94" s="40" t="str">
        <f t="shared" si="0"/>
        <v>0729 - Extracción de otros minerales metálicos no férreos</v>
      </c>
      <c r="E94" s="43"/>
      <c r="F94" s="40"/>
      <c r="G94" s="41"/>
      <c r="H94" s="41"/>
    </row>
    <row r="95" spans="1:8" ht="63.75" x14ac:dyDescent="0.2">
      <c r="A95" s="45" t="s">
        <v>1171</v>
      </c>
      <c r="B95" s="45" t="s">
        <v>1172</v>
      </c>
      <c r="C95" s="45" t="s">
        <v>1173</v>
      </c>
      <c r="D95" s="40" t="str">
        <f t="shared" si="0"/>
        <v>0811 - Extracción de piedra ornamental y para la construcción, piedra caliza, yeso, creta y pizarra</v>
      </c>
      <c r="E95" s="43"/>
      <c r="F95" s="40"/>
      <c r="G95" s="44"/>
      <c r="H95" s="44"/>
    </row>
    <row r="96" spans="1:8" ht="38.25" x14ac:dyDescent="0.2">
      <c r="A96" s="45" t="s">
        <v>1174</v>
      </c>
      <c r="B96" s="45" t="s">
        <v>1175</v>
      </c>
      <c r="C96" s="45" t="s">
        <v>152</v>
      </c>
      <c r="D96" s="40" t="str">
        <f t="shared" si="0"/>
        <v>0812 - Extracción de gravas y arenas; extracción de arcilla y caolín</v>
      </c>
      <c r="E96" s="43"/>
      <c r="F96" s="40"/>
      <c r="G96" s="41"/>
      <c r="H96" s="41"/>
    </row>
    <row r="97" spans="1:8" ht="51" x14ac:dyDescent="0.2">
      <c r="A97" s="45" t="s">
        <v>153</v>
      </c>
      <c r="B97" s="45" t="s">
        <v>154</v>
      </c>
      <c r="C97" s="45" t="s">
        <v>155</v>
      </c>
      <c r="D97" s="40" t="str">
        <f t="shared" si="0"/>
        <v>0891 - Extracción de minerales para productos químicos y fertilizantes</v>
      </c>
      <c r="E97" s="43"/>
      <c r="F97" s="40"/>
      <c r="G97" s="41"/>
      <c r="H97" s="41"/>
    </row>
    <row r="98" spans="1:8" x14ac:dyDescent="0.2">
      <c r="A98" s="45" t="s">
        <v>156</v>
      </c>
      <c r="B98" s="45" t="s">
        <v>157</v>
      </c>
      <c r="C98" s="45" t="s">
        <v>158</v>
      </c>
      <c r="D98" s="40" t="str">
        <f t="shared" si="0"/>
        <v>0892 - Extracción de turba</v>
      </c>
      <c r="E98" s="43"/>
      <c r="F98" s="40"/>
      <c r="G98" s="41"/>
      <c r="H98" s="44"/>
    </row>
    <row r="99" spans="1:8" x14ac:dyDescent="0.2">
      <c r="A99" s="45" t="s">
        <v>159</v>
      </c>
      <c r="B99" s="45" t="s">
        <v>160</v>
      </c>
      <c r="C99" s="45" t="s">
        <v>161</v>
      </c>
      <c r="D99" s="40" t="str">
        <f t="shared" si="0"/>
        <v>0893 - Extracción de sal</v>
      </c>
      <c r="E99" s="43"/>
      <c r="F99" s="40"/>
      <c r="G99" s="41"/>
      <c r="H99" s="41"/>
    </row>
    <row r="100" spans="1:8" ht="25.5" x14ac:dyDescent="0.2">
      <c r="A100" s="45" t="s">
        <v>162</v>
      </c>
      <c r="B100" s="45" t="s">
        <v>163</v>
      </c>
      <c r="C100" s="45" t="s">
        <v>164</v>
      </c>
      <c r="D100" s="40" t="str">
        <f t="shared" si="0"/>
        <v>0899 - Otras industrias extractivas n.c.o.p.</v>
      </c>
      <c r="E100" s="43"/>
      <c r="F100" s="40"/>
      <c r="G100" s="41"/>
      <c r="H100" s="41"/>
    </row>
    <row r="101" spans="1:8" ht="38.25" x14ac:dyDescent="0.2">
      <c r="A101" s="45" t="s">
        <v>166</v>
      </c>
      <c r="B101" s="45" t="s">
        <v>167</v>
      </c>
      <c r="C101" s="45" t="s">
        <v>165</v>
      </c>
      <c r="D101" s="40" t="str">
        <f t="shared" si="0"/>
        <v>0910 - Actividades de apoyo a la extracción de petróleo y gas natural</v>
      </c>
      <c r="E101" s="43"/>
      <c r="F101" s="40"/>
      <c r="G101" s="41"/>
      <c r="H101" s="44"/>
    </row>
    <row r="102" spans="1:8" ht="38.25" x14ac:dyDescent="0.2">
      <c r="A102" s="45" t="s">
        <v>169</v>
      </c>
      <c r="B102" s="45" t="s">
        <v>170</v>
      </c>
      <c r="C102" s="45" t="s">
        <v>168</v>
      </c>
      <c r="D102" s="40" t="str">
        <f t="shared" si="0"/>
        <v>0990 - Actividades de apoyo a otras industrias extractivas</v>
      </c>
      <c r="E102" s="43"/>
      <c r="F102" s="40"/>
      <c r="G102" s="41"/>
      <c r="H102" s="41"/>
    </row>
    <row r="103" spans="1:8" ht="25.5" x14ac:dyDescent="0.2">
      <c r="A103" s="45" t="s">
        <v>171</v>
      </c>
      <c r="B103" s="45" t="s">
        <v>172</v>
      </c>
      <c r="C103" s="45" t="s">
        <v>173</v>
      </c>
      <c r="D103" s="40" t="str">
        <f t="shared" si="0"/>
        <v>1011 - Procesado y conservación de carne</v>
      </c>
      <c r="E103" s="43"/>
      <c r="F103" s="40"/>
      <c r="G103" s="41"/>
      <c r="H103" s="41"/>
    </row>
    <row r="104" spans="1:8" ht="38.25" x14ac:dyDescent="0.2">
      <c r="A104" s="45" t="s">
        <v>174</v>
      </c>
      <c r="B104" s="45" t="s">
        <v>175</v>
      </c>
      <c r="C104" s="45" t="s">
        <v>176</v>
      </c>
      <c r="D104" s="40" t="str">
        <f t="shared" si="0"/>
        <v>1012 - Procesado y conservación de volatería</v>
      </c>
      <c r="E104" s="43"/>
      <c r="F104" s="43"/>
      <c r="G104" s="41"/>
      <c r="H104" s="41"/>
    </row>
    <row r="105" spans="1:8" ht="38.25" x14ac:dyDescent="0.2">
      <c r="A105" s="45" t="s">
        <v>177</v>
      </c>
      <c r="B105" s="45" t="s">
        <v>178</v>
      </c>
      <c r="C105" s="45" t="s">
        <v>179</v>
      </c>
      <c r="D105" s="40" t="str">
        <f t="shared" si="0"/>
        <v>1013 - Elaboración de productos cárnicos y de volatería</v>
      </c>
      <c r="E105" s="43"/>
      <c r="F105" s="40"/>
      <c r="G105" s="41"/>
      <c r="H105" s="41"/>
    </row>
    <row r="106" spans="1:8" ht="38.25" x14ac:dyDescent="0.2">
      <c r="A106" s="45" t="s">
        <v>180</v>
      </c>
      <c r="B106" s="45" t="s">
        <v>181</v>
      </c>
      <c r="C106" s="45" t="s">
        <v>182</v>
      </c>
      <c r="D106" s="40" t="str">
        <f t="shared" si="0"/>
        <v>1021 - Procesado de pescados, crustáceos y moluscos</v>
      </c>
      <c r="E106" s="43"/>
      <c r="F106" s="40"/>
      <c r="G106" s="44"/>
      <c r="H106" s="44"/>
    </row>
    <row r="107" spans="1:8" ht="25.5" x14ac:dyDescent="0.2">
      <c r="A107" s="45" t="s">
        <v>183</v>
      </c>
      <c r="B107" s="45" t="s">
        <v>2423</v>
      </c>
      <c r="C107" s="45" t="s">
        <v>2424</v>
      </c>
      <c r="D107" s="40" t="str">
        <f t="shared" si="0"/>
        <v>1022 - Fabricación de conservas de pescado</v>
      </c>
      <c r="E107" s="43"/>
      <c r="F107" s="40"/>
      <c r="G107" s="41"/>
      <c r="H107" s="41"/>
    </row>
    <row r="108" spans="1:8" ht="38.25" x14ac:dyDescent="0.2">
      <c r="A108" s="45" t="s">
        <v>2425</v>
      </c>
      <c r="B108" s="45" t="s">
        <v>2426</v>
      </c>
      <c r="C108" s="45" t="s">
        <v>2427</v>
      </c>
      <c r="D108" s="40" t="str">
        <f t="shared" si="0"/>
        <v>1031 - Procesado y conservación de patatas</v>
      </c>
      <c r="E108" s="43"/>
      <c r="F108" s="40"/>
      <c r="G108" s="44"/>
      <c r="H108" s="44"/>
    </row>
    <row r="109" spans="1:8" ht="25.5" x14ac:dyDescent="0.2">
      <c r="A109" s="45" t="s">
        <v>2428</v>
      </c>
      <c r="B109" s="45" t="s">
        <v>2429</v>
      </c>
      <c r="C109" s="45" t="s">
        <v>2430</v>
      </c>
      <c r="D109" s="40" t="str">
        <f t="shared" si="0"/>
        <v>1032 - Elaboración de zumos de frutas y hortalizas</v>
      </c>
      <c r="E109" s="43"/>
      <c r="F109" s="40"/>
      <c r="G109" s="41"/>
      <c r="H109" s="41"/>
    </row>
    <row r="110" spans="1:8" ht="38.25" x14ac:dyDescent="0.2">
      <c r="A110" s="45" t="s">
        <v>2431</v>
      </c>
      <c r="B110" s="45" t="s">
        <v>2432</v>
      </c>
      <c r="C110" s="45" t="s">
        <v>2433</v>
      </c>
      <c r="D110" s="40" t="str">
        <f t="shared" si="0"/>
        <v>1039 - Otro procesado y conservación de frutas y hortalizas</v>
      </c>
      <c r="E110" s="43"/>
      <c r="F110" s="40"/>
      <c r="G110" s="41"/>
      <c r="H110" s="41"/>
    </row>
    <row r="111" spans="1:8" ht="38.25" x14ac:dyDescent="0.2">
      <c r="A111" s="45" t="s">
        <v>1176</v>
      </c>
      <c r="B111" s="45" t="s">
        <v>1177</v>
      </c>
      <c r="C111" s="45" t="s">
        <v>1178</v>
      </c>
      <c r="D111" s="40" t="str">
        <f t="shared" si="0"/>
        <v>1042 - Fabricación de margarina y grasas comestibles similares</v>
      </c>
      <c r="E111" s="43"/>
      <c r="F111" s="40"/>
      <c r="G111" s="44"/>
      <c r="H111" s="44"/>
    </row>
    <row r="112" spans="1:8" ht="25.5" x14ac:dyDescent="0.2">
      <c r="A112" s="45" t="s">
        <v>1179</v>
      </c>
      <c r="B112" s="45" t="s">
        <v>1180</v>
      </c>
      <c r="C112" s="45" t="s">
        <v>1181</v>
      </c>
      <c r="D112" s="40" t="str">
        <f t="shared" si="0"/>
        <v>1043 - Fabricación de aceite de oliva</v>
      </c>
      <c r="E112" s="43"/>
      <c r="F112" s="40"/>
      <c r="G112" s="41"/>
      <c r="H112" s="41"/>
    </row>
    <row r="113" spans="1:8" ht="25.5" x14ac:dyDescent="0.2">
      <c r="A113" s="45" t="s">
        <v>1182</v>
      </c>
      <c r="B113" s="45" t="s">
        <v>1121</v>
      </c>
      <c r="C113" s="45" t="s">
        <v>1122</v>
      </c>
      <c r="D113" s="40" t="str">
        <f t="shared" si="0"/>
        <v>1044 - Fabricación de otros aceites y grasas</v>
      </c>
      <c r="E113" s="43"/>
      <c r="F113" s="40"/>
      <c r="G113" s="44"/>
      <c r="H113" s="44"/>
    </row>
    <row r="114" spans="1:8" ht="25.5" x14ac:dyDescent="0.2">
      <c r="A114" s="45" t="s">
        <v>1123</v>
      </c>
      <c r="B114" s="45" t="s">
        <v>1124</v>
      </c>
      <c r="C114" s="45" t="s">
        <v>1125</v>
      </c>
      <c r="D114" s="40" t="str">
        <f t="shared" ref="D114:D177" si="1">A114 &amp;" - " &amp; C114</f>
        <v>1052 - Elaboración de helados</v>
      </c>
      <c r="E114" s="43"/>
      <c r="F114" s="40"/>
      <c r="G114" s="41"/>
      <c r="H114" s="41"/>
    </row>
    <row r="115" spans="1:8" x14ac:dyDescent="0.2">
      <c r="A115" s="45" t="s">
        <v>1126</v>
      </c>
      <c r="B115" s="45" t="s">
        <v>1127</v>
      </c>
      <c r="C115" s="45" t="s">
        <v>1128</v>
      </c>
      <c r="D115" s="40" t="str">
        <f t="shared" si="1"/>
        <v>1053 - Fabricación de quesos</v>
      </c>
      <c r="E115" s="43"/>
      <c r="F115" s="40"/>
      <c r="G115" s="41"/>
      <c r="H115" s="41"/>
    </row>
    <row r="116" spans="1:8" ht="38.25" x14ac:dyDescent="0.2">
      <c r="A116" s="45" t="s">
        <v>1129</v>
      </c>
      <c r="B116" s="45" t="s">
        <v>1130</v>
      </c>
      <c r="C116" s="45" t="s">
        <v>2467</v>
      </c>
      <c r="D116" s="40" t="str">
        <f t="shared" si="1"/>
        <v>1054 - Preparación de leche y otros productos lácteos</v>
      </c>
      <c r="E116" s="43"/>
      <c r="F116" s="40"/>
      <c r="G116" s="44"/>
      <c r="H116" s="44"/>
    </row>
    <row r="117" spans="1:8" ht="25.5" x14ac:dyDescent="0.2">
      <c r="A117" s="45" t="s">
        <v>2468</v>
      </c>
      <c r="B117" s="45" t="s">
        <v>2469</v>
      </c>
      <c r="C117" s="45" t="s">
        <v>2470</v>
      </c>
      <c r="D117" s="40" t="str">
        <f t="shared" si="1"/>
        <v>1061 - Fabricación de productos de molinería</v>
      </c>
      <c r="E117" s="43"/>
      <c r="F117" s="40"/>
      <c r="G117" s="41"/>
      <c r="H117" s="41"/>
    </row>
    <row r="118" spans="1:8" ht="38.25" x14ac:dyDescent="0.2">
      <c r="A118" s="45" t="s">
        <v>2471</v>
      </c>
      <c r="B118" s="45" t="s">
        <v>2472</v>
      </c>
      <c r="C118" s="45" t="s">
        <v>2473</v>
      </c>
      <c r="D118" s="40" t="str">
        <f t="shared" si="1"/>
        <v>1062 - Fabricación de almidones y productos amiláceos</v>
      </c>
      <c r="E118" s="43"/>
      <c r="F118" s="40"/>
      <c r="G118" s="44"/>
      <c r="H118" s="44"/>
    </row>
    <row r="119" spans="1:8" ht="51" x14ac:dyDescent="0.2">
      <c r="A119" s="45" t="s">
        <v>2474</v>
      </c>
      <c r="B119" s="45" t="s">
        <v>2475</v>
      </c>
      <c r="C119" s="45" t="s">
        <v>1167</v>
      </c>
      <c r="D119" s="40" t="str">
        <f t="shared" si="1"/>
        <v>1071 - Fabricación de pan y de productos frescos de panadería y pastelería</v>
      </c>
      <c r="E119" s="43"/>
      <c r="F119" s="40"/>
      <c r="G119" s="41"/>
      <c r="H119" s="41"/>
    </row>
    <row r="120" spans="1:8" ht="63.75" x14ac:dyDescent="0.2">
      <c r="A120" s="45" t="s">
        <v>1168</v>
      </c>
      <c r="B120" s="45" t="s">
        <v>2353</v>
      </c>
      <c r="C120" s="45" t="s">
        <v>2354</v>
      </c>
      <c r="D120" s="40" t="str">
        <f t="shared" si="1"/>
        <v>1072 - Fabricación de galletas y productos de panadería y pastelería de larga duración</v>
      </c>
      <c r="E120" s="43"/>
      <c r="F120" s="40"/>
      <c r="G120" s="41"/>
      <c r="H120" s="41"/>
    </row>
    <row r="121" spans="1:8" ht="38.25" x14ac:dyDescent="0.2">
      <c r="A121" s="45" t="s">
        <v>2355</v>
      </c>
      <c r="B121" s="45" t="s">
        <v>2356</v>
      </c>
      <c r="C121" s="45" t="s">
        <v>2357</v>
      </c>
      <c r="D121" s="40" t="str">
        <f t="shared" si="1"/>
        <v>1073 - Fabricación de pastas alimenticias, cuscús y productos similares</v>
      </c>
      <c r="E121" s="43"/>
      <c r="F121" s="40"/>
      <c r="G121" s="41"/>
      <c r="H121" s="41"/>
    </row>
    <row r="122" spans="1:8" x14ac:dyDescent="0.2">
      <c r="A122" s="45" t="s">
        <v>2358</v>
      </c>
      <c r="B122" s="45" t="s">
        <v>2359</v>
      </c>
      <c r="C122" s="45" t="s">
        <v>2360</v>
      </c>
      <c r="D122" s="40" t="str">
        <f t="shared" si="1"/>
        <v>1081 - Fabricación de azúcar</v>
      </c>
      <c r="E122" s="43"/>
      <c r="F122" s="40"/>
      <c r="G122" s="44"/>
      <c r="H122" s="44"/>
    </row>
    <row r="123" spans="1:8" ht="38.25" x14ac:dyDescent="0.2">
      <c r="A123" s="45" t="s">
        <v>2361</v>
      </c>
      <c r="B123" s="45" t="s">
        <v>2362</v>
      </c>
      <c r="C123" s="45" t="s">
        <v>2363</v>
      </c>
      <c r="D123" s="40" t="str">
        <f t="shared" si="1"/>
        <v>1082 - Fabricación de cacao, chocolate y productos de confitería</v>
      </c>
      <c r="E123" s="43"/>
      <c r="F123" s="40"/>
      <c r="G123" s="41"/>
      <c r="H123" s="41"/>
    </row>
    <row r="124" spans="1:8" ht="25.5" x14ac:dyDescent="0.2">
      <c r="A124" s="45" t="s">
        <v>2364</v>
      </c>
      <c r="B124" s="45" t="s">
        <v>2365</v>
      </c>
      <c r="C124" s="45" t="s">
        <v>2366</v>
      </c>
      <c r="D124" s="40" t="str">
        <f t="shared" si="1"/>
        <v>1083 - Elaboración de café, té e infusiones</v>
      </c>
      <c r="E124" s="43"/>
      <c r="F124" s="40"/>
      <c r="G124" s="41"/>
      <c r="H124" s="41"/>
    </row>
    <row r="125" spans="1:8" ht="38.25" x14ac:dyDescent="0.2">
      <c r="A125" s="45" t="s">
        <v>2367</v>
      </c>
      <c r="B125" s="45" t="s">
        <v>2368</v>
      </c>
      <c r="C125" s="45" t="s">
        <v>2369</v>
      </c>
      <c r="D125" s="40" t="str">
        <f t="shared" si="1"/>
        <v>1084 - Elaboración de especias, salsas y condimentos</v>
      </c>
      <c r="E125" s="43"/>
      <c r="F125" s="40"/>
      <c r="G125" s="44"/>
      <c r="H125" s="44"/>
    </row>
    <row r="126" spans="1:8" ht="25.5" x14ac:dyDescent="0.2">
      <c r="A126" s="45" t="s">
        <v>2370</v>
      </c>
      <c r="B126" s="45" t="s">
        <v>2371</v>
      </c>
      <c r="C126" s="45" t="s">
        <v>2372</v>
      </c>
      <c r="D126" s="40" t="str">
        <f t="shared" si="1"/>
        <v>1085 - Elaboración de platos y comidas preparados</v>
      </c>
      <c r="E126" s="43"/>
      <c r="F126" s="40"/>
      <c r="G126" s="41"/>
      <c r="H126" s="41"/>
    </row>
    <row r="127" spans="1:8" ht="63.75" x14ac:dyDescent="0.2">
      <c r="A127" s="45" t="s">
        <v>2373</v>
      </c>
      <c r="B127" s="45" t="s">
        <v>2374</v>
      </c>
      <c r="C127" s="45" t="s">
        <v>2375</v>
      </c>
      <c r="D127" s="40" t="str">
        <f t="shared" si="1"/>
        <v>1086 - Elaboración de preparados alimenticios homogeneizados y alimentos dietéticos</v>
      </c>
      <c r="E127" s="43"/>
      <c r="F127" s="40"/>
      <c r="G127" s="41"/>
      <c r="H127" s="41"/>
    </row>
    <row r="128" spans="1:8" ht="38.25" x14ac:dyDescent="0.2">
      <c r="A128" s="45" t="s">
        <v>2376</v>
      </c>
      <c r="B128" s="45" t="s">
        <v>2377</v>
      </c>
      <c r="C128" s="45" t="s">
        <v>2378</v>
      </c>
      <c r="D128" s="40" t="str">
        <f t="shared" si="1"/>
        <v>1089 - Elaboración de otros productos alimenticios n.c.o.p.</v>
      </c>
      <c r="E128" s="43"/>
      <c r="F128" s="40"/>
      <c r="G128" s="41"/>
      <c r="H128" s="41"/>
    </row>
    <row r="129" spans="1:8" ht="51" x14ac:dyDescent="0.2">
      <c r="A129" s="45" t="s">
        <v>2379</v>
      </c>
      <c r="B129" s="45" t="s">
        <v>2380</v>
      </c>
      <c r="C129" s="45" t="s">
        <v>2381</v>
      </c>
      <c r="D129" s="40" t="str">
        <f t="shared" si="1"/>
        <v>1091 - Fabricación de productos para la alimentación de animales de granja</v>
      </c>
      <c r="E129" s="43"/>
      <c r="F129" s="40"/>
      <c r="G129" s="41"/>
      <c r="H129" s="44"/>
    </row>
    <row r="130" spans="1:8" ht="51" x14ac:dyDescent="0.2">
      <c r="A130" s="45" t="s">
        <v>2382</v>
      </c>
      <c r="B130" s="45" t="s">
        <v>2383</v>
      </c>
      <c r="C130" s="45" t="s">
        <v>2408</v>
      </c>
      <c r="D130" s="40" t="str">
        <f t="shared" si="1"/>
        <v>1092 - Fabricación de productos para la alimentación de animales de compañía</v>
      </c>
      <c r="E130" s="43"/>
      <c r="F130" s="40"/>
      <c r="G130" s="41"/>
      <c r="H130" s="44"/>
    </row>
    <row r="131" spans="1:8" ht="38.25" x14ac:dyDescent="0.2">
      <c r="A131" s="45" t="s">
        <v>2409</v>
      </c>
      <c r="B131" s="45" t="s">
        <v>2410</v>
      </c>
      <c r="C131" s="45" t="s">
        <v>2411</v>
      </c>
      <c r="D131" s="40" t="str">
        <f t="shared" si="1"/>
        <v>1101 - Destilación, rectificación y mezcla de bebidas alcohólicas</v>
      </c>
      <c r="E131" s="43"/>
      <c r="F131" s="40"/>
      <c r="G131" s="44"/>
      <c r="H131" s="44"/>
    </row>
    <row r="132" spans="1:8" x14ac:dyDescent="0.2">
      <c r="A132" s="45" t="s">
        <v>2412</v>
      </c>
      <c r="B132" s="45" t="s">
        <v>2413</v>
      </c>
      <c r="C132" s="45" t="s">
        <v>2414</v>
      </c>
      <c r="D132" s="40" t="str">
        <f t="shared" si="1"/>
        <v>1102 - Elaboración de vinos</v>
      </c>
      <c r="E132" s="43"/>
      <c r="F132" s="40"/>
      <c r="G132" s="41"/>
      <c r="H132" s="41"/>
    </row>
    <row r="133" spans="1:8" ht="51" x14ac:dyDescent="0.2">
      <c r="A133" s="45" t="s">
        <v>2415</v>
      </c>
      <c r="B133" s="45" t="s">
        <v>2416</v>
      </c>
      <c r="C133" s="45" t="s">
        <v>733</v>
      </c>
      <c r="D133" s="40" t="str">
        <f t="shared" si="1"/>
        <v>1103 - Elaboración de sidra y otras bebidas fermentadas a partir de frutas</v>
      </c>
      <c r="E133" s="43"/>
      <c r="F133" s="40"/>
      <c r="G133" s="44"/>
      <c r="H133" s="44"/>
    </row>
    <row r="134" spans="1:8" ht="51" x14ac:dyDescent="0.2">
      <c r="A134" s="45" t="s">
        <v>734</v>
      </c>
      <c r="B134" s="45" t="s">
        <v>735</v>
      </c>
      <c r="C134" s="45" t="s">
        <v>736</v>
      </c>
      <c r="D134" s="40" t="str">
        <f t="shared" si="1"/>
        <v>1104 - Elaboración de otras bebidas no destiladas, procedentes de la fermentación</v>
      </c>
      <c r="E134" s="43"/>
      <c r="F134" s="40"/>
      <c r="G134" s="41"/>
      <c r="H134" s="41"/>
    </row>
    <row r="135" spans="1:8" ht="25.5" x14ac:dyDescent="0.2">
      <c r="A135" s="45" t="s">
        <v>737</v>
      </c>
      <c r="B135" s="45" t="s">
        <v>738</v>
      </c>
      <c r="C135" s="45" t="s">
        <v>739</v>
      </c>
      <c r="D135" s="40" t="str">
        <f t="shared" si="1"/>
        <v>1105 - Fabricación de cerveza</v>
      </c>
      <c r="E135" s="43"/>
      <c r="F135" s="43"/>
      <c r="G135" s="41"/>
      <c r="H135" s="44"/>
    </row>
    <row r="136" spans="1:8" x14ac:dyDescent="0.2">
      <c r="A136" s="45" t="s">
        <v>740</v>
      </c>
      <c r="B136" s="45" t="s">
        <v>741</v>
      </c>
      <c r="C136" s="45" t="s">
        <v>742</v>
      </c>
      <c r="D136" s="40" t="str">
        <f t="shared" si="1"/>
        <v>1106 - Fabricación de malta</v>
      </c>
      <c r="E136" s="43"/>
      <c r="F136" s="40"/>
      <c r="G136" s="41"/>
      <c r="H136" s="44"/>
    </row>
    <row r="137" spans="1:8" ht="76.5" x14ac:dyDescent="0.2">
      <c r="A137" s="45" t="s">
        <v>743</v>
      </c>
      <c r="B137" s="45" t="s">
        <v>744</v>
      </c>
      <c r="C137" s="45" t="s">
        <v>745</v>
      </c>
      <c r="D137" s="40" t="str">
        <f t="shared" si="1"/>
        <v>1107 - Fabricación de bebidas no alcohólicas; producción de aguas minerales y otras aguas embotelladas</v>
      </c>
      <c r="E137" s="43"/>
      <c r="F137" s="40"/>
      <c r="G137" s="44"/>
      <c r="H137" s="44"/>
    </row>
    <row r="138" spans="1:8" x14ac:dyDescent="0.2">
      <c r="A138" s="45" t="s">
        <v>1864</v>
      </c>
      <c r="B138" s="45" t="s">
        <v>1865</v>
      </c>
      <c r="C138" s="45" t="s">
        <v>1863</v>
      </c>
      <c r="D138" s="40" t="str">
        <f t="shared" si="1"/>
        <v>1200 - Industria del tabaco</v>
      </c>
      <c r="E138" s="43"/>
      <c r="F138" s="40"/>
      <c r="G138" s="41"/>
      <c r="H138" s="41"/>
    </row>
    <row r="139" spans="1:8" ht="25.5" x14ac:dyDescent="0.2">
      <c r="A139" s="45" t="s">
        <v>1867</v>
      </c>
      <c r="B139" s="45" t="s">
        <v>1868</v>
      </c>
      <c r="C139" s="45" t="s">
        <v>1866</v>
      </c>
      <c r="D139" s="40" t="str">
        <f t="shared" si="1"/>
        <v>1310 - Preparación e hilado de fibras textiles</v>
      </c>
      <c r="E139" s="43"/>
      <c r="F139" s="40"/>
      <c r="G139" s="41"/>
      <c r="H139" s="41"/>
    </row>
    <row r="140" spans="1:8" ht="25.5" x14ac:dyDescent="0.2">
      <c r="A140" s="45" t="s">
        <v>1870</v>
      </c>
      <c r="B140" s="45" t="s">
        <v>1871</v>
      </c>
      <c r="C140" s="45" t="s">
        <v>1869</v>
      </c>
      <c r="D140" s="40" t="str">
        <f t="shared" si="1"/>
        <v>1320 - Fabricación de tejidos textiles</v>
      </c>
      <c r="E140" s="43"/>
      <c r="F140" s="40"/>
      <c r="G140" s="41"/>
      <c r="H140" s="41"/>
    </row>
    <row r="141" spans="1:8" x14ac:dyDescent="0.2">
      <c r="A141" s="45" t="s">
        <v>1873</v>
      </c>
      <c r="B141" s="45" t="s">
        <v>1874</v>
      </c>
      <c r="C141" s="45" t="s">
        <v>1872</v>
      </c>
      <c r="D141" s="40" t="str">
        <f t="shared" si="1"/>
        <v>1330 - Acabado de textiles</v>
      </c>
      <c r="E141" s="43"/>
      <c r="F141" s="40"/>
      <c r="G141" s="44"/>
      <c r="H141" s="44"/>
    </row>
    <row r="142" spans="1:8" ht="25.5" x14ac:dyDescent="0.2">
      <c r="A142" s="45" t="s">
        <v>1875</v>
      </c>
      <c r="B142" s="45" t="s">
        <v>1876</v>
      </c>
      <c r="C142" s="45" t="s">
        <v>1877</v>
      </c>
      <c r="D142" s="40" t="str">
        <f t="shared" si="1"/>
        <v>1391 - Fabricación de tejidos de punto</v>
      </c>
      <c r="E142" s="43"/>
      <c r="F142" s="40"/>
      <c r="G142" s="41"/>
      <c r="H142" s="41"/>
    </row>
    <row r="143" spans="1:8" ht="63.75" x14ac:dyDescent="0.2">
      <c r="A143" s="45" t="s">
        <v>1878</v>
      </c>
      <c r="B143" s="45" t="s">
        <v>1879</v>
      </c>
      <c r="C143" s="45" t="s">
        <v>955</v>
      </c>
      <c r="D143" s="40" t="str">
        <f t="shared" si="1"/>
        <v>1392 - Fabricación de artículos confeccionados con textiles, excepto prendas de vestir</v>
      </c>
      <c r="E143" s="43"/>
      <c r="F143" s="40"/>
      <c r="G143" s="41"/>
      <c r="H143" s="41"/>
    </row>
    <row r="144" spans="1:8" ht="25.5" x14ac:dyDescent="0.2">
      <c r="A144" s="45" t="s">
        <v>956</v>
      </c>
      <c r="B144" s="45" t="s">
        <v>957</v>
      </c>
      <c r="C144" s="45" t="s">
        <v>958</v>
      </c>
      <c r="D144" s="40" t="str">
        <f t="shared" si="1"/>
        <v>1393 - Fabricación de alfombras y moquetas</v>
      </c>
      <c r="E144" s="43"/>
      <c r="F144" s="40"/>
      <c r="G144" s="44"/>
      <c r="H144" s="44"/>
    </row>
    <row r="145" spans="1:8" ht="38.25" x14ac:dyDescent="0.2">
      <c r="A145" s="45" t="s">
        <v>959</v>
      </c>
      <c r="B145" s="45" t="s">
        <v>192</v>
      </c>
      <c r="C145" s="45" t="s">
        <v>193</v>
      </c>
      <c r="D145" s="40" t="str">
        <f t="shared" si="1"/>
        <v>1394 - Fabricación de cuerdas, cordeles, bramantes y redes</v>
      </c>
      <c r="E145" s="43"/>
      <c r="F145" s="40"/>
      <c r="G145" s="41"/>
      <c r="H145" s="44"/>
    </row>
    <row r="146" spans="1:8" ht="63.75" x14ac:dyDescent="0.2">
      <c r="A146" s="45" t="s">
        <v>194</v>
      </c>
      <c r="B146" s="45" t="s">
        <v>195</v>
      </c>
      <c r="C146" s="45" t="s">
        <v>196</v>
      </c>
      <c r="D146" s="40" t="str">
        <f t="shared" si="1"/>
        <v>1395 - Fabricación de telas no tejidas y artículos confeccionados con ellas, excepto prendas de vestir</v>
      </c>
      <c r="E146" s="43"/>
      <c r="F146" s="40"/>
      <c r="G146" s="41"/>
      <c r="H146" s="44"/>
    </row>
    <row r="147" spans="1:8" ht="51" x14ac:dyDescent="0.2">
      <c r="A147" s="45" t="s">
        <v>197</v>
      </c>
      <c r="B147" s="45" t="s">
        <v>112</v>
      </c>
      <c r="C147" s="45" t="s">
        <v>113</v>
      </c>
      <c r="D147" s="40" t="str">
        <f t="shared" si="1"/>
        <v>1396 - Fabricación de otros productos textiles de uso técnico e industrial</v>
      </c>
      <c r="E147" s="43"/>
      <c r="F147" s="40"/>
      <c r="G147" s="41"/>
      <c r="H147" s="41"/>
    </row>
    <row r="148" spans="1:8" ht="38.25" x14ac:dyDescent="0.2">
      <c r="A148" s="45" t="s">
        <v>114</v>
      </c>
      <c r="B148" s="45" t="s">
        <v>115</v>
      </c>
      <c r="C148" s="45" t="s">
        <v>116</v>
      </c>
      <c r="D148" s="40" t="str">
        <f t="shared" si="1"/>
        <v>1399 - Fabricación de otros productos textiles n.c.o.p.</v>
      </c>
      <c r="E148" s="43"/>
      <c r="F148" s="40"/>
      <c r="G148" s="41"/>
      <c r="H148" s="44"/>
    </row>
    <row r="149" spans="1:8" ht="25.5" x14ac:dyDescent="0.2">
      <c r="A149" s="45" t="s">
        <v>117</v>
      </c>
      <c r="B149" s="45" t="s">
        <v>118</v>
      </c>
      <c r="C149" s="45" t="s">
        <v>119</v>
      </c>
      <c r="D149" s="40" t="str">
        <f t="shared" si="1"/>
        <v>1411 - Confección de prendas de vestir de cuero</v>
      </c>
      <c r="E149" s="43"/>
      <c r="F149" s="40"/>
      <c r="G149" s="41"/>
      <c r="H149" s="44"/>
    </row>
    <row r="150" spans="1:8" ht="25.5" x14ac:dyDescent="0.2">
      <c r="A150" s="45" t="s">
        <v>120</v>
      </c>
      <c r="B150" s="45" t="s">
        <v>121</v>
      </c>
      <c r="C150" s="45" t="s">
        <v>79</v>
      </c>
      <c r="D150" s="40" t="str">
        <f t="shared" si="1"/>
        <v>1412 - Confección de ropa de trabajo</v>
      </c>
      <c r="E150" s="43"/>
      <c r="F150" s="40"/>
      <c r="G150" s="41"/>
      <c r="H150" s="44"/>
    </row>
    <row r="151" spans="1:8" ht="38.25" x14ac:dyDescent="0.2">
      <c r="A151" s="45" t="s">
        <v>80</v>
      </c>
      <c r="B151" s="45" t="s">
        <v>81</v>
      </c>
      <c r="C151" s="45" t="s">
        <v>82</v>
      </c>
      <c r="D151" s="40" t="str">
        <f t="shared" si="1"/>
        <v>1413 - Confección de otras prendas de vestir exteriores</v>
      </c>
      <c r="E151" s="43"/>
      <c r="F151" s="40"/>
      <c r="G151" s="41"/>
      <c r="H151" s="41"/>
    </row>
    <row r="152" spans="1:8" ht="25.5" x14ac:dyDescent="0.2">
      <c r="A152" s="45" t="s">
        <v>83</v>
      </c>
      <c r="B152" s="45" t="s">
        <v>84</v>
      </c>
      <c r="C152" s="45" t="s">
        <v>85</v>
      </c>
      <c r="D152" s="40" t="str">
        <f t="shared" si="1"/>
        <v>1414 - Confección de ropa interior</v>
      </c>
      <c r="E152" s="43"/>
      <c r="F152" s="40"/>
      <c r="G152" s="44"/>
      <c r="H152" s="44"/>
    </row>
    <row r="153" spans="1:8" ht="38.25" x14ac:dyDescent="0.2">
      <c r="A153" s="45" t="s">
        <v>86</v>
      </c>
      <c r="B153" s="45" t="s">
        <v>87</v>
      </c>
      <c r="C153" s="45" t="s">
        <v>88</v>
      </c>
      <c r="D153" s="40" t="str">
        <f t="shared" si="1"/>
        <v>1419 - Confección de otras prendas de vestir y accesorios</v>
      </c>
      <c r="E153" s="43"/>
      <c r="F153" s="40"/>
      <c r="G153" s="41"/>
      <c r="H153" s="41"/>
    </row>
    <row r="154" spans="1:8" ht="25.5" x14ac:dyDescent="0.2">
      <c r="A154" s="45" t="s">
        <v>90</v>
      </c>
      <c r="B154" s="45" t="s">
        <v>91</v>
      </c>
      <c r="C154" s="45" t="s">
        <v>89</v>
      </c>
      <c r="D154" s="40" t="str">
        <f t="shared" si="1"/>
        <v>1420 - Fabricación de artículos de peletería</v>
      </c>
      <c r="E154" s="43"/>
      <c r="F154" s="40"/>
      <c r="G154" s="41"/>
      <c r="H154" s="41"/>
    </row>
    <row r="155" spans="1:8" ht="25.5" x14ac:dyDescent="0.2">
      <c r="A155" s="45" t="s">
        <v>92</v>
      </c>
      <c r="B155" s="45" t="s">
        <v>93</v>
      </c>
      <c r="C155" s="45" t="s">
        <v>94</v>
      </c>
      <c r="D155" s="40" t="str">
        <f t="shared" si="1"/>
        <v>1431 - Confección de calcetería</v>
      </c>
      <c r="E155" s="43"/>
      <c r="F155" s="40"/>
      <c r="G155" s="41"/>
      <c r="H155" s="41"/>
    </row>
    <row r="156" spans="1:8" ht="38.25" x14ac:dyDescent="0.2">
      <c r="A156" s="45" t="s">
        <v>95</v>
      </c>
      <c r="B156" s="45" t="s">
        <v>96</v>
      </c>
      <c r="C156" s="45" t="s">
        <v>1140</v>
      </c>
      <c r="D156" s="40" t="str">
        <f t="shared" si="1"/>
        <v>1439 - Confección de otras prendas de vestir de punto</v>
      </c>
      <c r="E156" s="43"/>
      <c r="F156" s="40"/>
      <c r="G156" s="41"/>
      <c r="H156" s="44"/>
    </row>
    <row r="157" spans="1:8" ht="51" x14ac:dyDescent="0.2">
      <c r="A157" s="45" t="s">
        <v>1141</v>
      </c>
      <c r="B157" s="45" t="s">
        <v>1142</v>
      </c>
      <c r="C157" s="45" t="s">
        <v>1143</v>
      </c>
      <c r="D157" s="40" t="str">
        <f t="shared" si="1"/>
        <v>1511 - Preparación, curtido y acabado del cuero; preparación y teñido de pieles</v>
      </c>
      <c r="E157" s="43"/>
      <c r="F157" s="40"/>
      <c r="G157" s="41"/>
      <c r="H157" s="41"/>
    </row>
    <row r="158" spans="1:8" ht="63.75" x14ac:dyDescent="0.2">
      <c r="A158" s="45" t="s">
        <v>1144</v>
      </c>
      <c r="B158" s="45" t="s">
        <v>1145</v>
      </c>
      <c r="C158" s="45" t="s">
        <v>1146</v>
      </c>
      <c r="D158" s="40" t="str">
        <f t="shared" si="1"/>
        <v>1512 - Fabricación de artículos de marroquinería, viaje y de guarnicionería y talabartería</v>
      </c>
      <c r="E158" s="43"/>
      <c r="F158" s="40"/>
      <c r="G158" s="41"/>
      <c r="H158" s="41"/>
    </row>
    <row r="159" spans="1:8" ht="25.5" x14ac:dyDescent="0.2">
      <c r="A159" s="45" t="s">
        <v>1148</v>
      </c>
      <c r="B159" s="45" t="s">
        <v>1149</v>
      </c>
      <c r="C159" s="45" t="s">
        <v>1147</v>
      </c>
      <c r="D159" s="40" t="str">
        <f t="shared" si="1"/>
        <v>1520 - Fabricación de calzado</v>
      </c>
      <c r="E159" s="43"/>
      <c r="F159" s="40"/>
      <c r="G159" s="44"/>
      <c r="H159" s="44"/>
    </row>
    <row r="160" spans="1:8" ht="25.5" x14ac:dyDescent="0.2">
      <c r="A160" s="45" t="s">
        <v>1151</v>
      </c>
      <c r="B160" s="45" t="s">
        <v>1152</v>
      </c>
      <c r="C160" s="45" t="s">
        <v>1150</v>
      </c>
      <c r="D160" s="40" t="str">
        <f t="shared" si="1"/>
        <v>1610 - Aserrado y cepillado de la madera</v>
      </c>
      <c r="E160" s="43"/>
      <c r="F160" s="40"/>
      <c r="G160" s="41"/>
      <c r="H160" s="41"/>
    </row>
    <row r="161" spans="1:8" ht="25.5" x14ac:dyDescent="0.2">
      <c r="A161" s="45" t="s">
        <v>1153</v>
      </c>
      <c r="B161" s="45" t="s">
        <v>1154</v>
      </c>
      <c r="C161" s="45" t="s">
        <v>1155</v>
      </c>
      <c r="D161" s="40" t="str">
        <f t="shared" si="1"/>
        <v>1621 - Fabricación de chapas y tableros de madera</v>
      </c>
      <c r="E161" s="43"/>
      <c r="F161" s="40"/>
      <c r="G161" s="41"/>
      <c r="H161" s="41"/>
    </row>
    <row r="162" spans="1:8" ht="38.25" x14ac:dyDescent="0.2">
      <c r="A162" s="45" t="s">
        <v>1156</v>
      </c>
      <c r="B162" s="45" t="s">
        <v>1157</v>
      </c>
      <c r="C162" s="45" t="s">
        <v>2564</v>
      </c>
      <c r="D162" s="40" t="str">
        <f t="shared" si="1"/>
        <v>1622 - Fabricación de suelos de madera ensamblados</v>
      </c>
      <c r="E162" s="43"/>
      <c r="F162" s="40"/>
      <c r="G162" s="41"/>
      <c r="H162" s="41"/>
    </row>
    <row r="163" spans="1:8" ht="63.75" x14ac:dyDescent="0.2">
      <c r="A163" s="45" t="s">
        <v>2565</v>
      </c>
      <c r="B163" s="45" t="s">
        <v>2566</v>
      </c>
      <c r="C163" s="45" t="s">
        <v>2567</v>
      </c>
      <c r="D163" s="40" t="str">
        <f t="shared" si="1"/>
        <v>1623 - Fabricación de otras estructuras de madera y piezas de carpintería y ebanistería para la construcción</v>
      </c>
      <c r="E163" s="43"/>
      <c r="F163" s="40"/>
      <c r="G163" s="41"/>
      <c r="H163" s="44"/>
    </row>
    <row r="164" spans="1:8" ht="38.25" x14ac:dyDescent="0.2">
      <c r="A164" s="45" t="s">
        <v>2568</v>
      </c>
      <c r="B164" s="45" t="s">
        <v>2569</v>
      </c>
      <c r="C164" s="45" t="s">
        <v>2570</v>
      </c>
      <c r="D164" s="40" t="str">
        <f t="shared" si="1"/>
        <v>1624 - Fabricación de envases y embalajes de madera</v>
      </c>
      <c r="E164" s="43"/>
      <c r="F164" s="40"/>
      <c r="G164" s="41"/>
      <c r="H164" s="41"/>
    </row>
    <row r="165" spans="1:8" ht="51" x14ac:dyDescent="0.2">
      <c r="A165" s="45" t="s">
        <v>2571</v>
      </c>
      <c r="B165" s="45" t="s">
        <v>2572</v>
      </c>
      <c r="C165" s="45" t="s">
        <v>2573</v>
      </c>
      <c r="D165" s="40" t="str">
        <f t="shared" si="1"/>
        <v>1629 - Fabricación de otros productos de madera; artículos de corcho, cestería y espartería</v>
      </c>
      <c r="E165" s="43"/>
      <c r="F165" s="40"/>
      <c r="G165" s="41"/>
      <c r="H165" s="41"/>
    </row>
    <row r="166" spans="1:8" ht="25.5" x14ac:dyDescent="0.2">
      <c r="A166" s="45" t="s">
        <v>2574</v>
      </c>
      <c r="B166" s="45" t="s">
        <v>2575</v>
      </c>
      <c r="C166" s="45" t="s">
        <v>2576</v>
      </c>
      <c r="D166" s="40" t="str">
        <f t="shared" si="1"/>
        <v>1711 - Fabricación de pasta papelera</v>
      </c>
      <c r="E166" s="43"/>
      <c r="F166" s="40"/>
      <c r="G166" s="41"/>
      <c r="H166" s="41"/>
    </row>
    <row r="167" spans="1:8" ht="25.5" x14ac:dyDescent="0.2">
      <c r="A167" s="45" t="s">
        <v>2577</v>
      </c>
      <c r="B167" s="45" t="s">
        <v>2578</v>
      </c>
      <c r="C167" s="45" t="s">
        <v>2579</v>
      </c>
      <c r="D167" s="40" t="str">
        <f t="shared" si="1"/>
        <v>1712 - Fabricación de papel y cartón</v>
      </c>
      <c r="E167" s="43"/>
      <c r="F167" s="40"/>
      <c r="G167" s="41"/>
      <c r="H167" s="41"/>
    </row>
    <row r="168" spans="1:8" ht="63.75" x14ac:dyDescent="0.2">
      <c r="A168" s="45" t="s">
        <v>2580</v>
      </c>
      <c r="B168" s="45" t="s">
        <v>2581</v>
      </c>
      <c r="C168" s="45" t="s">
        <v>1290</v>
      </c>
      <c r="D168" s="40" t="str">
        <f t="shared" si="1"/>
        <v>1721 - Fabricación de papel y cartón ondulados; fabricación de envases y embalajes de papel y cartón</v>
      </c>
      <c r="E168" s="43"/>
      <c r="F168" s="40"/>
      <c r="G168" s="41"/>
      <c r="H168" s="41"/>
    </row>
    <row r="169" spans="1:8" ht="63.75" x14ac:dyDescent="0.2">
      <c r="A169" s="45" t="s">
        <v>1291</v>
      </c>
      <c r="B169" s="45" t="s">
        <v>1292</v>
      </c>
      <c r="C169" s="45" t="s">
        <v>1293</v>
      </c>
      <c r="D169" s="40" t="str">
        <f t="shared" si="1"/>
        <v>1722 - Fabricación de artículos de papel y cartón para uso doméstico, sanitario e higiénico</v>
      </c>
      <c r="E169" s="43"/>
      <c r="F169" s="40"/>
      <c r="G169" s="41"/>
      <c r="H169" s="44"/>
    </row>
    <row r="170" spans="1:8" ht="25.5" x14ac:dyDescent="0.2">
      <c r="A170" s="45" t="s">
        <v>1294</v>
      </c>
      <c r="B170" s="45" t="s">
        <v>1295</v>
      </c>
      <c r="C170" s="45" t="s">
        <v>1296</v>
      </c>
      <c r="D170" s="40" t="str">
        <f t="shared" si="1"/>
        <v>1723 - Fabricación de artículos de papelería</v>
      </c>
      <c r="E170" s="43"/>
      <c r="F170" s="40"/>
      <c r="G170" s="41"/>
      <c r="H170" s="41"/>
    </row>
    <row r="171" spans="1:8" ht="25.5" x14ac:dyDescent="0.2">
      <c r="A171" s="45" t="s">
        <v>1297</v>
      </c>
      <c r="B171" s="45" t="s">
        <v>1298</v>
      </c>
      <c r="C171" s="45" t="s">
        <v>1299</v>
      </c>
      <c r="D171" s="40" t="str">
        <f t="shared" si="1"/>
        <v>1724 - Fabricación de papeles pintados</v>
      </c>
      <c r="E171" s="43"/>
      <c r="F171" s="40"/>
      <c r="G171" s="44"/>
      <c r="H171" s="44"/>
    </row>
    <row r="172" spans="1:8" ht="38.25" x14ac:dyDescent="0.2">
      <c r="A172" s="45" t="s">
        <v>1300</v>
      </c>
      <c r="B172" s="45" t="s">
        <v>1301</v>
      </c>
      <c r="C172" s="45" t="s">
        <v>1302</v>
      </c>
      <c r="D172" s="40" t="str">
        <f t="shared" si="1"/>
        <v>1729 - Fabricación de otros artículos de papel y cartón</v>
      </c>
      <c r="E172" s="43"/>
      <c r="F172" s="40"/>
      <c r="G172" s="41"/>
      <c r="H172" s="41"/>
    </row>
    <row r="173" spans="1:8" ht="38.25" x14ac:dyDescent="0.2">
      <c r="A173" s="45" t="s">
        <v>2611</v>
      </c>
      <c r="B173" s="45" t="s">
        <v>2612</v>
      </c>
      <c r="C173" s="45" t="s">
        <v>2610</v>
      </c>
      <c r="D173" s="40" t="str">
        <f t="shared" si="1"/>
        <v>1811 - Artes gráficas y servicios relacionados con las mismas</v>
      </c>
      <c r="E173" s="43"/>
      <c r="F173" s="40"/>
      <c r="G173" s="41"/>
      <c r="H173" s="41"/>
    </row>
    <row r="174" spans="1:8" ht="38.25" x14ac:dyDescent="0.2">
      <c r="A174" s="45" t="s">
        <v>2636</v>
      </c>
      <c r="B174" s="45" t="s">
        <v>2637</v>
      </c>
      <c r="C174" s="45" t="s">
        <v>2638</v>
      </c>
      <c r="D174" s="40" t="str">
        <f t="shared" si="1"/>
        <v>1812 - Otras actividades de impresión y artes gráficas</v>
      </c>
      <c r="E174" s="43"/>
      <c r="F174" s="40"/>
      <c r="G174" s="41"/>
      <c r="H174" s="41"/>
    </row>
    <row r="175" spans="1:8" ht="51" x14ac:dyDescent="0.2">
      <c r="A175" s="45" t="s">
        <v>2639</v>
      </c>
      <c r="B175" s="45" t="s">
        <v>2640</v>
      </c>
      <c r="C175" s="45" t="s">
        <v>1158</v>
      </c>
      <c r="D175" s="40" t="str">
        <f t="shared" si="1"/>
        <v>1813 - Servicios de preimpresión y preparación de soportes</v>
      </c>
      <c r="E175" s="43"/>
      <c r="F175" s="40"/>
      <c r="G175" s="44"/>
      <c r="H175" s="44"/>
    </row>
    <row r="176" spans="1:8" ht="38.25" x14ac:dyDescent="0.2">
      <c r="A176" s="45" t="s">
        <v>1159</v>
      </c>
      <c r="B176" s="45" t="s">
        <v>1160</v>
      </c>
      <c r="C176" s="45" t="s">
        <v>1398</v>
      </c>
      <c r="D176" s="40" t="str">
        <f t="shared" si="1"/>
        <v>1814 - Encuadernación y servicios relacionados con la misma</v>
      </c>
      <c r="E176" s="43"/>
      <c r="F176" s="40"/>
      <c r="G176" s="41"/>
      <c r="H176" s="41"/>
    </row>
    <row r="177" spans="1:8" ht="25.5" x14ac:dyDescent="0.2">
      <c r="A177" s="45" t="s">
        <v>1400</v>
      </c>
      <c r="B177" s="45" t="s">
        <v>1401</v>
      </c>
      <c r="C177" s="45" t="s">
        <v>1399</v>
      </c>
      <c r="D177" s="40" t="str">
        <f t="shared" si="1"/>
        <v>1820 - Reproducción de soportes grabados</v>
      </c>
      <c r="E177" s="43"/>
      <c r="F177" s="40"/>
      <c r="G177" s="41"/>
      <c r="H177" s="41"/>
    </row>
    <row r="178" spans="1:8" x14ac:dyDescent="0.2">
      <c r="A178" s="45" t="s">
        <v>1403</v>
      </c>
      <c r="B178" s="45" t="s">
        <v>1404</v>
      </c>
      <c r="C178" s="45" t="s">
        <v>1402</v>
      </c>
      <c r="D178" s="40" t="str">
        <f t="shared" ref="D178:D241" si="2">A178 &amp;" - " &amp; C178</f>
        <v>1910 - Coquerías</v>
      </c>
      <c r="E178" s="43"/>
      <c r="F178" s="40"/>
      <c r="G178" s="41"/>
      <c r="H178" s="41"/>
    </row>
    <row r="179" spans="1:8" x14ac:dyDescent="0.2">
      <c r="A179" s="45" t="s">
        <v>1406</v>
      </c>
      <c r="B179" s="45" t="s">
        <v>1407</v>
      </c>
      <c r="C179" s="45" t="s">
        <v>1405</v>
      </c>
      <c r="D179" s="40" t="str">
        <f t="shared" si="2"/>
        <v>1920 - Refino de petróleo</v>
      </c>
      <c r="E179" s="43"/>
      <c r="F179" s="40"/>
      <c r="G179" s="41"/>
      <c r="H179" s="41"/>
    </row>
    <row r="180" spans="1:8" ht="25.5" x14ac:dyDescent="0.2">
      <c r="A180" s="45" t="s">
        <v>1408</v>
      </c>
      <c r="B180" s="45" t="s">
        <v>1409</v>
      </c>
      <c r="C180" s="45" t="s">
        <v>0</v>
      </c>
      <c r="D180" s="40" t="str">
        <f t="shared" si="2"/>
        <v>2011 - Fabricación de gases industriales</v>
      </c>
      <c r="E180" s="43"/>
      <c r="F180" s="40"/>
      <c r="G180" s="41"/>
      <c r="H180" s="44"/>
    </row>
    <row r="181" spans="1:8" ht="38.25" x14ac:dyDescent="0.2">
      <c r="A181" s="45" t="s">
        <v>1</v>
      </c>
      <c r="B181" s="45" t="s">
        <v>2</v>
      </c>
      <c r="C181" s="45" t="s">
        <v>3</v>
      </c>
      <c r="D181" s="40" t="str">
        <f t="shared" si="2"/>
        <v>2012 - Fabricación de colorantes y pigmentos</v>
      </c>
      <c r="E181" s="43"/>
      <c r="F181" s="40"/>
      <c r="G181" s="44"/>
      <c r="H181" s="44"/>
    </row>
    <row r="182" spans="1:8" ht="38.25" x14ac:dyDescent="0.2">
      <c r="A182" s="45" t="s">
        <v>4</v>
      </c>
      <c r="B182" s="45" t="s">
        <v>5</v>
      </c>
      <c r="C182" s="45" t="s">
        <v>6</v>
      </c>
      <c r="D182" s="40" t="str">
        <f t="shared" si="2"/>
        <v>2013 - Fabricación de otros productos básicos de química inorgánica</v>
      </c>
      <c r="E182" s="43"/>
      <c r="F182" s="40"/>
      <c r="G182" s="41"/>
      <c r="H182" s="41"/>
    </row>
    <row r="183" spans="1:8" ht="38.25" x14ac:dyDescent="0.2">
      <c r="A183" s="45" t="s">
        <v>1251</v>
      </c>
      <c r="B183" s="45" t="s">
        <v>1252</v>
      </c>
      <c r="C183" s="45" t="s">
        <v>1253</v>
      </c>
      <c r="D183" s="40" t="str">
        <f t="shared" si="2"/>
        <v>2014 - Fabricación de otros productos básicos de química orgánica</v>
      </c>
      <c r="E183" s="43"/>
      <c r="F183" s="40"/>
      <c r="G183" s="41"/>
      <c r="H183" s="44"/>
    </row>
    <row r="184" spans="1:8" ht="51" x14ac:dyDescent="0.2">
      <c r="A184" s="45" t="s">
        <v>1254</v>
      </c>
      <c r="B184" s="45" t="s">
        <v>1255</v>
      </c>
      <c r="C184" s="45" t="s">
        <v>1442</v>
      </c>
      <c r="D184" s="40" t="str">
        <f t="shared" si="2"/>
        <v>2015 - Fabricación de fertilizantes y compuestos nitrogenados</v>
      </c>
      <c r="E184" s="43"/>
      <c r="F184" s="40"/>
      <c r="G184" s="44"/>
      <c r="H184" s="44"/>
    </row>
    <row r="185" spans="1:8" ht="38.25" x14ac:dyDescent="0.2">
      <c r="A185" s="45" t="s">
        <v>33</v>
      </c>
      <c r="B185" s="45" t="s">
        <v>34</v>
      </c>
      <c r="C185" s="45" t="s">
        <v>35</v>
      </c>
      <c r="D185" s="40" t="str">
        <f t="shared" si="2"/>
        <v>2016 - Fabricación de plásticos en formas primarias</v>
      </c>
      <c r="E185" s="43"/>
      <c r="F185" s="40"/>
      <c r="G185" s="41"/>
      <c r="H185" s="41"/>
    </row>
    <row r="186" spans="1:8" ht="38.25" x14ac:dyDescent="0.2">
      <c r="A186" s="45" t="s">
        <v>36</v>
      </c>
      <c r="B186" s="45" t="s">
        <v>37</v>
      </c>
      <c r="C186" s="45" t="s">
        <v>38</v>
      </c>
      <c r="D186" s="40" t="str">
        <f t="shared" si="2"/>
        <v>2017 - Fabricación de caucho sintético en formas primarias</v>
      </c>
      <c r="E186" s="43"/>
      <c r="F186" s="40"/>
      <c r="G186" s="41"/>
      <c r="H186" s="44"/>
    </row>
    <row r="187" spans="1:8" ht="51" x14ac:dyDescent="0.2">
      <c r="A187" s="45" t="s">
        <v>40</v>
      </c>
      <c r="B187" s="45" t="s">
        <v>41</v>
      </c>
      <c r="C187" s="45" t="s">
        <v>39</v>
      </c>
      <c r="D187" s="40" t="str">
        <f t="shared" si="2"/>
        <v>2020 - Fabricación de pesticidas y otros productos agroquímicos</v>
      </c>
      <c r="E187" s="43"/>
      <c r="F187" s="40"/>
      <c r="G187" s="44"/>
      <c r="H187" s="44"/>
    </row>
    <row r="188" spans="1:8" ht="63.75" x14ac:dyDescent="0.2">
      <c r="A188" s="45" t="s">
        <v>43</v>
      </c>
      <c r="B188" s="45" t="s">
        <v>44</v>
      </c>
      <c r="C188" s="45" t="s">
        <v>42</v>
      </c>
      <c r="D188" s="40" t="str">
        <f t="shared" si="2"/>
        <v>2030 - Fabricación de pinturas, barnices y revestimientos similares; tintas de imprenta y masillas</v>
      </c>
      <c r="E188" s="43"/>
      <c r="F188" s="40"/>
      <c r="G188" s="41"/>
      <c r="H188" s="41"/>
    </row>
    <row r="189" spans="1:8" ht="63.75" x14ac:dyDescent="0.2">
      <c r="A189" s="45" t="s">
        <v>45</v>
      </c>
      <c r="B189" s="45" t="s">
        <v>46</v>
      </c>
      <c r="C189" s="45" t="s">
        <v>1833</v>
      </c>
      <c r="D189" s="40" t="str">
        <f t="shared" si="2"/>
        <v>2041 - Fabricación de jabones, detergentes y otros artículos de limpieza y abrillantamiento</v>
      </c>
      <c r="E189" s="43"/>
      <c r="F189" s="40"/>
      <c r="G189" s="44"/>
      <c r="H189" s="44"/>
    </row>
    <row r="190" spans="1:8" ht="38.25" x14ac:dyDescent="0.2">
      <c r="A190" s="45" t="s">
        <v>1834</v>
      </c>
      <c r="B190" s="45" t="s">
        <v>1835</v>
      </c>
      <c r="C190" s="45" t="s">
        <v>1836</v>
      </c>
      <c r="D190" s="40" t="str">
        <f t="shared" si="2"/>
        <v>2042 - Fabricación de perfumes y cosméticos</v>
      </c>
      <c r="E190" s="43"/>
      <c r="F190" s="40"/>
      <c r="G190" s="41"/>
      <c r="H190" s="41"/>
    </row>
    <row r="191" spans="1:8" ht="25.5" x14ac:dyDescent="0.2">
      <c r="A191" s="45" t="s">
        <v>1837</v>
      </c>
      <c r="B191" s="45" t="s">
        <v>1838</v>
      </c>
      <c r="C191" s="45" t="s">
        <v>1839</v>
      </c>
      <c r="D191" s="40" t="str">
        <f t="shared" si="2"/>
        <v>2051 - Fabricación de explosivos</v>
      </c>
      <c r="E191" s="43"/>
      <c r="F191" s="40"/>
      <c r="G191" s="44"/>
      <c r="H191" s="44"/>
    </row>
    <row r="192" spans="1:8" x14ac:dyDescent="0.2">
      <c r="A192" s="45" t="s">
        <v>527</v>
      </c>
      <c r="B192" s="45" t="s">
        <v>528</v>
      </c>
      <c r="C192" s="45" t="s">
        <v>529</v>
      </c>
      <c r="D192" s="40" t="str">
        <f t="shared" si="2"/>
        <v>2052 - Fabricación de colas</v>
      </c>
      <c r="E192" s="43"/>
      <c r="F192" s="40"/>
      <c r="G192" s="41"/>
      <c r="H192" s="41"/>
    </row>
    <row r="193" spans="1:8" ht="25.5" x14ac:dyDescent="0.2">
      <c r="A193" s="45" t="s">
        <v>530</v>
      </c>
      <c r="B193" s="45" t="s">
        <v>531</v>
      </c>
      <c r="C193" s="45" t="s">
        <v>1904</v>
      </c>
      <c r="D193" s="40" t="str">
        <f t="shared" si="2"/>
        <v>2053 - Fabricación de aceites esenciales</v>
      </c>
      <c r="E193" s="43"/>
      <c r="F193" s="40"/>
      <c r="G193" s="41"/>
      <c r="H193" s="41"/>
    </row>
    <row r="194" spans="1:8" ht="38.25" x14ac:dyDescent="0.2">
      <c r="A194" s="45" t="s">
        <v>1905</v>
      </c>
      <c r="B194" s="45" t="s">
        <v>1906</v>
      </c>
      <c r="C194" s="45" t="s">
        <v>1513</v>
      </c>
      <c r="D194" s="40" t="str">
        <f t="shared" si="2"/>
        <v>2059 - Fabricación de otros productos químicos n.c.o.p.</v>
      </c>
      <c r="E194" s="43"/>
      <c r="F194" s="40"/>
      <c r="G194" s="41"/>
      <c r="H194" s="41"/>
    </row>
    <row r="195" spans="1:8" ht="25.5" x14ac:dyDescent="0.2">
      <c r="A195" s="45" t="s">
        <v>456</v>
      </c>
      <c r="B195" s="45" t="s">
        <v>457</v>
      </c>
      <c r="C195" s="45" t="s">
        <v>455</v>
      </c>
      <c r="D195" s="40" t="str">
        <f t="shared" si="2"/>
        <v>2060 - Fabricación de fibras artificiales y sintéticas</v>
      </c>
      <c r="E195" s="43"/>
      <c r="F195" s="40"/>
      <c r="G195" s="41"/>
      <c r="H195" s="41"/>
    </row>
    <row r="196" spans="1:8" ht="38.25" x14ac:dyDescent="0.2">
      <c r="A196" s="45" t="s">
        <v>459</v>
      </c>
      <c r="B196" s="45" t="s">
        <v>460</v>
      </c>
      <c r="C196" s="45" t="s">
        <v>458</v>
      </c>
      <c r="D196" s="40" t="str">
        <f t="shared" si="2"/>
        <v>2110 - Fabricación de productos farmacéuticos de base</v>
      </c>
      <c r="E196" s="43"/>
      <c r="F196" s="40"/>
      <c r="G196" s="41"/>
      <c r="H196" s="41"/>
    </row>
    <row r="197" spans="1:8" ht="38.25" x14ac:dyDescent="0.2">
      <c r="A197" s="45" t="s">
        <v>462</v>
      </c>
      <c r="B197" s="45" t="s">
        <v>463</v>
      </c>
      <c r="C197" s="45" t="s">
        <v>461</v>
      </c>
      <c r="D197" s="40" t="str">
        <f t="shared" si="2"/>
        <v>2120 - Fabricación de especialidades farmacéuticas</v>
      </c>
      <c r="E197" s="43"/>
      <c r="F197" s="40"/>
      <c r="G197" s="41"/>
      <c r="H197" s="41"/>
    </row>
    <row r="198" spans="1:8" ht="76.5" x14ac:dyDescent="0.2">
      <c r="A198" s="45" t="s">
        <v>464</v>
      </c>
      <c r="B198" s="45" t="s">
        <v>465</v>
      </c>
      <c r="C198" s="45" t="s">
        <v>466</v>
      </c>
      <c r="D198" s="40" t="str">
        <f t="shared" si="2"/>
        <v>2211 - Fabricación de neumáticos y cámaras de caucho; reconstrucción y recauchutado de neumáticos</v>
      </c>
      <c r="E198" s="43"/>
      <c r="F198" s="40"/>
      <c r="G198" s="41"/>
      <c r="H198" s="44"/>
    </row>
    <row r="199" spans="1:8" ht="25.5" x14ac:dyDescent="0.2">
      <c r="A199" s="45" t="s">
        <v>467</v>
      </c>
      <c r="B199" s="45" t="s">
        <v>468</v>
      </c>
      <c r="C199" s="45" t="s">
        <v>469</v>
      </c>
      <c r="D199" s="40" t="str">
        <f t="shared" si="2"/>
        <v>2219 - Fabricación de otros productos de caucho</v>
      </c>
      <c r="E199" s="43"/>
      <c r="F199" s="40"/>
      <c r="G199" s="41"/>
      <c r="H199" s="41"/>
    </row>
    <row r="200" spans="1:8" ht="38.25" x14ac:dyDescent="0.2">
      <c r="A200" s="45" t="s">
        <v>470</v>
      </c>
      <c r="B200" s="45" t="s">
        <v>471</v>
      </c>
      <c r="C200" s="45" t="s">
        <v>472</v>
      </c>
      <c r="D200" s="40" t="str">
        <f t="shared" si="2"/>
        <v>2221 - Fabricación de placas, hojas, tubos y perfiles de plástico</v>
      </c>
      <c r="E200" s="43"/>
      <c r="F200" s="40"/>
      <c r="G200" s="41"/>
      <c r="H200" s="41"/>
    </row>
    <row r="201" spans="1:8" ht="38.25" x14ac:dyDescent="0.2">
      <c r="A201" s="45" t="s">
        <v>1754</v>
      </c>
      <c r="B201" s="45" t="s">
        <v>1755</v>
      </c>
      <c r="C201" s="45" t="s">
        <v>1756</v>
      </c>
      <c r="D201" s="40" t="str">
        <f t="shared" si="2"/>
        <v>2222 - Fabricación de envases y embalajes de plástico</v>
      </c>
      <c r="E201" s="43"/>
      <c r="F201" s="40"/>
      <c r="G201" s="41"/>
      <c r="H201" s="44"/>
    </row>
    <row r="202" spans="1:8" ht="38.25" x14ac:dyDescent="0.2">
      <c r="A202" s="45" t="s">
        <v>1757</v>
      </c>
      <c r="B202" s="45" t="s">
        <v>1758</v>
      </c>
      <c r="C202" s="45" t="s">
        <v>1759</v>
      </c>
      <c r="D202" s="40" t="str">
        <f t="shared" si="2"/>
        <v>2223 - Fabricación de productos de plástico para la construcción</v>
      </c>
      <c r="E202" s="43"/>
      <c r="F202" s="40"/>
      <c r="G202" s="41"/>
      <c r="H202" s="44"/>
    </row>
    <row r="203" spans="1:8" ht="25.5" x14ac:dyDescent="0.2">
      <c r="A203" s="45" t="s">
        <v>1760</v>
      </c>
      <c r="B203" s="45" t="s">
        <v>1761</v>
      </c>
      <c r="C203" s="45" t="s">
        <v>1762</v>
      </c>
      <c r="D203" s="40" t="str">
        <f t="shared" si="2"/>
        <v>2229 - Fabricación de otros productos de plástico</v>
      </c>
      <c r="E203" s="43"/>
      <c r="F203" s="40"/>
      <c r="G203" s="41"/>
      <c r="H203" s="41"/>
    </row>
    <row r="204" spans="1:8" ht="25.5" x14ac:dyDescent="0.2">
      <c r="A204" s="45" t="s">
        <v>1763</v>
      </c>
      <c r="B204" s="45" t="s">
        <v>1764</v>
      </c>
      <c r="C204" s="45" t="s">
        <v>1765</v>
      </c>
      <c r="D204" s="40" t="str">
        <f t="shared" si="2"/>
        <v>2311 - Fabricación de vidrio plano</v>
      </c>
      <c r="E204" s="43"/>
      <c r="F204" s="40"/>
      <c r="G204" s="44"/>
      <c r="H204" s="41"/>
    </row>
    <row r="205" spans="1:8" ht="38.25" x14ac:dyDescent="0.2">
      <c r="A205" s="45" t="s">
        <v>1766</v>
      </c>
      <c r="B205" s="45" t="s">
        <v>1767</v>
      </c>
      <c r="C205" s="45" t="s">
        <v>1768</v>
      </c>
      <c r="D205" s="40" t="str">
        <f t="shared" si="2"/>
        <v>2312 - Manipulado y transformación de vidrio plano</v>
      </c>
      <c r="E205" s="43"/>
      <c r="F205" s="40"/>
      <c r="G205" s="41"/>
      <c r="H205" s="41"/>
    </row>
    <row r="206" spans="1:8" ht="25.5" x14ac:dyDescent="0.2">
      <c r="A206" s="45" t="s">
        <v>1769</v>
      </c>
      <c r="B206" s="45" t="s">
        <v>1770</v>
      </c>
      <c r="C206" s="45" t="s">
        <v>1771</v>
      </c>
      <c r="D206" s="40" t="str">
        <f t="shared" si="2"/>
        <v>2313 - Fabricación de vidrio hueco</v>
      </c>
      <c r="E206" s="43"/>
      <c r="F206" s="40"/>
      <c r="G206" s="41"/>
      <c r="H206" s="41"/>
    </row>
    <row r="207" spans="1:8" ht="25.5" x14ac:dyDescent="0.2">
      <c r="A207" s="45" t="s">
        <v>1772</v>
      </c>
      <c r="B207" s="45" t="s">
        <v>1773</v>
      </c>
      <c r="C207" s="45" t="s">
        <v>1774</v>
      </c>
      <c r="D207" s="40" t="str">
        <f t="shared" si="2"/>
        <v>2314 - Fabricación de fibra de vidrio</v>
      </c>
      <c r="E207" s="43"/>
      <c r="F207" s="40"/>
      <c r="G207" s="41"/>
      <c r="H207" s="41"/>
    </row>
    <row r="208" spans="1:8" ht="51" x14ac:dyDescent="0.2">
      <c r="A208" s="45" t="s">
        <v>1950</v>
      </c>
      <c r="B208" s="45" t="s">
        <v>1951</v>
      </c>
      <c r="C208" s="45" t="s">
        <v>1952</v>
      </c>
      <c r="D208" s="40" t="str">
        <f t="shared" si="2"/>
        <v>2319 - Fabricación y manipulado de otro vidrio, incluido el vidrio técnico</v>
      </c>
      <c r="E208" s="43"/>
      <c r="F208" s="40"/>
      <c r="G208" s="44"/>
      <c r="H208" s="44"/>
    </row>
    <row r="209" spans="1:8" ht="38.25" x14ac:dyDescent="0.2">
      <c r="A209" s="45" t="s">
        <v>1954</v>
      </c>
      <c r="B209" s="45" t="s">
        <v>1955</v>
      </c>
      <c r="C209" s="45" t="s">
        <v>1953</v>
      </c>
      <c r="D209" s="40" t="str">
        <f t="shared" si="2"/>
        <v>2320 - Fabricación de productos cerámicos refractarios</v>
      </c>
      <c r="E209" s="43"/>
      <c r="F209" s="40"/>
      <c r="G209" s="41"/>
      <c r="H209" s="41"/>
    </row>
    <row r="210" spans="1:8" ht="38.25" x14ac:dyDescent="0.2">
      <c r="A210" s="45" t="s">
        <v>1956</v>
      </c>
      <c r="B210" s="45" t="s">
        <v>1957</v>
      </c>
      <c r="C210" s="45" t="s">
        <v>1958</v>
      </c>
      <c r="D210" s="40" t="str">
        <f t="shared" si="2"/>
        <v>2331 - Fabricación de azulejos y baldosas de cerámica</v>
      </c>
      <c r="E210" s="43"/>
      <c r="F210" s="40"/>
      <c r="G210" s="44"/>
      <c r="H210" s="44"/>
    </row>
    <row r="211" spans="1:8" ht="63.75" x14ac:dyDescent="0.2">
      <c r="A211" s="45" t="s">
        <v>1959</v>
      </c>
      <c r="B211" s="45" t="s">
        <v>1960</v>
      </c>
      <c r="C211" s="45" t="s">
        <v>532</v>
      </c>
      <c r="D211" s="40" t="str">
        <f t="shared" si="2"/>
        <v>2332 - Fabricación de ladrillos, tejas y productos de tierras cocidas para la construcción</v>
      </c>
      <c r="E211" s="43"/>
      <c r="F211" s="40"/>
      <c r="G211" s="41"/>
      <c r="H211" s="44"/>
    </row>
    <row r="212" spans="1:8" ht="51" x14ac:dyDescent="0.2">
      <c r="A212" s="45" t="s">
        <v>534</v>
      </c>
      <c r="B212" s="45" t="s">
        <v>535</v>
      </c>
      <c r="C212" s="45" t="s">
        <v>536</v>
      </c>
      <c r="D212" s="40" t="str">
        <f t="shared" si="2"/>
        <v>2341 - Fabricación de artículos cerámicos de uso doméstico y ornamental</v>
      </c>
      <c r="E212" s="43"/>
      <c r="F212" s="40"/>
      <c r="G212" s="41"/>
      <c r="H212" s="41"/>
    </row>
    <row r="213" spans="1:8" ht="38.25" x14ac:dyDescent="0.2">
      <c r="A213" s="45" t="s">
        <v>537</v>
      </c>
      <c r="B213" s="45" t="s">
        <v>538</v>
      </c>
      <c r="C213" s="45" t="s">
        <v>1799</v>
      </c>
      <c r="D213" s="40" t="str">
        <f t="shared" si="2"/>
        <v>2342 - Fabricación de aparatos sanitarios cerámicos</v>
      </c>
      <c r="E213" s="43"/>
      <c r="F213" s="40"/>
      <c r="G213" s="41"/>
      <c r="H213" s="44"/>
    </row>
    <row r="214" spans="1:8" ht="51" x14ac:dyDescent="0.2">
      <c r="A214" s="45" t="s">
        <v>1800</v>
      </c>
      <c r="B214" s="45" t="s">
        <v>1801</v>
      </c>
      <c r="C214" s="45" t="s">
        <v>1802</v>
      </c>
      <c r="D214" s="40" t="str">
        <f t="shared" si="2"/>
        <v>2343 - Fabricación de aisladores y piezas aislantes de material cerámico</v>
      </c>
      <c r="E214" s="43"/>
      <c r="F214" s="40"/>
      <c r="G214" s="44"/>
      <c r="H214" s="44"/>
    </row>
    <row r="215" spans="1:8" ht="38.25" x14ac:dyDescent="0.2">
      <c r="A215" s="45" t="s">
        <v>1803</v>
      </c>
      <c r="B215" s="45" t="s">
        <v>1804</v>
      </c>
      <c r="C215" s="45" t="s">
        <v>632</v>
      </c>
      <c r="D215" s="40" t="str">
        <f t="shared" si="2"/>
        <v>2344 - Fabricación de otros productos cerámicos de uso técnico</v>
      </c>
      <c r="E215" s="43"/>
      <c r="F215" s="40"/>
      <c r="G215" s="41"/>
      <c r="H215" s="41"/>
    </row>
    <row r="216" spans="1:8" ht="25.5" x14ac:dyDescent="0.2">
      <c r="A216" s="45" t="s">
        <v>633</v>
      </c>
      <c r="B216" s="45" t="s">
        <v>634</v>
      </c>
      <c r="C216" s="45" t="s">
        <v>533</v>
      </c>
      <c r="D216" s="40" t="str">
        <f t="shared" si="2"/>
        <v>2349 - Fabricación de otros productos cerámicos</v>
      </c>
      <c r="E216" s="43"/>
      <c r="F216" s="40"/>
      <c r="G216" s="41"/>
      <c r="H216" s="41"/>
    </row>
    <row r="217" spans="1:8" ht="25.5" x14ac:dyDescent="0.2">
      <c r="A217" s="45" t="s">
        <v>635</v>
      </c>
      <c r="B217" s="45" t="s">
        <v>636</v>
      </c>
      <c r="C217" s="45" t="s">
        <v>637</v>
      </c>
      <c r="D217" s="40" t="str">
        <f t="shared" si="2"/>
        <v>2351 - Fabricación de cemento</v>
      </c>
      <c r="E217" s="43"/>
      <c r="F217" s="40"/>
      <c r="G217" s="44"/>
      <c r="H217" s="44"/>
    </row>
    <row r="218" spans="1:8" ht="25.5" x14ac:dyDescent="0.2">
      <c r="A218" s="45" t="s">
        <v>419</v>
      </c>
      <c r="B218" s="45" t="s">
        <v>420</v>
      </c>
      <c r="C218" s="45" t="s">
        <v>421</v>
      </c>
      <c r="D218" s="40" t="str">
        <f t="shared" si="2"/>
        <v>2352 - Fabricación de cal y yeso</v>
      </c>
      <c r="E218" s="43"/>
      <c r="F218" s="40"/>
      <c r="G218" s="41"/>
      <c r="H218" s="41"/>
    </row>
    <row r="219" spans="1:8" ht="51" x14ac:dyDescent="0.2">
      <c r="A219" s="45" t="s">
        <v>422</v>
      </c>
      <c r="B219" s="45" t="s">
        <v>423</v>
      </c>
      <c r="C219" s="45" t="s">
        <v>424</v>
      </c>
      <c r="D219" s="40" t="str">
        <f t="shared" si="2"/>
        <v>2361 - Fabricación de elementos de hormigón para la construcción</v>
      </c>
      <c r="E219" s="43"/>
      <c r="F219" s="40"/>
      <c r="G219" s="41"/>
      <c r="H219" s="41"/>
    </row>
    <row r="220" spans="1:8" ht="38.25" x14ac:dyDescent="0.2">
      <c r="A220" s="45" t="s">
        <v>425</v>
      </c>
      <c r="B220" s="45" t="s">
        <v>426</v>
      </c>
      <c r="C220" s="45" t="s">
        <v>427</v>
      </c>
      <c r="D220" s="40" t="str">
        <f t="shared" si="2"/>
        <v>2362 - Fabricación de elementos de yeso para la construcción</v>
      </c>
      <c r="E220" s="43"/>
      <c r="F220" s="40"/>
      <c r="G220" s="44"/>
      <c r="H220" s="44"/>
    </row>
    <row r="221" spans="1:8" ht="25.5" x14ac:dyDescent="0.2">
      <c r="A221" s="45" t="s">
        <v>428</v>
      </c>
      <c r="B221" s="45" t="s">
        <v>429</v>
      </c>
      <c r="C221" s="45" t="s">
        <v>430</v>
      </c>
      <c r="D221" s="40" t="str">
        <f t="shared" si="2"/>
        <v>2363 - Fabricación de hormigón fresco</v>
      </c>
      <c r="E221" s="43"/>
      <c r="F221" s="40"/>
      <c r="G221" s="41"/>
      <c r="H221" s="41"/>
    </row>
    <row r="222" spans="1:8" ht="25.5" x14ac:dyDescent="0.2">
      <c r="A222" s="45" t="s">
        <v>431</v>
      </c>
      <c r="B222" s="45" t="s">
        <v>2019</v>
      </c>
      <c r="C222" s="45" t="s">
        <v>2020</v>
      </c>
      <c r="D222" s="40" t="str">
        <f t="shared" si="2"/>
        <v>2364 - Fabricación de mortero</v>
      </c>
      <c r="E222" s="43"/>
      <c r="F222" s="40"/>
      <c r="G222" s="41"/>
      <c r="H222" s="44"/>
    </row>
    <row r="223" spans="1:8" ht="25.5" x14ac:dyDescent="0.2">
      <c r="A223" s="45" t="s">
        <v>2021</v>
      </c>
      <c r="B223" s="45" t="s">
        <v>2022</v>
      </c>
      <c r="C223" s="45" t="s">
        <v>2023</v>
      </c>
      <c r="D223" s="40" t="str">
        <f t="shared" si="2"/>
        <v>2365 - Fabricación de fibrocemento</v>
      </c>
      <c r="E223" s="43"/>
      <c r="F223" s="40"/>
      <c r="G223" s="41"/>
      <c r="H223" s="44"/>
    </row>
    <row r="224" spans="1:8" ht="51" x14ac:dyDescent="0.2">
      <c r="A224" s="45" t="s">
        <v>2024</v>
      </c>
      <c r="B224" s="45" t="s">
        <v>2025</v>
      </c>
      <c r="C224" s="45" t="s">
        <v>2026</v>
      </c>
      <c r="D224" s="40" t="str">
        <f t="shared" si="2"/>
        <v>2369 - Fabricación de otros productos de hormigón, yeso y cemento</v>
      </c>
      <c r="E224" s="43"/>
      <c r="F224" s="40"/>
      <c r="G224" s="41"/>
      <c r="H224" s="41"/>
    </row>
    <row r="225" spans="1:8" ht="25.5" x14ac:dyDescent="0.2">
      <c r="A225" s="45" t="s">
        <v>2028</v>
      </c>
      <c r="B225" s="45" t="s">
        <v>2029</v>
      </c>
      <c r="C225" s="45" t="s">
        <v>2027</v>
      </c>
      <c r="D225" s="40" t="str">
        <f t="shared" si="2"/>
        <v>2370 - Corte, tallado y acabado de la piedra</v>
      </c>
      <c r="E225" s="43"/>
      <c r="F225" s="40"/>
      <c r="G225" s="41"/>
      <c r="H225" s="41"/>
    </row>
    <row r="226" spans="1:8" ht="25.5" x14ac:dyDescent="0.2">
      <c r="A226" s="45" t="s">
        <v>2030</v>
      </c>
      <c r="B226" s="45" t="s">
        <v>2031</v>
      </c>
      <c r="C226" s="45" t="s">
        <v>2032</v>
      </c>
      <c r="D226" s="40" t="str">
        <f t="shared" si="2"/>
        <v>2391 - Fabricación de productos abrasivos</v>
      </c>
      <c r="E226" s="43"/>
      <c r="F226" s="40"/>
      <c r="G226" s="41"/>
      <c r="H226" s="41"/>
    </row>
    <row r="227" spans="1:8" ht="38.25" x14ac:dyDescent="0.2">
      <c r="A227" s="45" t="s">
        <v>2033</v>
      </c>
      <c r="B227" s="45" t="s">
        <v>2034</v>
      </c>
      <c r="C227" s="45" t="s">
        <v>2035</v>
      </c>
      <c r="D227" s="40" t="str">
        <f t="shared" si="2"/>
        <v>2399 - Fabricación de otros productos minerales no metálicos n.c.o.p.</v>
      </c>
      <c r="E227" s="43"/>
      <c r="F227" s="40"/>
      <c r="G227" s="41"/>
      <c r="H227" s="41"/>
    </row>
    <row r="228" spans="1:8" ht="51" x14ac:dyDescent="0.2">
      <c r="A228" s="45" t="s">
        <v>1908</v>
      </c>
      <c r="B228" s="45" t="s">
        <v>1909</v>
      </c>
      <c r="C228" s="45" t="s">
        <v>1907</v>
      </c>
      <c r="D228" s="40" t="str">
        <f t="shared" si="2"/>
        <v>2410 - Fabricación de productos básicos de hierro, acero y ferroaleaciones</v>
      </c>
      <c r="E228" s="43"/>
      <c r="F228" s="40"/>
      <c r="G228" s="41"/>
      <c r="H228" s="44"/>
    </row>
    <row r="229" spans="1:8" ht="51" x14ac:dyDescent="0.2">
      <c r="A229" s="45" t="s">
        <v>1911</v>
      </c>
      <c r="B229" s="45" t="s">
        <v>1854</v>
      </c>
      <c r="C229" s="45" t="s">
        <v>1910</v>
      </c>
      <c r="D229" s="40" t="str">
        <f t="shared" si="2"/>
        <v>2420 - Fabricación de tubos, tuberías, perfiles huecos y sus accesorios, de acero</v>
      </c>
      <c r="E229" s="43"/>
      <c r="F229" s="40"/>
      <c r="G229" s="44"/>
      <c r="H229" s="44"/>
    </row>
    <row r="230" spans="1:8" x14ac:dyDescent="0.2">
      <c r="A230" s="45" t="s">
        <v>1855</v>
      </c>
      <c r="B230" s="45" t="s">
        <v>1856</v>
      </c>
      <c r="C230" s="45" t="s">
        <v>1857</v>
      </c>
      <c r="D230" s="40" t="str">
        <f t="shared" si="2"/>
        <v>2431 - Estirado en frío</v>
      </c>
      <c r="E230" s="43"/>
      <c r="F230" s="40"/>
      <c r="G230" s="41"/>
      <c r="H230" s="44"/>
    </row>
    <row r="231" spans="1:8" x14ac:dyDescent="0.2">
      <c r="A231" s="45" t="s">
        <v>1858</v>
      </c>
      <c r="B231" s="45" t="s">
        <v>1859</v>
      </c>
      <c r="C231" s="45" t="s">
        <v>1860</v>
      </c>
      <c r="D231" s="40" t="str">
        <f t="shared" si="2"/>
        <v>2432 - Laminación en frío</v>
      </c>
      <c r="E231" s="43"/>
      <c r="F231" s="40"/>
      <c r="G231" s="41"/>
      <c r="H231" s="41"/>
    </row>
    <row r="232" spans="1:8" ht="51" x14ac:dyDescent="0.2">
      <c r="A232" s="45" t="s">
        <v>1861</v>
      </c>
      <c r="B232" s="45" t="s">
        <v>1862</v>
      </c>
      <c r="C232" s="45" t="s">
        <v>1961</v>
      </c>
      <c r="D232" s="40" t="str">
        <f t="shared" si="2"/>
        <v>2433 - Producción de perfiles en frío por conformación con plegado</v>
      </c>
      <c r="E232" s="43"/>
      <c r="F232" s="40"/>
      <c r="G232" s="44"/>
      <c r="H232" s="44"/>
    </row>
    <row r="233" spans="1:8" x14ac:dyDescent="0.2">
      <c r="A233" s="45" t="s">
        <v>1962</v>
      </c>
      <c r="B233" s="45" t="s">
        <v>1963</v>
      </c>
      <c r="C233" s="45" t="s">
        <v>1964</v>
      </c>
      <c r="D233" s="40" t="str">
        <f t="shared" si="2"/>
        <v>2434 - Trefilado en frío</v>
      </c>
      <c r="E233" s="43"/>
      <c r="F233" s="40"/>
      <c r="G233" s="41"/>
      <c r="H233" s="41"/>
    </row>
    <row r="234" spans="1:8" ht="25.5" x14ac:dyDescent="0.2">
      <c r="A234" s="45" t="s">
        <v>1965</v>
      </c>
      <c r="B234" s="45" t="s">
        <v>1966</v>
      </c>
      <c r="C234" s="45" t="s">
        <v>1967</v>
      </c>
      <c r="D234" s="40" t="str">
        <f t="shared" si="2"/>
        <v>2441 - Producción de metales preciosos</v>
      </c>
      <c r="E234" s="43"/>
      <c r="F234" s="40"/>
      <c r="G234" s="41"/>
      <c r="H234" s="41"/>
    </row>
    <row r="235" spans="1:8" ht="25.5" x14ac:dyDescent="0.2">
      <c r="A235" s="45" t="s">
        <v>1968</v>
      </c>
      <c r="B235" s="45" t="s">
        <v>1969</v>
      </c>
      <c r="C235" s="45" t="s">
        <v>1970</v>
      </c>
      <c r="D235" s="40" t="str">
        <f t="shared" si="2"/>
        <v>2442 - Producción de aluminio</v>
      </c>
      <c r="E235" s="43"/>
      <c r="F235" s="40"/>
      <c r="G235" s="41"/>
      <c r="H235" s="41"/>
    </row>
    <row r="236" spans="1:8" ht="25.5" x14ac:dyDescent="0.2">
      <c r="A236" s="45" t="s">
        <v>1971</v>
      </c>
      <c r="B236" s="45" t="s">
        <v>1972</v>
      </c>
      <c r="C236" s="45" t="s">
        <v>1973</v>
      </c>
      <c r="D236" s="40" t="str">
        <f t="shared" si="2"/>
        <v>2443 - Producción de plomo, zinc y estaño</v>
      </c>
      <c r="E236" s="43"/>
      <c r="F236" s="40"/>
      <c r="G236" s="41"/>
      <c r="H236" s="41"/>
    </row>
    <row r="237" spans="1:8" x14ac:dyDescent="0.2">
      <c r="A237" s="45" t="s">
        <v>1974</v>
      </c>
      <c r="B237" s="45" t="s">
        <v>1975</v>
      </c>
      <c r="C237" s="45" t="s">
        <v>1976</v>
      </c>
      <c r="D237" s="40" t="str">
        <f t="shared" si="2"/>
        <v>2444 - Producción de cobre</v>
      </c>
      <c r="E237" s="43"/>
      <c r="F237" s="40"/>
      <c r="G237" s="41"/>
      <c r="H237" s="41"/>
    </row>
    <row r="238" spans="1:8" ht="25.5" x14ac:dyDescent="0.2">
      <c r="A238" s="45" t="s">
        <v>1977</v>
      </c>
      <c r="B238" s="45" t="s">
        <v>1978</v>
      </c>
      <c r="C238" s="45" t="s">
        <v>1979</v>
      </c>
      <c r="D238" s="40" t="str">
        <f t="shared" si="2"/>
        <v>2445 - Producción de otros metales no férreos</v>
      </c>
      <c r="E238" s="43"/>
      <c r="F238" s="40"/>
      <c r="G238" s="41"/>
      <c r="H238" s="41"/>
    </row>
    <row r="239" spans="1:8" ht="38.25" x14ac:dyDescent="0.2">
      <c r="A239" s="45" t="s">
        <v>1980</v>
      </c>
      <c r="B239" s="45" t="s">
        <v>1981</v>
      </c>
      <c r="C239" s="45" t="s">
        <v>1982</v>
      </c>
      <c r="D239" s="40" t="str">
        <f t="shared" si="2"/>
        <v>2446 - Procesamiento de combustibles nucleares</v>
      </c>
      <c r="E239" s="43"/>
      <c r="F239" s="40"/>
      <c r="G239" s="41"/>
      <c r="H239" s="44"/>
    </row>
    <row r="240" spans="1:8" x14ac:dyDescent="0.2">
      <c r="A240" s="45" t="s">
        <v>1983</v>
      </c>
      <c r="B240" s="45" t="s">
        <v>1984</v>
      </c>
      <c r="C240" s="45" t="s">
        <v>1985</v>
      </c>
      <c r="D240" s="40" t="str">
        <f t="shared" si="2"/>
        <v>2451 - Fundición de hierro</v>
      </c>
      <c r="E240" s="43"/>
      <c r="F240" s="40"/>
      <c r="G240" s="41"/>
      <c r="H240" s="41"/>
    </row>
    <row r="241" spans="1:8" x14ac:dyDescent="0.2">
      <c r="A241" s="45" t="s">
        <v>1986</v>
      </c>
      <c r="B241" s="45" t="s">
        <v>1987</v>
      </c>
      <c r="C241" s="45" t="s">
        <v>2140</v>
      </c>
      <c r="D241" s="40" t="str">
        <f t="shared" si="2"/>
        <v>2452 - Fundición de acero</v>
      </c>
      <c r="E241" s="43"/>
      <c r="F241" s="40"/>
      <c r="G241" s="41"/>
      <c r="H241" s="41"/>
    </row>
    <row r="242" spans="1:8" ht="25.5" x14ac:dyDescent="0.2">
      <c r="A242" s="45" t="s">
        <v>2141</v>
      </c>
      <c r="B242" s="45" t="s">
        <v>2142</v>
      </c>
      <c r="C242" s="45" t="s">
        <v>2143</v>
      </c>
      <c r="D242" s="40" t="str">
        <f t="shared" ref="D242:D305" si="3">A242 &amp;" - " &amp; C242</f>
        <v>2453 - Fundición de metales ligeros</v>
      </c>
      <c r="E242" s="43"/>
      <c r="F242" s="40"/>
      <c r="G242" s="41"/>
      <c r="H242" s="41"/>
    </row>
    <row r="243" spans="1:8" ht="25.5" x14ac:dyDescent="0.2">
      <c r="A243" s="45" t="s">
        <v>2144</v>
      </c>
      <c r="B243" s="45" t="s">
        <v>2145</v>
      </c>
      <c r="C243" s="45" t="s">
        <v>2146</v>
      </c>
      <c r="D243" s="40" t="str">
        <f t="shared" si="3"/>
        <v>2454 - Fundición de otros metales no férreos</v>
      </c>
      <c r="E243" s="43"/>
      <c r="F243" s="40"/>
      <c r="G243" s="41"/>
      <c r="H243" s="44"/>
    </row>
    <row r="244" spans="1:8" ht="38.25" x14ac:dyDescent="0.2">
      <c r="A244" s="45" t="s">
        <v>2147</v>
      </c>
      <c r="B244" s="45" t="s">
        <v>2148</v>
      </c>
      <c r="C244" s="45" t="s">
        <v>2149</v>
      </c>
      <c r="D244" s="40" t="str">
        <f t="shared" si="3"/>
        <v>2511 - Fabricación de estructuras metálicas y sus componentes</v>
      </c>
      <c r="E244" s="43"/>
      <c r="F244" s="40"/>
      <c r="G244" s="44"/>
      <c r="H244" s="44"/>
    </row>
    <row r="245" spans="1:8" ht="25.5" x14ac:dyDescent="0.2">
      <c r="A245" s="45" t="s">
        <v>2150</v>
      </c>
      <c r="B245" s="45" t="s">
        <v>2151</v>
      </c>
      <c r="C245" s="45" t="s">
        <v>2152</v>
      </c>
      <c r="D245" s="40" t="str">
        <f t="shared" si="3"/>
        <v>2512 - Fabricación de carpintería metálica</v>
      </c>
      <c r="E245" s="43"/>
      <c r="F245" s="40"/>
      <c r="G245" s="41"/>
      <c r="H245" s="41"/>
    </row>
    <row r="246" spans="1:8" ht="51" x14ac:dyDescent="0.2">
      <c r="A246" s="45" t="s">
        <v>2153</v>
      </c>
      <c r="B246" s="45" t="s">
        <v>2154</v>
      </c>
      <c r="C246" s="45" t="s">
        <v>2155</v>
      </c>
      <c r="D246" s="40" t="str">
        <f t="shared" si="3"/>
        <v>2521 - Fabricación de radiadores y calderas para calefacción central</v>
      </c>
      <c r="E246" s="43"/>
      <c r="F246" s="40"/>
      <c r="G246" s="41"/>
      <c r="H246" s="41"/>
    </row>
    <row r="247" spans="1:8" ht="51" x14ac:dyDescent="0.2">
      <c r="A247" s="45" t="s">
        <v>2156</v>
      </c>
      <c r="B247" s="45" t="s">
        <v>2157</v>
      </c>
      <c r="C247" s="45" t="s">
        <v>539</v>
      </c>
      <c r="D247" s="40" t="str">
        <f t="shared" si="3"/>
        <v>2529 - Fabricación de otras cisternas, grandes depósitos y contenedores de metal</v>
      </c>
      <c r="E247" s="43"/>
      <c r="F247" s="40"/>
      <c r="G247" s="44"/>
      <c r="H247" s="44"/>
    </row>
    <row r="248" spans="1:8" ht="51" x14ac:dyDescent="0.2">
      <c r="A248" s="45" t="s">
        <v>541</v>
      </c>
      <c r="B248" s="45" t="s">
        <v>542</v>
      </c>
      <c r="C248" s="45" t="s">
        <v>540</v>
      </c>
      <c r="D248" s="40" t="str">
        <f t="shared" si="3"/>
        <v>2530 - Fabricación de generadores de vapor, excepto calderas de calefacción central</v>
      </c>
      <c r="E248" s="43"/>
      <c r="F248" s="40"/>
      <c r="G248" s="41"/>
      <c r="H248" s="41"/>
    </row>
    <row r="249" spans="1:8" ht="25.5" x14ac:dyDescent="0.2">
      <c r="A249" s="45" t="s">
        <v>544</v>
      </c>
      <c r="B249" s="45" t="s">
        <v>545</v>
      </c>
      <c r="C249" s="45" t="s">
        <v>543</v>
      </c>
      <c r="D249" s="40" t="str">
        <f t="shared" si="3"/>
        <v>2540 - Fabricación de armas y municiones</v>
      </c>
      <c r="E249" s="43"/>
      <c r="F249" s="40"/>
      <c r="G249" s="44"/>
      <c r="H249" s="44"/>
    </row>
    <row r="250" spans="1:8" ht="51" x14ac:dyDescent="0.2">
      <c r="A250" s="45" t="s">
        <v>547</v>
      </c>
      <c r="B250" s="45" t="s">
        <v>548</v>
      </c>
      <c r="C250" s="45" t="s">
        <v>546</v>
      </c>
      <c r="D250" s="40" t="str">
        <f t="shared" si="3"/>
        <v>2550 - Forja, estampación y embutición de metales; metalurgia de polvos</v>
      </c>
      <c r="E250" s="43"/>
      <c r="F250" s="40"/>
      <c r="G250" s="41"/>
      <c r="H250" s="44"/>
    </row>
    <row r="251" spans="1:8" ht="38.25" x14ac:dyDescent="0.2">
      <c r="A251" s="45" t="s">
        <v>549</v>
      </c>
      <c r="B251" s="45" t="s">
        <v>550</v>
      </c>
      <c r="C251" s="45" t="s">
        <v>551</v>
      </c>
      <c r="D251" s="40" t="str">
        <f t="shared" si="3"/>
        <v>2561 - Tratamiento y revestimiento de metales</v>
      </c>
      <c r="E251" s="43"/>
      <c r="F251" s="40"/>
      <c r="G251" s="41"/>
      <c r="H251" s="44"/>
    </row>
    <row r="252" spans="1:8" ht="25.5" x14ac:dyDescent="0.2">
      <c r="A252" s="45" t="s">
        <v>552</v>
      </c>
      <c r="B252" s="45" t="s">
        <v>1805</v>
      </c>
      <c r="C252" s="45" t="s">
        <v>1806</v>
      </c>
      <c r="D252" s="40" t="str">
        <f t="shared" si="3"/>
        <v>2562 - Ingeniería mecánica por cuenta de terceros</v>
      </c>
      <c r="E252" s="43"/>
      <c r="F252" s="40"/>
      <c r="G252" s="41"/>
      <c r="H252" s="44"/>
    </row>
    <row r="253" spans="1:8" ht="38.25" x14ac:dyDescent="0.2">
      <c r="A253" s="45" t="s">
        <v>611</v>
      </c>
      <c r="B253" s="45" t="s">
        <v>612</v>
      </c>
      <c r="C253" s="45" t="s">
        <v>613</v>
      </c>
      <c r="D253" s="40" t="str">
        <f t="shared" si="3"/>
        <v>2571 - Fabricación de artículos de cuchillería y cubertería</v>
      </c>
      <c r="E253" s="43"/>
      <c r="F253" s="40"/>
      <c r="G253" s="41"/>
      <c r="H253" s="41"/>
    </row>
    <row r="254" spans="1:8" ht="25.5" x14ac:dyDescent="0.2">
      <c r="A254" s="45" t="s">
        <v>614</v>
      </c>
      <c r="B254" s="45" t="s">
        <v>615</v>
      </c>
      <c r="C254" s="45" t="s">
        <v>616</v>
      </c>
      <c r="D254" s="40" t="str">
        <f t="shared" si="3"/>
        <v>2572 - Fabricación de cerraduras y herrajes</v>
      </c>
      <c r="E254" s="43"/>
      <c r="F254" s="40"/>
      <c r="G254" s="41"/>
      <c r="H254" s="41"/>
    </row>
    <row r="255" spans="1:8" ht="25.5" x14ac:dyDescent="0.2">
      <c r="A255" s="45" t="s">
        <v>617</v>
      </c>
      <c r="B255" s="45" t="s">
        <v>618</v>
      </c>
      <c r="C255" s="45" t="s">
        <v>619</v>
      </c>
      <c r="D255" s="40" t="str">
        <f t="shared" si="3"/>
        <v>2573 - Fabricación de herramientas</v>
      </c>
      <c r="E255" s="43"/>
      <c r="F255" s="40"/>
      <c r="G255" s="41"/>
      <c r="H255" s="41"/>
    </row>
    <row r="256" spans="1:8" ht="38.25" x14ac:dyDescent="0.2">
      <c r="A256" s="45" t="s">
        <v>1912</v>
      </c>
      <c r="B256" s="45" t="s">
        <v>1913</v>
      </c>
      <c r="C256" s="45" t="s">
        <v>1914</v>
      </c>
      <c r="D256" s="40" t="str">
        <f t="shared" si="3"/>
        <v>2591 - Fabricación de bidones y toneles de hierro o acero</v>
      </c>
      <c r="E256" s="43"/>
      <c r="F256" s="40"/>
      <c r="G256" s="41"/>
      <c r="H256" s="41"/>
    </row>
    <row r="257" spans="1:8" ht="38.25" x14ac:dyDescent="0.2">
      <c r="A257" s="45" t="s">
        <v>1915</v>
      </c>
      <c r="B257" s="45" t="s">
        <v>1916</v>
      </c>
      <c r="C257" s="45" t="s">
        <v>1917</v>
      </c>
      <c r="D257" s="40" t="str">
        <f t="shared" si="3"/>
        <v>2592 - Fabricación de envases y embalajes metálicos ligeros</v>
      </c>
      <c r="E257" s="43"/>
      <c r="F257" s="40"/>
      <c r="G257" s="41"/>
      <c r="H257" s="41"/>
    </row>
    <row r="258" spans="1:8" ht="38.25" x14ac:dyDescent="0.2">
      <c r="A258" s="45" t="s">
        <v>1918</v>
      </c>
      <c r="B258" s="45" t="s">
        <v>1919</v>
      </c>
      <c r="C258" s="45" t="s">
        <v>1920</v>
      </c>
      <c r="D258" s="40" t="str">
        <f t="shared" si="3"/>
        <v>2593 - Fabricación de productos de alambre, cadenas y muelles</v>
      </c>
      <c r="E258" s="43"/>
      <c r="F258" s="40"/>
      <c r="G258" s="41"/>
      <c r="H258" s="41"/>
    </row>
    <row r="259" spans="1:8" ht="38.25" x14ac:dyDescent="0.2">
      <c r="A259" s="45" t="s">
        <v>1921</v>
      </c>
      <c r="B259" s="45" t="s">
        <v>1922</v>
      </c>
      <c r="C259" s="45" t="s">
        <v>1923</v>
      </c>
      <c r="D259" s="40" t="str">
        <f t="shared" si="3"/>
        <v>2594 - Fabricación de pernos y productos de tornillería</v>
      </c>
      <c r="E259" s="43"/>
      <c r="F259" s="40"/>
      <c r="G259" s="41"/>
      <c r="H259" s="44"/>
    </row>
    <row r="260" spans="1:8" ht="38.25" x14ac:dyDescent="0.2">
      <c r="A260" s="45" t="s">
        <v>1924</v>
      </c>
      <c r="B260" s="45" t="s">
        <v>1925</v>
      </c>
      <c r="C260" s="45" t="s">
        <v>1926</v>
      </c>
      <c r="D260" s="40" t="str">
        <f t="shared" si="3"/>
        <v>2599 - Fabricación de otros productos metálicos n.c.o.p.</v>
      </c>
      <c r="E260" s="43"/>
      <c r="F260" s="40"/>
      <c r="G260" s="44"/>
      <c r="H260" s="44"/>
    </row>
    <row r="261" spans="1:8" ht="38.25" x14ac:dyDescent="0.2">
      <c r="A261" s="45" t="s">
        <v>1927</v>
      </c>
      <c r="B261" s="45" t="s">
        <v>1928</v>
      </c>
      <c r="C261" s="45" t="s">
        <v>1929</v>
      </c>
      <c r="D261" s="40" t="str">
        <f t="shared" si="3"/>
        <v>2611 - Fabricación de componentes electrónicos</v>
      </c>
      <c r="E261" s="43"/>
      <c r="F261" s="40"/>
      <c r="G261" s="41"/>
      <c r="H261" s="41"/>
    </row>
    <row r="262" spans="1:8" ht="38.25" x14ac:dyDescent="0.2">
      <c r="A262" s="45" t="s">
        <v>1930</v>
      </c>
      <c r="B262" s="45" t="s">
        <v>1931</v>
      </c>
      <c r="C262" s="45" t="s">
        <v>1932</v>
      </c>
      <c r="D262" s="40" t="str">
        <f t="shared" si="3"/>
        <v>2612 - Fabricación de circuitos impresos ensamblados</v>
      </c>
      <c r="E262" s="43"/>
      <c r="F262" s="40"/>
      <c r="G262" s="44"/>
      <c r="H262" s="44"/>
    </row>
    <row r="263" spans="1:8" ht="38.25" x14ac:dyDescent="0.2">
      <c r="A263" s="45" t="s">
        <v>1934</v>
      </c>
      <c r="B263" s="45" t="s">
        <v>1935</v>
      </c>
      <c r="C263" s="45" t="s">
        <v>1933</v>
      </c>
      <c r="D263" s="40" t="str">
        <f t="shared" si="3"/>
        <v>2620 - Fabricación de ordenadores y equipos periféricos</v>
      </c>
      <c r="E263" s="43"/>
      <c r="F263" s="40"/>
      <c r="G263" s="41"/>
      <c r="H263" s="41"/>
    </row>
    <row r="264" spans="1:8" ht="38.25" x14ac:dyDescent="0.2">
      <c r="A264" s="45" t="s">
        <v>1937</v>
      </c>
      <c r="B264" s="45" t="s">
        <v>1938</v>
      </c>
      <c r="C264" s="45" t="s">
        <v>1936</v>
      </c>
      <c r="D264" s="40" t="str">
        <f t="shared" si="3"/>
        <v>2630 - Fabricación de equipos de telecomunicaciones</v>
      </c>
      <c r="E264" s="43"/>
      <c r="F264" s="40"/>
      <c r="G264" s="44"/>
      <c r="H264" s="44"/>
    </row>
    <row r="265" spans="1:8" ht="38.25" x14ac:dyDescent="0.2">
      <c r="A265" s="45" t="s">
        <v>1940</v>
      </c>
      <c r="B265" s="45" t="s">
        <v>1941</v>
      </c>
      <c r="C265" s="45" t="s">
        <v>1939</v>
      </c>
      <c r="D265" s="40" t="str">
        <f t="shared" si="3"/>
        <v>2640 - Fabricación de productos electrónicos de consumo</v>
      </c>
      <c r="E265" s="43"/>
      <c r="F265" s="40"/>
      <c r="G265" s="41"/>
      <c r="H265" s="41"/>
    </row>
    <row r="266" spans="1:8" ht="63.75" x14ac:dyDescent="0.2">
      <c r="A266" s="45" t="s">
        <v>716</v>
      </c>
      <c r="B266" s="45" t="s">
        <v>717</v>
      </c>
      <c r="C266" s="45" t="s">
        <v>718</v>
      </c>
      <c r="D266" s="40" t="str">
        <f t="shared" si="3"/>
        <v>2651 - Fabricación de instrumentos y aparatos de medida, verificación y navegación</v>
      </c>
      <c r="E266" s="43"/>
      <c r="F266" s="40"/>
      <c r="G266" s="41"/>
      <c r="H266" s="41"/>
    </row>
    <row r="267" spans="1:8" x14ac:dyDescent="0.2">
      <c r="A267" s="45" t="s">
        <v>719</v>
      </c>
      <c r="B267" s="45" t="s">
        <v>2059</v>
      </c>
      <c r="C267" s="45" t="s">
        <v>2060</v>
      </c>
      <c r="D267" s="40" t="str">
        <f t="shared" si="3"/>
        <v>2652 - Fabricación de relojes</v>
      </c>
      <c r="E267" s="43"/>
      <c r="F267" s="40"/>
      <c r="G267" s="41"/>
      <c r="H267" s="44"/>
    </row>
    <row r="268" spans="1:8" ht="51" x14ac:dyDescent="0.2">
      <c r="A268" s="45" t="s">
        <v>2062</v>
      </c>
      <c r="B268" s="45" t="s">
        <v>2063</v>
      </c>
      <c r="C268" s="45" t="s">
        <v>2061</v>
      </c>
      <c r="D268" s="40" t="str">
        <f t="shared" si="3"/>
        <v>2660 - Fabricación de equipos de radiación, electromédicos y electroterapéuticos</v>
      </c>
      <c r="E268" s="43"/>
      <c r="F268" s="40"/>
      <c r="G268" s="41"/>
      <c r="H268" s="44"/>
    </row>
    <row r="269" spans="1:8" ht="38.25" x14ac:dyDescent="0.2">
      <c r="A269" s="45" t="s">
        <v>2065</v>
      </c>
      <c r="B269" s="45" t="s">
        <v>2066</v>
      </c>
      <c r="C269" s="45" t="s">
        <v>2064</v>
      </c>
      <c r="D269" s="40" t="str">
        <f t="shared" si="3"/>
        <v>2670 - Fabricación de instrumentos de óptica y equipo fotográfico</v>
      </c>
      <c r="E269" s="43"/>
      <c r="F269" s="40"/>
      <c r="G269" s="41"/>
      <c r="H269" s="41"/>
    </row>
    <row r="270" spans="1:8" ht="38.25" x14ac:dyDescent="0.2">
      <c r="A270" s="45" t="s">
        <v>599</v>
      </c>
      <c r="B270" s="45" t="s">
        <v>600</v>
      </c>
      <c r="C270" s="45" t="s">
        <v>598</v>
      </c>
      <c r="D270" s="40" t="str">
        <f t="shared" si="3"/>
        <v>2680 - Fabricación de soportes magnéticos y ópticos</v>
      </c>
      <c r="E270" s="43"/>
      <c r="F270" s="40"/>
      <c r="G270" s="41"/>
      <c r="H270" s="41"/>
    </row>
    <row r="271" spans="1:8" ht="51" x14ac:dyDescent="0.2">
      <c r="A271" s="45" t="s">
        <v>601</v>
      </c>
      <c r="B271" s="45" t="s">
        <v>602</v>
      </c>
      <c r="C271" s="45" t="s">
        <v>603</v>
      </c>
      <c r="D271" s="40" t="str">
        <f t="shared" si="3"/>
        <v>2711 - Fabricación de motores, generadores y transformadores eléctricos</v>
      </c>
      <c r="E271" s="43"/>
      <c r="F271" s="40"/>
      <c r="G271" s="41"/>
      <c r="H271" s="41"/>
    </row>
    <row r="272" spans="1:8" ht="51" x14ac:dyDescent="0.2">
      <c r="A272" s="45" t="s">
        <v>604</v>
      </c>
      <c r="B272" s="45" t="s">
        <v>2538</v>
      </c>
      <c r="C272" s="45" t="s">
        <v>2539</v>
      </c>
      <c r="D272" s="40" t="str">
        <f t="shared" si="3"/>
        <v>2712 - Fabricación de aparatos de distribución y control eléctrico</v>
      </c>
      <c r="E272" s="43"/>
      <c r="F272" s="40"/>
      <c r="G272" s="44"/>
      <c r="H272" s="44"/>
    </row>
    <row r="273" spans="1:8" ht="38.25" x14ac:dyDescent="0.2">
      <c r="A273" s="45" t="s">
        <v>1042</v>
      </c>
      <c r="B273" s="45" t="s">
        <v>1043</v>
      </c>
      <c r="C273" s="45" t="s">
        <v>1041</v>
      </c>
      <c r="D273" s="40" t="str">
        <f t="shared" si="3"/>
        <v>2720 - Fabricación de pilas y acumuladores eléctricos</v>
      </c>
      <c r="E273" s="43"/>
      <c r="F273" s="40"/>
      <c r="G273" s="41"/>
      <c r="H273" s="41"/>
    </row>
    <row r="274" spans="1:8" ht="25.5" x14ac:dyDescent="0.2">
      <c r="A274" s="45" t="s">
        <v>1044</v>
      </c>
      <c r="B274" s="45" t="s">
        <v>1045</v>
      </c>
      <c r="C274" s="45" t="s">
        <v>1046</v>
      </c>
      <c r="D274" s="40" t="str">
        <f t="shared" si="3"/>
        <v>2731 - Fabricación de cables de fibra óptica</v>
      </c>
      <c r="E274" s="43"/>
      <c r="F274" s="40"/>
      <c r="G274" s="41"/>
      <c r="H274" s="44"/>
    </row>
    <row r="275" spans="1:8" ht="51" x14ac:dyDescent="0.2">
      <c r="A275" s="45" t="s">
        <v>1047</v>
      </c>
      <c r="B275" s="45" t="s">
        <v>1048</v>
      </c>
      <c r="C275" s="45" t="s">
        <v>1049</v>
      </c>
      <c r="D275" s="40" t="str">
        <f t="shared" si="3"/>
        <v>2732 - Fabricación de otros hilos y cables electrónicos y eléctricos</v>
      </c>
      <c r="E275" s="43"/>
      <c r="F275" s="40"/>
      <c r="G275" s="44"/>
      <c r="H275" s="44"/>
    </row>
    <row r="276" spans="1:8" ht="38.25" x14ac:dyDescent="0.2">
      <c r="A276" s="45" t="s">
        <v>1050</v>
      </c>
      <c r="B276" s="45" t="s">
        <v>1051</v>
      </c>
      <c r="C276" s="45" t="s">
        <v>1052</v>
      </c>
      <c r="D276" s="40" t="str">
        <f t="shared" si="3"/>
        <v>2733 - Fabricación de dispositivos de cableado</v>
      </c>
      <c r="E276" s="43"/>
      <c r="F276" s="40"/>
      <c r="G276" s="41"/>
      <c r="H276" s="44"/>
    </row>
    <row r="277" spans="1:8" ht="51" x14ac:dyDescent="0.2">
      <c r="A277" s="45" t="s">
        <v>1054</v>
      </c>
      <c r="B277" s="45" t="s">
        <v>1055</v>
      </c>
      <c r="C277" s="45" t="s">
        <v>1053</v>
      </c>
      <c r="D277" s="40" t="str">
        <f t="shared" si="3"/>
        <v>2740 - Fabricación de lámparas y aparatos eléctricos de iluminación</v>
      </c>
      <c r="E277" s="43"/>
      <c r="F277" s="40"/>
      <c r="G277" s="44"/>
      <c r="H277" s="44"/>
    </row>
    <row r="278" spans="1:8" ht="25.5" x14ac:dyDescent="0.2">
      <c r="A278" s="45" t="s">
        <v>1056</v>
      </c>
      <c r="B278" s="45" t="s">
        <v>1057</v>
      </c>
      <c r="C278" s="45" t="s">
        <v>1058</v>
      </c>
      <c r="D278" s="40" t="str">
        <f t="shared" si="3"/>
        <v>2751 - Fabricación de electrodomésticos</v>
      </c>
      <c r="E278" s="43"/>
      <c r="F278" s="40"/>
      <c r="G278" s="41"/>
      <c r="H278" s="41"/>
    </row>
    <row r="279" spans="1:8" ht="38.25" x14ac:dyDescent="0.2">
      <c r="A279" s="45" t="s">
        <v>1059</v>
      </c>
      <c r="B279" s="45" t="s">
        <v>1060</v>
      </c>
      <c r="C279" s="45" t="s">
        <v>1061</v>
      </c>
      <c r="D279" s="40" t="str">
        <f t="shared" si="3"/>
        <v>2752 - Fabricación de aparatos domésticos no eléctricos</v>
      </c>
      <c r="E279" s="43"/>
      <c r="F279" s="40"/>
      <c r="G279" s="41"/>
      <c r="H279" s="44"/>
    </row>
    <row r="280" spans="1:8" ht="38.25" x14ac:dyDescent="0.2">
      <c r="A280" s="45" t="s">
        <v>1063</v>
      </c>
      <c r="B280" s="45" t="s">
        <v>1064</v>
      </c>
      <c r="C280" s="45" t="s">
        <v>1062</v>
      </c>
      <c r="D280" s="40" t="str">
        <f t="shared" si="3"/>
        <v>2790 - Fabricación de otro material y equipo eléctrico</v>
      </c>
      <c r="E280" s="43"/>
      <c r="F280" s="40"/>
      <c r="G280" s="44"/>
      <c r="H280" s="44"/>
    </row>
    <row r="281" spans="1:8" ht="89.25" x14ac:dyDescent="0.2">
      <c r="A281" s="45" t="s">
        <v>1065</v>
      </c>
      <c r="B281" s="45" t="s">
        <v>1066</v>
      </c>
      <c r="C281" s="45" t="s">
        <v>1067</v>
      </c>
      <c r="D281" s="40" t="str">
        <f t="shared" si="3"/>
        <v>2811 - Fabricación de motores y turbinas, excepto los destinados a aeronaves, vehículos automóviles y ciclomotores</v>
      </c>
      <c r="E281" s="43"/>
      <c r="F281" s="40"/>
      <c r="G281" s="41"/>
      <c r="H281" s="41"/>
    </row>
    <row r="282" spans="1:8" ht="51" x14ac:dyDescent="0.2">
      <c r="A282" s="45" t="s">
        <v>1068</v>
      </c>
      <c r="B282" s="45" t="s">
        <v>1069</v>
      </c>
      <c r="C282" s="45" t="s">
        <v>553</v>
      </c>
      <c r="D282" s="40" t="str">
        <f t="shared" si="3"/>
        <v>2812 - Fabricación de equipos de transmisión hidráulica y neumática</v>
      </c>
      <c r="E282" s="43"/>
      <c r="F282" s="40"/>
      <c r="G282" s="41"/>
      <c r="H282" s="41"/>
    </row>
    <row r="283" spans="1:8" ht="38.25" x14ac:dyDescent="0.2">
      <c r="A283" s="45" t="s">
        <v>554</v>
      </c>
      <c r="B283" s="45" t="s">
        <v>555</v>
      </c>
      <c r="C283" s="45" t="s">
        <v>556</v>
      </c>
      <c r="D283" s="40" t="str">
        <f t="shared" si="3"/>
        <v>2813 - Fabricación de otras bombas y compresores</v>
      </c>
      <c r="E283" s="43"/>
      <c r="F283" s="40"/>
      <c r="G283" s="41"/>
      <c r="H283" s="44"/>
    </row>
    <row r="284" spans="1:8" ht="25.5" x14ac:dyDescent="0.2">
      <c r="A284" s="45" t="s">
        <v>557</v>
      </c>
      <c r="B284" s="45" t="s">
        <v>558</v>
      </c>
      <c r="C284" s="45" t="s">
        <v>559</v>
      </c>
      <c r="D284" s="40" t="str">
        <f t="shared" si="3"/>
        <v>2814 - Fabricación de otra grifería y válvulas</v>
      </c>
      <c r="E284" s="43"/>
      <c r="F284" s="40"/>
      <c r="G284" s="41"/>
      <c r="H284" s="41"/>
    </row>
    <row r="285" spans="1:8" ht="51" x14ac:dyDescent="0.2">
      <c r="A285" s="45" t="s">
        <v>560</v>
      </c>
      <c r="B285" s="45" t="s">
        <v>561</v>
      </c>
      <c r="C285" s="45" t="s">
        <v>562</v>
      </c>
      <c r="D285" s="40" t="str">
        <f t="shared" si="3"/>
        <v>2815 - Fabricación de cojinetes, engranajes y órganos mecánicos de transmisión</v>
      </c>
      <c r="E285" s="43"/>
      <c r="F285" s="40"/>
      <c r="G285" s="41"/>
      <c r="H285" s="41"/>
    </row>
    <row r="286" spans="1:8" ht="25.5" x14ac:dyDescent="0.2">
      <c r="A286" s="45" t="s">
        <v>563</v>
      </c>
      <c r="B286" s="45" t="s">
        <v>564</v>
      </c>
      <c r="C286" s="45" t="s">
        <v>565</v>
      </c>
      <c r="D286" s="40" t="str">
        <f t="shared" si="3"/>
        <v>2821 - Fabricación de hornos y quemadores</v>
      </c>
      <c r="E286" s="43"/>
      <c r="F286" s="40"/>
      <c r="G286" s="41"/>
      <c r="H286" s="44"/>
    </row>
    <row r="287" spans="1:8" ht="51" x14ac:dyDescent="0.2">
      <c r="A287" s="45" t="s">
        <v>566</v>
      </c>
      <c r="B287" s="45" t="s">
        <v>567</v>
      </c>
      <c r="C287" s="45" t="s">
        <v>568</v>
      </c>
      <c r="D287" s="40" t="str">
        <f t="shared" si="3"/>
        <v>2822 - Fabricación de maquinaria de elevación y manipulación</v>
      </c>
      <c r="E287" s="43"/>
      <c r="F287" s="40"/>
      <c r="G287" s="41"/>
      <c r="H287" s="41"/>
    </row>
    <row r="288" spans="1:8" ht="51" x14ac:dyDescent="0.2">
      <c r="A288" s="45" t="s">
        <v>569</v>
      </c>
      <c r="B288" s="45" t="s">
        <v>570</v>
      </c>
      <c r="C288" s="45" t="s">
        <v>571</v>
      </c>
      <c r="D288" s="40" t="str">
        <f t="shared" si="3"/>
        <v>2823 - Fabricación de máquinas y equipos de oficina, excepto equipos informáticos</v>
      </c>
      <c r="E288" s="43"/>
      <c r="F288" s="40"/>
      <c r="G288" s="41"/>
      <c r="H288" s="44"/>
    </row>
    <row r="289" spans="1:8" ht="38.25" x14ac:dyDescent="0.2">
      <c r="A289" s="45" t="s">
        <v>572</v>
      </c>
      <c r="B289" s="45" t="s">
        <v>573</v>
      </c>
      <c r="C289" s="45" t="s">
        <v>574</v>
      </c>
      <c r="D289" s="40" t="str">
        <f t="shared" si="3"/>
        <v>2824 - Fabricación de herramientas eléctricas manuales</v>
      </c>
      <c r="E289" s="43"/>
      <c r="F289" s="40"/>
      <c r="G289" s="41"/>
      <c r="H289" s="44"/>
    </row>
    <row r="290" spans="1:8" ht="63.75" x14ac:dyDescent="0.2">
      <c r="A290" s="45" t="s">
        <v>575</v>
      </c>
      <c r="B290" s="45" t="s">
        <v>576</v>
      </c>
      <c r="C290" s="45" t="s">
        <v>577</v>
      </c>
      <c r="D290" s="40" t="str">
        <f t="shared" si="3"/>
        <v>2825 - Fabricación de maquinaria de ventilación y refrigeración no doméstica</v>
      </c>
      <c r="E290" s="43"/>
      <c r="F290" s="40"/>
      <c r="G290" s="41"/>
      <c r="H290" s="44"/>
    </row>
    <row r="291" spans="1:8" ht="38.25" x14ac:dyDescent="0.2">
      <c r="A291" s="45" t="s">
        <v>578</v>
      </c>
      <c r="B291" s="45" t="s">
        <v>579</v>
      </c>
      <c r="C291" s="45" t="s">
        <v>2005</v>
      </c>
      <c r="D291" s="40" t="str">
        <f t="shared" si="3"/>
        <v>2829 - Fabricación de otra maquinaria de uso general n.c.o.p.</v>
      </c>
      <c r="E291" s="43"/>
      <c r="F291" s="40"/>
      <c r="G291" s="41"/>
      <c r="H291" s="44"/>
    </row>
    <row r="292" spans="1:8" ht="38.25" x14ac:dyDescent="0.2">
      <c r="A292" s="45" t="s">
        <v>886</v>
      </c>
      <c r="B292" s="45" t="s">
        <v>887</v>
      </c>
      <c r="C292" s="45" t="s">
        <v>2006</v>
      </c>
      <c r="D292" s="40" t="str">
        <f t="shared" si="3"/>
        <v>2830 - Fabricación de maquinaria agraria y forestal</v>
      </c>
      <c r="E292" s="43"/>
      <c r="F292" s="40"/>
      <c r="G292" s="41"/>
      <c r="H292" s="41"/>
    </row>
    <row r="293" spans="1:8" ht="38.25" x14ac:dyDescent="0.2">
      <c r="A293" s="45" t="s">
        <v>888</v>
      </c>
      <c r="B293" s="45" t="s">
        <v>889</v>
      </c>
      <c r="C293" s="45" t="s">
        <v>890</v>
      </c>
      <c r="D293" s="40" t="str">
        <f t="shared" si="3"/>
        <v>2841 - Fabricación de máquinas herramienta para trabajar el metal</v>
      </c>
      <c r="E293" s="43"/>
      <c r="F293" s="40"/>
      <c r="G293" s="41"/>
      <c r="H293" s="41"/>
    </row>
    <row r="294" spans="1:8" ht="25.5" x14ac:dyDescent="0.2">
      <c r="A294" s="45" t="s">
        <v>891</v>
      </c>
      <c r="B294" s="45" t="s">
        <v>892</v>
      </c>
      <c r="C294" s="45" t="s">
        <v>893</v>
      </c>
      <c r="D294" s="40" t="str">
        <f t="shared" si="3"/>
        <v>2849 - Fabricación de otras máquinas herramienta</v>
      </c>
      <c r="E294" s="43"/>
      <c r="F294" s="40"/>
      <c r="G294" s="41"/>
      <c r="H294" s="41"/>
    </row>
    <row r="295" spans="1:8" ht="38.25" x14ac:dyDescent="0.2">
      <c r="A295" s="45" t="s">
        <v>894</v>
      </c>
      <c r="B295" s="45" t="s">
        <v>895</v>
      </c>
      <c r="C295" s="45" t="s">
        <v>896</v>
      </c>
      <c r="D295" s="40" t="str">
        <f t="shared" si="3"/>
        <v>2891 - Fabricación de maquinaria para la industria metalúrgica</v>
      </c>
      <c r="E295" s="43"/>
      <c r="F295" s="40"/>
      <c r="G295" s="44"/>
      <c r="H295" s="44"/>
    </row>
    <row r="296" spans="1:8" ht="51" x14ac:dyDescent="0.2">
      <c r="A296" s="45" t="s">
        <v>897</v>
      </c>
      <c r="B296" s="45" t="s">
        <v>898</v>
      </c>
      <c r="C296" s="45" t="s">
        <v>899</v>
      </c>
      <c r="D296" s="40" t="str">
        <f t="shared" si="3"/>
        <v>2892 - Fabricación de maquinaria para las industrias extractivas y de la construcción</v>
      </c>
      <c r="E296" s="43"/>
      <c r="F296" s="40"/>
      <c r="G296" s="41"/>
      <c r="H296" s="44"/>
    </row>
    <row r="297" spans="1:8" ht="63.75" x14ac:dyDescent="0.2">
      <c r="A297" s="45" t="s">
        <v>900</v>
      </c>
      <c r="B297" s="45" t="s">
        <v>901</v>
      </c>
      <c r="C297" s="45" t="s">
        <v>2007</v>
      </c>
      <c r="D297" s="40" t="str">
        <f t="shared" si="3"/>
        <v>2893 - Fabricación de maquinaria para la industria de la alimentación, bebidas y tabaco</v>
      </c>
      <c r="E297" s="43"/>
      <c r="F297" s="40"/>
      <c r="G297" s="44"/>
      <c r="H297" s="44"/>
    </row>
    <row r="298" spans="1:8" ht="51" x14ac:dyDescent="0.2">
      <c r="A298" s="45" t="s">
        <v>2008</v>
      </c>
      <c r="B298" s="45" t="s">
        <v>2009</v>
      </c>
      <c r="C298" s="45" t="s">
        <v>2010</v>
      </c>
      <c r="D298" s="40" t="str">
        <f t="shared" si="3"/>
        <v>2894 - Fabricación de maquinaria para las industrias textil, de la confección y del cuero</v>
      </c>
      <c r="E298" s="43"/>
      <c r="F298" s="40"/>
      <c r="G298" s="41"/>
      <c r="H298" s="41"/>
    </row>
    <row r="299" spans="1:8" ht="51" x14ac:dyDescent="0.2">
      <c r="A299" s="45" t="s">
        <v>2011</v>
      </c>
      <c r="B299" s="45" t="s">
        <v>2012</v>
      </c>
      <c r="C299" s="45" t="s">
        <v>2013</v>
      </c>
      <c r="D299" s="40" t="str">
        <f t="shared" si="3"/>
        <v>2895 - Fabricación de maquinaria para la industria del papel y del cartón</v>
      </c>
      <c r="E299" s="43"/>
      <c r="F299" s="40"/>
      <c r="G299" s="41"/>
      <c r="H299" s="41"/>
    </row>
    <row r="300" spans="1:8" ht="51" x14ac:dyDescent="0.2">
      <c r="A300" s="45" t="s">
        <v>2014</v>
      </c>
      <c r="B300" s="45" t="s">
        <v>2015</v>
      </c>
      <c r="C300" s="45" t="s">
        <v>2016</v>
      </c>
      <c r="D300" s="40" t="str">
        <f t="shared" si="3"/>
        <v>2896 - Fabricación de maquinaria para la industria del plástico y el caucho</v>
      </c>
      <c r="E300" s="43"/>
      <c r="F300" s="40"/>
      <c r="G300" s="41"/>
      <c r="H300" s="44"/>
    </row>
    <row r="301" spans="1:8" ht="38.25" x14ac:dyDescent="0.2">
      <c r="A301" s="45" t="s">
        <v>2017</v>
      </c>
      <c r="B301" s="45" t="s">
        <v>2018</v>
      </c>
      <c r="C301" s="45" t="s">
        <v>2044</v>
      </c>
      <c r="D301" s="40" t="str">
        <f t="shared" si="3"/>
        <v>2899 - Fabricación de otra maquinaria para usos específicos n.c.o.p.</v>
      </c>
      <c r="E301" s="43"/>
      <c r="F301" s="40"/>
      <c r="G301" s="41"/>
      <c r="H301" s="41"/>
    </row>
    <row r="302" spans="1:8" ht="25.5" x14ac:dyDescent="0.2">
      <c r="A302" s="45" t="s">
        <v>2046</v>
      </c>
      <c r="B302" s="45" t="s">
        <v>2047</v>
      </c>
      <c r="C302" s="45" t="s">
        <v>2045</v>
      </c>
      <c r="D302" s="40" t="str">
        <f t="shared" si="3"/>
        <v>2910 - Fabricación de vehículos de motor</v>
      </c>
      <c r="E302" s="43"/>
      <c r="F302" s="40"/>
      <c r="G302" s="41"/>
      <c r="H302" s="41"/>
    </row>
    <row r="303" spans="1:8" ht="76.5" x14ac:dyDescent="0.2">
      <c r="A303" s="45" t="s">
        <v>2049</v>
      </c>
      <c r="B303" s="45" t="s">
        <v>2050</v>
      </c>
      <c r="C303" s="45" t="s">
        <v>2048</v>
      </c>
      <c r="D303" s="40" t="str">
        <f t="shared" si="3"/>
        <v>2920 - Fabricación de carrocerías para vehículos de motor; fabricación de remolques y semirremolques</v>
      </c>
      <c r="E303" s="43"/>
      <c r="F303" s="40"/>
      <c r="G303" s="41"/>
      <c r="H303" s="41"/>
    </row>
    <row r="304" spans="1:8" ht="51" x14ac:dyDescent="0.2">
      <c r="A304" s="45" t="s">
        <v>2051</v>
      </c>
      <c r="B304" s="45" t="s">
        <v>2052</v>
      </c>
      <c r="C304" s="45" t="s">
        <v>2053</v>
      </c>
      <c r="D304" s="40" t="str">
        <f t="shared" si="3"/>
        <v>2931 - Fabricación de equipos eléctricos y electrónicos para vehículos de motor</v>
      </c>
      <c r="E304" s="43"/>
      <c r="F304" s="40"/>
      <c r="G304" s="41"/>
      <c r="H304" s="41"/>
    </row>
    <row r="305" spans="1:8" ht="51" x14ac:dyDescent="0.2">
      <c r="A305" s="45" t="s">
        <v>2054</v>
      </c>
      <c r="B305" s="45" t="s">
        <v>2055</v>
      </c>
      <c r="C305" s="45" t="s">
        <v>2056</v>
      </c>
      <c r="D305" s="40" t="str">
        <f t="shared" si="3"/>
        <v>2932 - Fabricación de otros componentes, piezas y accesorios para vehículos de motor</v>
      </c>
      <c r="E305" s="43"/>
      <c r="F305" s="40"/>
      <c r="G305" s="41"/>
      <c r="H305" s="41"/>
    </row>
    <row r="306" spans="1:8" ht="38.25" x14ac:dyDescent="0.2">
      <c r="A306" s="45" t="s">
        <v>2057</v>
      </c>
      <c r="B306" s="45" t="s">
        <v>2058</v>
      </c>
      <c r="C306" s="45" t="s">
        <v>1011</v>
      </c>
      <c r="D306" s="40" t="str">
        <f t="shared" ref="D306:D369" si="4">A306 &amp;" - " &amp; C306</f>
        <v>3011 - Construcción de barcos y estructuras flotantes</v>
      </c>
      <c r="E306" s="43"/>
      <c r="F306" s="40"/>
      <c r="G306" s="44"/>
      <c r="H306" s="44"/>
    </row>
    <row r="307" spans="1:8" ht="38.25" x14ac:dyDescent="0.2">
      <c r="A307" s="45" t="s">
        <v>1012</v>
      </c>
      <c r="B307" s="45" t="s">
        <v>1013</v>
      </c>
      <c r="C307" s="45" t="s">
        <v>1014</v>
      </c>
      <c r="D307" s="40" t="str">
        <f t="shared" si="4"/>
        <v>3012 - Construcción de embarcaciones de recreo y deporte</v>
      </c>
      <c r="E307" s="43"/>
      <c r="F307" s="40"/>
      <c r="G307" s="41"/>
      <c r="H307" s="41"/>
    </row>
    <row r="308" spans="1:8" ht="38.25" x14ac:dyDescent="0.2">
      <c r="A308" s="45" t="s">
        <v>1016</v>
      </c>
      <c r="B308" s="45" t="s">
        <v>1017</v>
      </c>
      <c r="C308" s="45" t="s">
        <v>1015</v>
      </c>
      <c r="D308" s="40" t="str">
        <f t="shared" si="4"/>
        <v>3020 - Fabricación de locomotoras y material ferroviario</v>
      </c>
      <c r="E308" s="43"/>
      <c r="F308" s="40"/>
      <c r="G308" s="41"/>
      <c r="H308" s="41"/>
    </row>
    <row r="309" spans="1:8" ht="38.25" x14ac:dyDescent="0.2">
      <c r="A309" s="45" t="s">
        <v>1019</v>
      </c>
      <c r="B309" s="45" t="s">
        <v>1020</v>
      </c>
      <c r="C309" s="45" t="s">
        <v>1018</v>
      </c>
      <c r="D309" s="40" t="str">
        <f t="shared" si="4"/>
        <v>3030 - Construcción aeronáutica y espacial y su maquinaria</v>
      </c>
      <c r="E309" s="43"/>
      <c r="F309" s="40"/>
      <c r="G309" s="44"/>
      <c r="H309" s="44"/>
    </row>
    <row r="310" spans="1:8" ht="38.25" x14ac:dyDescent="0.2">
      <c r="A310" s="45" t="s">
        <v>1022</v>
      </c>
      <c r="B310" s="45" t="s">
        <v>1023</v>
      </c>
      <c r="C310" s="45" t="s">
        <v>1021</v>
      </c>
      <c r="D310" s="40" t="str">
        <f t="shared" si="4"/>
        <v>3040 - Fabricación de vehículos militares de combate</v>
      </c>
      <c r="E310" s="43"/>
      <c r="F310" s="40"/>
      <c r="G310" s="41"/>
      <c r="H310" s="44"/>
    </row>
    <row r="311" spans="1:8" ht="25.5" x14ac:dyDescent="0.2">
      <c r="A311" s="45" t="s">
        <v>1025</v>
      </c>
      <c r="B311" s="45" t="s">
        <v>1026</v>
      </c>
      <c r="C311" s="45" t="s">
        <v>1027</v>
      </c>
      <c r="D311" s="40" t="str">
        <f t="shared" si="4"/>
        <v>3091 - Fabricación de motocicletas</v>
      </c>
      <c r="E311" s="43"/>
      <c r="F311" s="40"/>
      <c r="G311" s="41"/>
      <c r="H311" s="44"/>
    </row>
    <row r="312" spans="1:8" ht="63.75" x14ac:dyDescent="0.2">
      <c r="A312" s="45" t="s">
        <v>1028</v>
      </c>
      <c r="B312" s="45" t="s">
        <v>1029</v>
      </c>
      <c r="C312" s="45" t="s">
        <v>1030</v>
      </c>
      <c r="D312" s="40" t="str">
        <f t="shared" si="4"/>
        <v>3092 - Fabricación de bicicletas y de vehículos para personas con discapacidad</v>
      </c>
      <c r="E312" s="43"/>
      <c r="F312" s="40"/>
      <c r="G312" s="41"/>
      <c r="H312" s="41"/>
    </row>
    <row r="313" spans="1:8" ht="38.25" x14ac:dyDescent="0.2">
      <c r="A313" s="45" t="s">
        <v>1031</v>
      </c>
      <c r="B313" s="45" t="s">
        <v>1032</v>
      </c>
      <c r="C313" s="45" t="s">
        <v>1024</v>
      </c>
      <c r="D313" s="40" t="str">
        <f t="shared" si="4"/>
        <v>3099 - Fabricación de otro material de transporte n.c.o.p.</v>
      </c>
      <c r="E313" s="43"/>
      <c r="F313" s="40"/>
      <c r="G313" s="41"/>
      <c r="H313" s="41"/>
    </row>
    <row r="314" spans="1:8" ht="51" x14ac:dyDescent="0.2">
      <c r="A314" s="45" t="s">
        <v>1033</v>
      </c>
      <c r="B314" s="45" t="s">
        <v>1034</v>
      </c>
      <c r="C314" s="45" t="s">
        <v>2518</v>
      </c>
      <c r="D314" s="40" t="str">
        <f t="shared" si="4"/>
        <v>3101 - Fabricación de muebles de oficina y de establecimientos comerciales</v>
      </c>
      <c r="E314" s="43"/>
      <c r="F314" s="40"/>
      <c r="G314" s="41"/>
      <c r="H314" s="44"/>
    </row>
    <row r="315" spans="1:8" ht="25.5" x14ac:dyDescent="0.2">
      <c r="A315" s="45" t="s">
        <v>2519</v>
      </c>
      <c r="B315" s="45" t="s">
        <v>2520</v>
      </c>
      <c r="C315" s="45" t="s">
        <v>862</v>
      </c>
      <c r="D315" s="40" t="str">
        <f t="shared" si="4"/>
        <v>3102 - Fabricación de muebles de cocina</v>
      </c>
      <c r="E315" s="43"/>
      <c r="F315" s="40"/>
      <c r="G315" s="41"/>
      <c r="H315" s="44"/>
    </row>
    <row r="316" spans="1:8" ht="25.5" x14ac:dyDescent="0.2">
      <c r="A316" s="45" t="s">
        <v>863</v>
      </c>
      <c r="B316" s="45" t="s">
        <v>864</v>
      </c>
      <c r="C316" s="45" t="s">
        <v>865</v>
      </c>
      <c r="D316" s="40" t="str">
        <f t="shared" si="4"/>
        <v>3103 - Fabricación de colchones</v>
      </c>
      <c r="E316" s="43"/>
      <c r="F316" s="40"/>
      <c r="G316" s="44"/>
      <c r="H316" s="44"/>
    </row>
    <row r="317" spans="1:8" ht="25.5" x14ac:dyDescent="0.2">
      <c r="A317" s="45" t="s">
        <v>866</v>
      </c>
      <c r="B317" s="45" t="s">
        <v>867</v>
      </c>
      <c r="C317" s="45" t="s">
        <v>868</v>
      </c>
      <c r="D317" s="40" t="str">
        <f t="shared" si="4"/>
        <v>3109 - Fabricación de otros muebles</v>
      </c>
      <c r="E317" s="43"/>
      <c r="F317" s="40"/>
      <c r="G317" s="41"/>
      <c r="H317" s="41"/>
    </row>
    <row r="318" spans="1:8" ht="25.5" x14ac:dyDescent="0.2">
      <c r="A318" s="45" t="s">
        <v>869</v>
      </c>
      <c r="B318" s="45" t="s">
        <v>870</v>
      </c>
      <c r="C318" s="45" t="s">
        <v>871</v>
      </c>
      <c r="D318" s="40" t="str">
        <f t="shared" si="4"/>
        <v>3211 - Fabricación de monedas</v>
      </c>
      <c r="E318" s="43"/>
      <c r="F318" s="40"/>
      <c r="G318" s="41"/>
      <c r="H318" s="44"/>
    </row>
    <row r="319" spans="1:8" ht="38.25" x14ac:dyDescent="0.2">
      <c r="A319" s="45" t="s">
        <v>872</v>
      </c>
      <c r="B319" s="45" t="s">
        <v>873</v>
      </c>
      <c r="C319" s="45" t="s">
        <v>874</v>
      </c>
      <c r="D319" s="40" t="str">
        <f t="shared" si="4"/>
        <v>3212 - Fabricación de artículos de joyería y artículos similares</v>
      </c>
      <c r="E319" s="43"/>
      <c r="F319" s="40"/>
      <c r="G319" s="41"/>
      <c r="H319" s="44"/>
    </row>
    <row r="320" spans="1:8" ht="38.25" x14ac:dyDescent="0.2">
      <c r="A320" s="45" t="s">
        <v>875</v>
      </c>
      <c r="B320" s="45" t="s">
        <v>876</v>
      </c>
      <c r="C320" s="45" t="s">
        <v>877</v>
      </c>
      <c r="D320" s="40" t="str">
        <f t="shared" si="4"/>
        <v>3213 - Fabricación de artículos de bisutería y artículos similares</v>
      </c>
      <c r="E320" s="43"/>
      <c r="F320" s="40"/>
      <c r="G320" s="41"/>
      <c r="H320" s="41"/>
    </row>
    <row r="321" spans="1:8" ht="38.25" x14ac:dyDescent="0.2">
      <c r="A321" s="45" t="s">
        <v>879</v>
      </c>
      <c r="B321" s="45" t="s">
        <v>880</v>
      </c>
      <c r="C321" s="45" t="s">
        <v>878</v>
      </c>
      <c r="D321" s="40" t="str">
        <f t="shared" si="4"/>
        <v>3220 - Fabricación de instrumentos musicales</v>
      </c>
      <c r="E321" s="43"/>
      <c r="F321" s="40"/>
      <c r="G321" s="41"/>
      <c r="H321" s="44"/>
    </row>
    <row r="322" spans="1:8" ht="25.5" x14ac:dyDescent="0.2">
      <c r="A322" s="45" t="s">
        <v>882</v>
      </c>
      <c r="B322" s="45" t="s">
        <v>883</v>
      </c>
      <c r="C322" s="45" t="s">
        <v>881</v>
      </c>
      <c r="D322" s="40" t="str">
        <f t="shared" si="4"/>
        <v>3230 - Fabricación de artículos de deporte</v>
      </c>
      <c r="E322" s="43"/>
      <c r="F322" s="40"/>
      <c r="G322" s="41"/>
      <c r="H322" s="44"/>
    </row>
    <row r="323" spans="1:8" ht="25.5" x14ac:dyDescent="0.2">
      <c r="A323" s="45" t="s">
        <v>995</v>
      </c>
      <c r="B323" s="45" t="s">
        <v>996</v>
      </c>
      <c r="C323" s="45" t="s">
        <v>994</v>
      </c>
      <c r="D323" s="40" t="str">
        <f t="shared" si="4"/>
        <v>3240 - Fabricación de juegos y juguetes</v>
      </c>
      <c r="E323" s="43"/>
      <c r="F323" s="40"/>
      <c r="G323" s="41"/>
      <c r="H323" s="41"/>
    </row>
    <row r="324" spans="1:8" ht="51" x14ac:dyDescent="0.2">
      <c r="A324" s="45" t="s">
        <v>998</v>
      </c>
      <c r="B324" s="45" t="s">
        <v>999</v>
      </c>
      <c r="C324" s="45" t="s">
        <v>997</v>
      </c>
      <c r="D324" s="40" t="str">
        <f t="shared" si="4"/>
        <v>3250 - Fabricación de instrumentos y suministros médicos y odontológicos</v>
      </c>
      <c r="E324" s="43"/>
      <c r="F324" s="40"/>
      <c r="G324" s="44"/>
      <c r="H324" s="44"/>
    </row>
    <row r="325" spans="1:8" ht="38.25" x14ac:dyDescent="0.2">
      <c r="A325" s="45" t="s">
        <v>1000</v>
      </c>
      <c r="B325" s="45" t="s">
        <v>1001</v>
      </c>
      <c r="C325" s="45" t="s">
        <v>1002</v>
      </c>
      <c r="D325" s="40" t="str">
        <f t="shared" si="4"/>
        <v>3291 - Fabricación de escobas, brochas y cepillos</v>
      </c>
      <c r="E325" s="43"/>
      <c r="F325" s="40"/>
      <c r="G325" s="41"/>
      <c r="H325" s="41"/>
    </row>
    <row r="326" spans="1:8" ht="38.25" x14ac:dyDescent="0.2">
      <c r="A326" s="45" t="s">
        <v>1003</v>
      </c>
      <c r="B326" s="45" t="s">
        <v>1004</v>
      </c>
      <c r="C326" s="45" t="s">
        <v>1005</v>
      </c>
      <c r="D326" s="40" t="str">
        <f t="shared" si="4"/>
        <v>3299 - Otras industrias manufactureras n.c.o.p.</v>
      </c>
      <c r="E326" s="43"/>
      <c r="F326" s="40"/>
      <c r="G326" s="41"/>
      <c r="H326" s="44"/>
    </row>
    <row r="327" spans="1:8" ht="25.5" x14ac:dyDescent="0.2">
      <c r="A327" s="45" t="s">
        <v>1006</v>
      </c>
      <c r="B327" s="45" t="s">
        <v>1007</v>
      </c>
      <c r="C327" s="45" t="s">
        <v>1008</v>
      </c>
      <c r="D327" s="40" t="str">
        <f t="shared" si="4"/>
        <v>3311 - Reparación de productos metálicos</v>
      </c>
      <c r="E327" s="43"/>
      <c r="F327" s="40"/>
      <c r="G327" s="41"/>
      <c r="H327" s="41"/>
    </row>
    <row r="328" spans="1:8" ht="25.5" x14ac:dyDescent="0.2">
      <c r="A328" s="45" t="s">
        <v>1009</v>
      </c>
      <c r="B328" s="45" t="s">
        <v>1010</v>
      </c>
      <c r="C328" s="45" t="s">
        <v>1038</v>
      </c>
      <c r="D328" s="40" t="str">
        <f t="shared" si="4"/>
        <v>3312 - Reparación de maquinaria</v>
      </c>
      <c r="E328" s="43"/>
      <c r="F328" s="40"/>
      <c r="G328" s="41"/>
      <c r="H328" s="44"/>
    </row>
    <row r="329" spans="1:8" ht="25.5" x14ac:dyDescent="0.2">
      <c r="A329" s="45" t="s">
        <v>1039</v>
      </c>
      <c r="B329" s="45" t="s">
        <v>1040</v>
      </c>
      <c r="C329" s="45" t="s">
        <v>724</v>
      </c>
      <c r="D329" s="40" t="str">
        <f t="shared" si="4"/>
        <v>3313 - Reparación de equipos electrónicos y ópticos</v>
      </c>
      <c r="E329" s="43"/>
      <c r="F329" s="40"/>
      <c r="G329" s="41"/>
      <c r="H329" s="44"/>
    </row>
    <row r="330" spans="1:8" ht="25.5" x14ac:dyDescent="0.2">
      <c r="A330" s="45" t="s">
        <v>725</v>
      </c>
      <c r="B330" s="45" t="s">
        <v>726</v>
      </c>
      <c r="C330" s="45" t="s">
        <v>727</v>
      </c>
      <c r="D330" s="40" t="str">
        <f t="shared" si="4"/>
        <v>3314 - Reparación de equipos eléctricos</v>
      </c>
      <c r="E330" s="43"/>
      <c r="F330" s="40"/>
      <c r="G330" s="41"/>
      <c r="H330" s="41"/>
    </row>
    <row r="331" spans="1:8" ht="25.5" x14ac:dyDescent="0.2">
      <c r="A331" s="45" t="s">
        <v>728</v>
      </c>
      <c r="B331" s="45" t="s">
        <v>729</v>
      </c>
      <c r="C331" s="45" t="s">
        <v>730</v>
      </c>
      <c r="D331" s="40" t="str">
        <f t="shared" si="4"/>
        <v>3315 - Reparación y mantenimiento naval</v>
      </c>
      <c r="E331" s="43"/>
      <c r="F331" s="40"/>
      <c r="G331" s="44"/>
      <c r="H331" s="44"/>
    </row>
    <row r="332" spans="1:8" ht="38.25" x14ac:dyDescent="0.2">
      <c r="A332" s="45" t="s">
        <v>731</v>
      </c>
      <c r="B332" s="45" t="s">
        <v>732</v>
      </c>
      <c r="C332" s="45" t="s">
        <v>2158</v>
      </c>
      <c r="D332" s="40" t="str">
        <f t="shared" si="4"/>
        <v>3316 - Reparación y mantenimiento aeronáutico y espacial</v>
      </c>
      <c r="E332" s="43"/>
      <c r="F332" s="40"/>
      <c r="G332" s="41"/>
      <c r="H332" s="41"/>
    </row>
    <row r="333" spans="1:8" ht="38.25" x14ac:dyDescent="0.2">
      <c r="A333" s="45" t="s">
        <v>2159</v>
      </c>
      <c r="B333" s="45" t="s">
        <v>2160</v>
      </c>
      <c r="C333" s="45" t="s">
        <v>2161</v>
      </c>
      <c r="D333" s="40" t="str">
        <f t="shared" si="4"/>
        <v>3317 - Reparación y mantenimiento de otro material de transporte</v>
      </c>
      <c r="E333" s="43"/>
      <c r="F333" s="40"/>
      <c r="G333" s="41"/>
      <c r="H333" s="41"/>
    </row>
    <row r="334" spans="1:8" ht="25.5" x14ac:dyDescent="0.2">
      <c r="A334" s="45" t="s">
        <v>2162</v>
      </c>
      <c r="B334" s="45" t="s">
        <v>2163</v>
      </c>
      <c r="C334" s="45" t="s">
        <v>2164</v>
      </c>
      <c r="D334" s="40" t="str">
        <f t="shared" si="4"/>
        <v>3319 - Reparación de otros equipos</v>
      </c>
      <c r="E334" s="43"/>
      <c r="F334" s="40"/>
      <c r="G334" s="41"/>
      <c r="H334" s="41"/>
    </row>
    <row r="335" spans="1:8" ht="38.25" x14ac:dyDescent="0.2">
      <c r="A335" s="45" t="s">
        <v>2166</v>
      </c>
      <c r="B335" s="45" t="s">
        <v>2167</v>
      </c>
      <c r="C335" s="45" t="s">
        <v>2165</v>
      </c>
      <c r="D335" s="40" t="str">
        <f t="shared" si="4"/>
        <v>3320 - Instalación de máquinas y equipos industriales</v>
      </c>
      <c r="E335" s="43"/>
      <c r="F335" s="40"/>
      <c r="G335" s="41"/>
      <c r="H335" s="41"/>
    </row>
    <row r="336" spans="1:8" ht="25.5" x14ac:dyDescent="0.2">
      <c r="A336" s="45" t="s">
        <v>2168</v>
      </c>
      <c r="B336" s="45" t="s">
        <v>2434</v>
      </c>
      <c r="C336" s="45" t="s">
        <v>2435</v>
      </c>
      <c r="D336" s="40" t="str">
        <f t="shared" si="4"/>
        <v>3512 - Transporte de energía eléctrica</v>
      </c>
      <c r="E336" s="43"/>
      <c r="F336" s="40"/>
      <c r="G336" s="41"/>
      <c r="H336" s="41"/>
    </row>
    <row r="337" spans="1:8" ht="25.5" x14ac:dyDescent="0.2">
      <c r="A337" s="45" t="s">
        <v>2436</v>
      </c>
      <c r="B337" s="45" t="s">
        <v>2437</v>
      </c>
      <c r="C337" s="45" t="s">
        <v>2438</v>
      </c>
      <c r="D337" s="40" t="str">
        <f t="shared" si="4"/>
        <v>3513 - Distribución de energía eléctrica</v>
      </c>
      <c r="E337" s="43"/>
      <c r="F337" s="40"/>
      <c r="G337" s="41"/>
      <c r="H337" s="44"/>
    </row>
    <row r="338" spans="1:8" ht="25.5" x14ac:dyDescent="0.2">
      <c r="A338" s="45" t="s">
        <v>2439</v>
      </c>
      <c r="B338" s="45" t="s">
        <v>2440</v>
      </c>
      <c r="C338" s="45" t="s">
        <v>828</v>
      </c>
      <c r="D338" s="40" t="str">
        <f t="shared" si="4"/>
        <v>3514 - Comercio de energía eléctrica</v>
      </c>
      <c r="E338" s="43"/>
      <c r="F338" s="40"/>
      <c r="G338" s="41"/>
      <c r="H338" s="44"/>
    </row>
    <row r="339" spans="1:8" ht="25.5" x14ac:dyDescent="0.2">
      <c r="A339" s="45" t="s">
        <v>829</v>
      </c>
      <c r="B339" s="45" t="s">
        <v>830</v>
      </c>
      <c r="C339" s="45" t="s">
        <v>831</v>
      </c>
      <c r="D339" s="40" t="str">
        <f t="shared" si="4"/>
        <v>3515 - Producción de energía hidroeléctrica</v>
      </c>
      <c r="E339" s="43"/>
      <c r="F339" s="40"/>
      <c r="G339" s="41"/>
      <c r="H339" s="44"/>
    </row>
    <row r="340" spans="1:8" ht="38.25" x14ac:dyDescent="0.2">
      <c r="A340" s="45" t="s">
        <v>832</v>
      </c>
      <c r="B340" s="45" t="s">
        <v>833</v>
      </c>
      <c r="C340" s="45" t="s">
        <v>2455</v>
      </c>
      <c r="D340" s="40" t="str">
        <f t="shared" si="4"/>
        <v>3516 - Producción de energía eléctrica de origen térmico convencional</v>
      </c>
      <c r="E340" s="43"/>
      <c r="F340" s="40"/>
      <c r="G340" s="41"/>
      <c r="H340" s="44"/>
    </row>
    <row r="341" spans="1:8" ht="38.25" x14ac:dyDescent="0.2">
      <c r="A341" s="45" t="s">
        <v>2456</v>
      </c>
      <c r="B341" s="45" t="s">
        <v>2457</v>
      </c>
      <c r="C341" s="45" t="s">
        <v>2458</v>
      </c>
      <c r="D341" s="40" t="str">
        <f t="shared" si="4"/>
        <v>3517 - Producción de energía eléctrica de origen nuclear</v>
      </c>
      <c r="E341" s="43"/>
      <c r="F341" s="40"/>
      <c r="G341" s="41"/>
      <c r="H341" s="44"/>
    </row>
    <row r="342" spans="1:8" ht="38.25" x14ac:dyDescent="0.2">
      <c r="A342" s="45" t="s">
        <v>2459</v>
      </c>
      <c r="B342" s="45" t="s">
        <v>2460</v>
      </c>
      <c r="C342" s="45" t="s">
        <v>2461</v>
      </c>
      <c r="D342" s="40" t="str">
        <f t="shared" si="4"/>
        <v>3518 - Producción de energía eléctrica de origen eólico</v>
      </c>
      <c r="E342" s="43"/>
      <c r="F342" s="40"/>
      <c r="G342" s="41"/>
      <c r="H342" s="44"/>
    </row>
    <row r="343" spans="1:8" ht="25.5" x14ac:dyDescent="0.2">
      <c r="A343" s="45" t="s">
        <v>2462</v>
      </c>
      <c r="B343" s="45" t="s">
        <v>1099</v>
      </c>
      <c r="C343" s="45" t="s">
        <v>1100</v>
      </c>
      <c r="D343" s="40" t="str">
        <f t="shared" si="4"/>
        <v>3519 - Producción de energía eléctrica de otros tipos</v>
      </c>
      <c r="E343" s="43"/>
      <c r="F343" s="40"/>
      <c r="G343" s="41"/>
      <c r="H343" s="41"/>
    </row>
    <row r="344" spans="1:8" x14ac:dyDescent="0.2">
      <c r="A344" s="45" t="s">
        <v>1101</v>
      </c>
      <c r="B344" s="45" t="s">
        <v>1102</v>
      </c>
      <c r="C344" s="45" t="s">
        <v>1103</v>
      </c>
      <c r="D344" s="40" t="str">
        <f t="shared" si="4"/>
        <v>3521 - Producción de gas</v>
      </c>
      <c r="E344" s="43"/>
      <c r="F344" s="40"/>
      <c r="G344" s="41"/>
      <c r="H344" s="44"/>
    </row>
    <row r="345" spans="1:8" ht="51" x14ac:dyDescent="0.2">
      <c r="A345" s="45" t="s">
        <v>1104</v>
      </c>
      <c r="B345" s="45" t="s">
        <v>1105</v>
      </c>
      <c r="C345" s="45" t="s">
        <v>1106</v>
      </c>
      <c r="D345" s="40" t="str">
        <f t="shared" si="4"/>
        <v>3522 - Distribución por tubería de combustibles gaseosos</v>
      </c>
      <c r="E345" s="43"/>
      <c r="F345" s="40"/>
      <c r="G345" s="41"/>
      <c r="H345" s="41"/>
    </row>
    <row r="346" spans="1:8" ht="25.5" x14ac:dyDescent="0.2">
      <c r="A346" s="45" t="s">
        <v>1107</v>
      </c>
      <c r="B346" s="45" t="s">
        <v>1108</v>
      </c>
      <c r="C346" s="45" t="s">
        <v>1109</v>
      </c>
      <c r="D346" s="40" t="str">
        <f t="shared" si="4"/>
        <v>3523 - Comercio de gas por tubería</v>
      </c>
      <c r="E346" s="43"/>
      <c r="F346" s="40"/>
      <c r="G346" s="41"/>
      <c r="H346" s="44"/>
    </row>
    <row r="347" spans="1:8" ht="25.5" x14ac:dyDescent="0.2">
      <c r="A347" s="45" t="s">
        <v>1111</v>
      </c>
      <c r="B347" s="45" t="s">
        <v>1112</v>
      </c>
      <c r="C347" s="45" t="s">
        <v>1110</v>
      </c>
      <c r="D347" s="40" t="str">
        <f t="shared" si="4"/>
        <v>3530 - Suministro de vapor y aire acondicionado</v>
      </c>
      <c r="E347" s="43"/>
      <c r="F347" s="40"/>
      <c r="G347" s="41"/>
      <c r="H347" s="44"/>
    </row>
    <row r="348" spans="1:8" ht="25.5" x14ac:dyDescent="0.2">
      <c r="A348" s="45" t="s">
        <v>1114</v>
      </c>
      <c r="B348" s="45" t="s">
        <v>1115</v>
      </c>
      <c r="C348" s="45" t="s">
        <v>1113</v>
      </c>
      <c r="D348" s="40" t="str">
        <f t="shared" si="4"/>
        <v>3600 - Captación, depuración y distribución de agua</v>
      </c>
      <c r="E348" s="43"/>
      <c r="F348" s="40"/>
      <c r="G348" s="44"/>
      <c r="H348" s="41"/>
    </row>
    <row r="349" spans="1:8" ht="38.25" x14ac:dyDescent="0.2">
      <c r="A349" s="45" t="s">
        <v>1117</v>
      </c>
      <c r="B349" s="45" t="s">
        <v>1118</v>
      </c>
      <c r="C349" s="45" t="s">
        <v>1116</v>
      </c>
      <c r="D349" s="40" t="str">
        <f t="shared" si="4"/>
        <v>3700 - Recogida y tratamiento de aguas residuales</v>
      </c>
      <c r="E349" s="43"/>
      <c r="F349" s="40"/>
      <c r="G349" s="41"/>
      <c r="H349" s="41"/>
    </row>
    <row r="350" spans="1:8" ht="25.5" x14ac:dyDescent="0.2">
      <c r="A350" s="45" t="s">
        <v>1119</v>
      </c>
      <c r="B350" s="45" t="s">
        <v>1120</v>
      </c>
      <c r="C350" s="45" t="s">
        <v>2407</v>
      </c>
      <c r="D350" s="40" t="str">
        <f t="shared" si="4"/>
        <v>3811 - Recogida de residuos no peligrosos</v>
      </c>
      <c r="E350" s="43"/>
      <c r="F350" s="40"/>
      <c r="G350" s="44"/>
      <c r="H350" s="44"/>
    </row>
    <row r="351" spans="1:8" ht="25.5" x14ac:dyDescent="0.2">
      <c r="A351" s="45" t="s">
        <v>657</v>
      </c>
      <c r="B351" s="45" t="s">
        <v>658</v>
      </c>
      <c r="C351" s="45" t="s">
        <v>659</v>
      </c>
      <c r="D351" s="40" t="str">
        <f t="shared" si="4"/>
        <v>3812 - Recogida de residuos peligrosos</v>
      </c>
      <c r="E351" s="43"/>
      <c r="F351" s="40"/>
      <c r="G351" s="41"/>
      <c r="H351" s="41"/>
    </row>
    <row r="352" spans="1:8" ht="38.25" x14ac:dyDescent="0.2">
      <c r="A352" s="45" t="s">
        <v>660</v>
      </c>
      <c r="B352" s="45" t="s">
        <v>661</v>
      </c>
      <c r="C352" s="45" t="s">
        <v>662</v>
      </c>
      <c r="D352" s="40" t="str">
        <f t="shared" si="4"/>
        <v>3821 - Tratamiento y eliminación de residuos no peligrosos</v>
      </c>
      <c r="E352" s="43"/>
      <c r="F352" s="40"/>
      <c r="G352" s="44"/>
      <c r="H352" s="44"/>
    </row>
    <row r="353" spans="1:8" ht="38.25" x14ac:dyDescent="0.2">
      <c r="A353" s="45" t="s">
        <v>663</v>
      </c>
      <c r="B353" s="45" t="s">
        <v>664</v>
      </c>
      <c r="C353" s="45" t="s">
        <v>665</v>
      </c>
      <c r="D353" s="40" t="str">
        <f t="shared" si="4"/>
        <v>3822 - Tratamiento y eliminación de residuos peligrosos</v>
      </c>
      <c r="E353" s="43"/>
      <c r="F353" s="40"/>
      <c r="G353" s="41"/>
      <c r="H353" s="41"/>
    </row>
    <row r="354" spans="1:8" ht="38.25" x14ac:dyDescent="0.2">
      <c r="A354" s="45" t="s">
        <v>666</v>
      </c>
      <c r="B354" s="45" t="s">
        <v>667</v>
      </c>
      <c r="C354" s="45" t="s">
        <v>668</v>
      </c>
      <c r="D354" s="40" t="str">
        <f t="shared" si="4"/>
        <v>3831 - Separación y clasificación de materiales</v>
      </c>
      <c r="E354" s="43"/>
      <c r="F354" s="40"/>
      <c r="G354" s="41"/>
      <c r="H354" s="44"/>
    </row>
    <row r="355" spans="1:8" ht="38.25" x14ac:dyDescent="0.2">
      <c r="A355" s="45" t="s">
        <v>669</v>
      </c>
      <c r="B355" s="45" t="s">
        <v>670</v>
      </c>
      <c r="C355" s="45" t="s">
        <v>671</v>
      </c>
      <c r="D355" s="40" t="str">
        <f t="shared" si="4"/>
        <v>3832 - Valorización de materiales ya clasificados</v>
      </c>
      <c r="E355" s="43"/>
      <c r="F355" s="40"/>
      <c r="G355" s="41"/>
      <c r="H355" s="41"/>
    </row>
    <row r="356" spans="1:8" ht="51" x14ac:dyDescent="0.2">
      <c r="A356" s="45" t="s">
        <v>673</v>
      </c>
      <c r="B356" s="45" t="s">
        <v>674</v>
      </c>
      <c r="C356" s="45" t="s">
        <v>672</v>
      </c>
      <c r="D356" s="40" t="str">
        <f t="shared" si="4"/>
        <v>3900 - Actividades de descontaminación y otros servicios de gestión de residuos</v>
      </c>
      <c r="E356" s="43"/>
      <c r="F356" s="40"/>
      <c r="G356" s="41"/>
      <c r="H356" s="44"/>
    </row>
    <row r="357" spans="1:8" x14ac:dyDescent="0.2">
      <c r="A357" s="45" t="s">
        <v>676</v>
      </c>
      <c r="B357" s="45" t="s">
        <v>677</v>
      </c>
      <c r="C357" s="45" t="s">
        <v>675</v>
      </c>
      <c r="D357" s="40" t="str">
        <f t="shared" si="4"/>
        <v>4110 - Promoción inmobiliaria</v>
      </c>
      <c r="E357" s="43"/>
      <c r="F357" s="40"/>
      <c r="G357" s="41"/>
      <c r="H357" s="41"/>
    </row>
    <row r="358" spans="1:8" ht="25.5" x14ac:dyDescent="0.2">
      <c r="A358" s="45" t="s">
        <v>678</v>
      </c>
      <c r="B358" s="45" t="s">
        <v>679</v>
      </c>
      <c r="C358" s="45" t="s">
        <v>680</v>
      </c>
      <c r="D358" s="40" t="str">
        <f t="shared" si="4"/>
        <v>4121 - Construcción de edificios residenciales</v>
      </c>
      <c r="E358" s="43"/>
      <c r="F358" s="40"/>
      <c r="G358" s="41"/>
      <c r="H358" s="41"/>
    </row>
    <row r="359" spans="1:8" ht="38.25" x14ac:dyDescent="0.2">
      <c r="A359" s="45" t="s">
        <v>681</v>
      </c>
      <c r="B359" s="45" t="s">
        <v>682</v>
      </c>
      <c r="C359" s="45" t="s">
        <v>683</v>
      </c>
      <c r="D359" s="40" t="str">
        <f t="shared" si="4"/>
        <v>4122 - Construcción de edificios no residenciales</v>
      </c>
      <c r="E359" s="43"/>
      <c r="F359" s="40"/>
      <c r="G359" s="44"/>
      <c r="H359" s="44"/>
    </row>
    <row r="360" spans="1:8" ht="38.25" x14ac:dyDescent="0.2">
      <c r="A360" s="45" t="s">
        <v>684</v>
      </c>
      <c r="B360" s="45" t="s">
        <v>685</v>
      </c>
      <c r="C360" s="45" t="s">
        <v>686</v>
      </c>
      <c r="D360" s="40" t="str">
        <f t="shared" si="4"/>
        <v>4211 - Construcción de carreteras y autopistas</v>
      </c>
      <c r="E360" s="43"/>
      <c r="F360" s="40"/>
      <c r="G360" s="41"/>
      <c r="H360" s="41"/>
    </row>
    <row r="361" spans="1:8" ht="38.25" x14ac:dyDescent="0.2">
      <c r="A361" s="45" t="s">
        <v>687</v>
      </c>
      <c r="B361" s="45" t="s">
        <v>688</v>
      </c>
      <c r="C361" s="45" t="s">
        <v>689</v>
      </c>
      <c r="D361" s="40" t="str">
        <f t="shared" si="4"/>
        <v>4212 - Construcción de vías férreas de superficie y subterráneas</v>
      </c>
      <c r="E361" s="43"/>
      <c r="F361" s="40"/>
      <c r="G361" s="41"/>
      <c r="H361" s="44"/>
    </row>
    <row r="362" spans="1:8" ht="25.5" x14ac:dyDescent="0.2">
      <c r="A362" s="45" t="s">
        <v>690</v>
      </c>
      <c r="B362" s="45" t="s">
        <v>691</v>
      </c>
      <c r="C362" s="45" t="s">
        <v>692</v>
      </c>
      <c r="D362" s="40" t="str">
        <f t="shared" si="4"/>
        <v>4213 - Construcción de puentes y túneles</v>
      </c>
      <c r="E362" s="43"/>
      <c r="F362" s="40"/>
      <c r="G362" s="41"/>
      <c r="H362" s="41"/>
    </row>
    <row r="363" spans="1:8" ht="25.5" x14ac:dyDescent="0.2">
      <c r="A363" s="45" t="s">
        <v>693</v>
      </c>
      <c r="B363" s="45" t="s">
        <v>694</v>
      </c>
      <c r="C363" s="45" t="s">
        <v>695</v>
      </c>
      <c r="D363" s="40" t="str">
        <f t="shared" si="4"/>
        <v>4221 - Construcción de redes para fluidos</v>
      </c>
      <c r="E363" s="43"/>
      <c r="F363" s="40"/>
      <c r="G363" s="41"/>
      <c r="H363" s="44"/>
    </row>
    <row r="364" spans="1:8" ht="38.25" x14ac:dyDescent="0.2">
      <c r="A364" s="45" t="s">
        <v>696</v>
      </c>
      <c r="B364" s="45" t="s">
        <v>697</v>
      </c>
      <c r="C364" s="45" t="s">
        <v>698</v>
      </c>
      <c r="D364" s="40" t="str">
        <f t="shared" si="4"/>
        <v>4222 - Construcción de redes eléctricas y de telecomunicaciones</v>
      </c>
      <c r="E364" s="43"/>
      <c r="F364" s="40"/>
      <c r="G364" s="41"/>
      <c r="H364" s="41"/>
    </row>
    <row r="365" spans="1:8" x14ac:dyDescent="0.2">
      <c r="A365" s="45" t="s">
        <v>699</v>
      </c>
      <c r="B365" s="45" t="s">
        <v>700</v>
      </c>
      <c r="C365" s="45" t="s">
        <v>701</v>
      </c>
      <c r="D365" s="40" t="str">
        <f t="shared" si="4"/>
        <v>4291 - Obras hidráulicas</v>
      </c>
      <c r="E365" s="43"/>
      <c r="F365" s="40"/>
      <c r="G365" s="41"/>
      <c r="H365" s="44"/>
    </row>
    <row r="366" spans="1:8" ht="38.25" x14ac:dyDescent="0.2">
      <c r="A366" s="45" t="s">
        <v>702</v>
      </c>
      <c r="B366" s="45" t="s">
        <v>703</v>
      </c>
      <c r="C366" s="45" t="s">
        <v>704</v>
      </c>
      <c r="D366" s="40" t="str">
        <f t="shared" si="4"/>
        <v>4299 - Construcción de otros proyectos de ingeniería civil n.c.o.p.</v>
      </c>
      <c r="E366" s="43"/>
      <c r="F366" s="40"/>
      <c r="G366" s="41"/>
      <c r="H366" s="41"/>
    </row>
    <row r="367" spans="1:8" x14ac:dyDescent="0.2">
      <c r="A367" s="45" t="s">
        <v>705</v>
      </c>
      <c r="B367" s="45" t="s">
        <v>706</v>
      </c>
      <c r="C367" s="45" t="s">
        <v>707</v>
      </c>
      <c r="D367" s="40" t="str">
        <f t="shared" si="4"/>
        <v>4311 - Demolición</v>
      </c>
      <c r="E367" s="43"/>
      <c r="F367" s="40"/>
      <c r="G367" s="41"/>
      <c r="H367" s="41"/>
    </row>
    <row r="368" spans="1:8" ht="25.5" x14ac:dyDescent="0.2">
      <c r="A368" s="45" t="s">
        <v>708</v>
      </c>
      <c r="B368" s="45" t="s">
        <v>709</v>
      </c>
      <c r="C368" s="45" t="s">
        <v>710</v>
      </c>
      <c r="D368" s="40" t="str">
        <f t="shared" si="4"/>
        <v>4312 - Preparación de terrenos</v>
      </c>
      <c r="E368" s="43"/>
      <c r="F368" s="40"/>
      <c r="G368" s="41"/>
      <c r="H368" s="41"/>
    </row>
    <row r="369" spans="1:8" ht="25.5" x14ac:dyDescent="0.2">
      <c r="A369" s="45" t="s">
        <v>711</v>
      </c>
      <c r="B369" s="45" t="s">
        <v>712</v>
      </c>
      <c r="C369" s="45" t="s">
        <v>713</v>
      </c>
      <c r="D369" s="40" t="str">
        <f t="shared" si="4"/>
        <v>4313 - Perforaciones y sondeos</v>
      </c>
      <c r="E369" s="43"/>
      <c r="F369" s="40"/>
      <c r="G369" s="41"/>
      <c r="H369" s="44"/>
    </row>
    <row r="370" spans="1:8" ht="25.5" x14ac:dyDescent="0.2">
      <c r="A370" s="45" t="s">
        <v>714</v>
      </c>
      <c r="B370" s="45" t="s">
        <v>715</v>
      </c>
      <c r="C370" s="45" t="s">
        <v>1035</v>
      </c>
      <c r="D370" s="40" t="str">
        <f t="shared" ref="D370:D433" si="5">A370 &amp;" - " &amp; C370</f>
        <v>4321 - Instalaciones eléctricas</v>
      </c>
      <c r="E370" s="43"/>
      <c r="F370" s="40"/>
      <c r="G370" s="44"/>
      <c r="H370" s="44"/>
    </row>
    <row r="371" spans="1:8" ht="63.75" x14ac:dyDescent="0.2">
      <c r="A371" s="45" t="s">
        <v>1036</v>
      </c>
      <c r="B371" s="45" t="s">
        <v>1037</v>
      </c>
      <c r="C371" s="45" t="s">
        <v>1880</v>
      </c>
      <c r="D371" s="40" t="str">
        <f t="shared" si="5"/>
        <v>4322 - Fontanería, instalaciones de sistemas de calefacción y aire acondicionado</v>
      </c>
      <c r="E371" s="43"/>
      <c r="F371" s="40"/>
      <c r="G371" s="41"/>
      <c r="H371" s="41"/>
    </row>
    <row r="372" spans="1:8" ht="25.5" x14ac:dyDescent="0.2">
      <c r="A372" s="45" t="s">
        <v>1881</v>
      </c>
      <c r="B372" s="45" t="s">
        <v>1882</v>
      </c>
      <c r="C372" s="45" t="s">
        <v>1883</v>
      </c>
      <c r="D372" s="40" t="str">
        <f t="shared" si="5"/>
        <v>4329 - Otras instalaciones en obras de construcción</v>
      </c>
      <c r="E372" s="43"/>
      <c r="F372" s="40"/>
      <c r="G372" s="41"/>
      <c r="H372" s="41"/>
    </row>
    <row r="373" spans="1:8" x14ac:dyDescent="0.2">
      <c r="A373" s="45" t="s">
        <v>1884</v>
      </c>
      <c r="B373" s="45" t="s">
        <v>1885</v>
      </c>
      <c r="C373" s="45" t="s">
        <v>1886</v>
      </c>
      <c r="D373" s="40" t="str">
        <f t="shared" si="5"/>
        <v>4331 - Revocamiento</v>
      </c>
      <c r="E373" s="43"/>
      <c r="F373" s="40"/>
      <c r="G373" s="44"/>
      <c r="H373" s="44"/>
    </row>
    <row r="374" spans="1:8" ht="25.5" x14ac:dyDescent="0.2">
      <c r="A374" s="45" t="s">
        <v>1887</v>
      </c>
      <c r="B374" s="45" t="s">
        <v>1888</v>
      </c>
      <c r="C374" s="45" t="s">
        <v>1889</v>
      </c>
      <c r="D374" s="40" t="str">
        <f t="shared" si="5"/>
        <v>4332 - Instalación de carpintería</v>
      </c>
      <c r="E374" s="43"/>
      <c r="F374" s="40"/>
      <c r="G374" s="41"/>
      <c r="H374" s="41"/>
    </row>
    <row r="375" spans="1:8" ht="25.5" x14ac:dyDescent="0.2">
      <c r="A375" s="45" t="s">
        <v>1890</v>
      </c>
      <c r="B375" s="45" t="s">
        <v>1891</v>
      </c>
      <c r="C375" s="45" t="s">
        <v>1892</v>
      </c>
      <c r="D375" s="40" t="str">
        <f t="shared" si="5"/>
        <v>4333 - Revestimiento de suelos y paredes</v>
      </c>
      <c r="E375" s="43"/>
      <c r="F375" s="40"/>
      <c r="G375" s="44"/>
      <c r="H375" s="44"/>
    </row>
    <row r="376" spans="1:8" ht="25.5" x14ac:dyDescent="0.2">
      <c r="A376" s="45" t="s">
        <v>1893</v>
      </c>
      <c r="B376" s="45" t="s">
        <v>1894</v>
      </c>
      <c r="C376" s="45" t="s">
        <v>1895</v>
      </c>
      <c r="D376" s="40" t="str">
        <f t="shared" si="5"/>
        <v>4334 - Pintura y acristalamiento</v>
      </c>
      <c r="E376" s="43"/>
      <c r="F376" s="40"/>
      <c r="G376" s="41"/>
      <c r="H376" s="41"/>
    </row>
    <row r="377" spans="1:8" ht="25.5" x14ac:dyDescent="0.2">
      <c r="A377" s="45" t="s">
        <v>1896</v>
      </c>
      <c r="B377" s="45" t="s">
        <v>1897</v>
      </c>
      <c r="C377" s="45" t="s">
        <v>1898</v>
      </c>
      <c r="D377" s="40" t="str">
        <f t="shared" si="5"/>
        <v>4339 - Otro acabado de edificios</v>
      </c>
      <c r="E377" s="43"/>
      <c r="F377" s="40"/>
      <c r="G377" s="44"/>
      <c r="H377" s="44"/>
    </row>
    <row r="378" spans="1:8" ht="25.5" x14ac:dyDescent="0.2">
      <c r="A378" s="45" t="s">
        <v>1899</v>
      </c>
      <c r="B378" s="45" t="s">
        <v>1900</v>
      </c>
      <c r="C378" s="45" t="s">
        <v>1901</v>
      </c>
      <c r="D378" s="40" t="str">
        <f t="shared" si="5"/>
        <v>4391 - Construcción de cubiertas</v>
      </c>
      <c r="E378" s="43"/>
      <c r="F378" s="40"/>
      <c r="G378" s="41"/>
      <c r="H378" s="41"/>
    </row>
    <row r="379" spans="1:8" ht="38.25" x14ac:dyDescent="0.2">
      <c r="A379" s="45" t="s">
        <v>1902</v>
      </c>
      <c r="B379" s="45" t="s">
        <v>1903</v>
      </c>
      <c r="C379" s="45" t="s">
        <v>749</v>
      </c>
      <c r="D379" s="40" t="str">
        <f t="shared" si="5"/>
        <v>4399 - Otras actividades de construcción especializada n.c.o.p.</v>
      </c>
      <c r="E379" s="43"/>
      <c r="F379" s="40"/>
      <c r="G379" s="41"/>
      <c r="H379" s="44"/>
    </row>
    <row r="380" spans="1:8" ht="38.25" x14ac:dyDescent="0.2">
      <c r="A380" s="45" t="s">
        <v>750</v>
      </c>
      <c r="B380" s="45" t="s">
        <v>751</v>
      </c>
      <c r="C380" s="45" t="s">
        <v>752</v>
      </c>
      <c r="D380" s="40" t="str">
        <f t="shared" si="5"/>
        <v>4511 - Venta de automóviles y vehículos de motor ligeros</v>
      </c>
      <c r="E380" s="43"/>
      <c r="F380" s="40"/>
      <c r="G380" s="41"/>
      <c r="H380" s="41"/>
    </row>
    <row r="381" spans="1:8" ht="25.5" x14ac:dyDescent="0.2">
      <c r="A381" s="45" t="s">
        <v>753</v>
      </c>
      <c r="B381" s="45" t="s">
        <v>754</v>
      </c>
      <c r="C381" s="45" t="s">
        <v>755</v>
      </c>
      <c r="D381" s="40" t="str">
        <f t="shared" si="5"/>
        <v>4519 - Venta de otros vehículos de motor</v>
      </c>
      <c r="E381" s="43"/>
      <c r="F381" s="40"/>
      <c r="G381" s="41"/>
      <c r="H381" s="41"/>
    </row>
    <row r="382" spans="1:8" ht="38.25" x14ac:dyDescent="0.2">
      <c r="A382" s="45" t="s">
        <v>2252</v>
      </c>
      <c r="B382" s="45" t="s">
        <v>2253</v>
      </c>
      <c r="C382" s="45" t="s">
        <v>2251</v>
      </c>
      <c r="D382" s="40" t="str">
        <f t="shared" si="5"/>
        <v>4520 - Mantenimiento y reparación de vehículos de motor</v>
      </c>
      <c r="E382" s="43"/>
      <c r="F382" s="40"/>
      <c r="G382" s="44"/>
      <c r="H382" s="44"/>
    </row>
    <row r="383" spans="1:8" ht="51" x14ac:dyDescent="0.2">
      <c r="A383" s="45" t="s">
        <v>143</v>
      </c>
      <c r="B383" s="45" t="s">
        <v>144</v>
      </c>
      <c r="C383" s="45" t="s">
        <v>145</v>
      </c>
      <c r="D383" s="40" t="str">
        <f t="shared" si="5"/>
        <v>4531 - Comercio al por mayor de repuestos y accesorios de vehículos de motor</v>
      </c>
      <c r="E383" s="43"/>
      <c r="F383" s="40"/>
      <c r="G383" s="41"/>
      <c r="H383" s="41"/>
    </row>
    <row r="384" spans="1:8" ht="51" x14ac:dyDescent="0.2">
      <c r="A384" s="45" t="s">
        <v>146</v>
      </c>
      <c r="B384" s="45" t="s">
        <v>147</v>
      </c>
      <c r="C384" s="45" t="s">
        <v>2386</v>
      </c>
      <c r="D384" s="40" t="str">
        <f t="shared" si="5"/>
        <v>4532 - Comercio al por menor de repuestos y accesorios de vehículos de motor</v>
      </c>
      <c r="E384" s="43"/>
      <c r="F384" s="40"/>
      <c r="G384" s="44"/>
      <c r="H384" s="44"/>
    </row>
    <row r="385" spans="1:8" ht="63.75" x14ac:dyDescent="0.2">
      <c r="A385" s="45" t="s">
        <v>2388</v>
      </c>
      <c r="B385" s="45" t="s">
        <v>2389</v>
      </c>
      <c r="C385" s="45" t="s">
        <v>2387</v>
      </c>
      <c r="D385" s="40" t="str">
        <f t="shared" si="5"/>
        <v>4540 - Venta, mantenimiento y reparación de motocicletas y de sus repuestos y accesorios</v>
      </c>
      <c r="E385" s="43"/>
      <c r="F385" s="40"/>
      <c r="G385" s="41"/>
      <c r="H385" s="41"/>
    </row>
    <row r="386" spans="1:8" ht="89.25" x14ac:dyDescent="0.2">
      <c r="A386" s="45" t="s">
        <v>2390</v>
      </c>
      <c r="B386" s="45" t="s">
        <v>2391</v>
      </c>
      <c r="C386" s="45" t="s">
        <v>1234</v>
      </c>
      <c r="D386" s="40" t="str">
        <f t="shared" si="5"/>
        <v>4611 - Intermediarios del comercio de materias primas agrarias, animales vivos, materias primas textiles y productos semielaborados</v>
      </c>
      <c r="E386" s="43"/>
      <c r="F386" s="40"/>
      <c r="G386" s="44"/>
      <c r="H386" s="44"/>
    </row>
    <row r="387" spans="1:8" ht="76.5" x14ac:dyDescent="0.2">
      <c r="A387" s="45" t="s">
        <v>1235</v>
      </c>
      <c r="B387" s="45" t="s">
        <v>1236</v>
      </c>
      <c r="C387" s="45" t="s">
        <v>1237</v>
      </c>
      <c r="D387" s="40" t="str">
        <f t="shared" si="5"/>
        <v>4612 - Intermediarios del comercio de combustibles, minerales, metales y productos químicos industriales</v>
      </c>
      <c r="E387" s="43"/>
      <c r="F387" s="40"/>
      <c r="G387" s="41"/>
      <c r="H387" s="41"/>
    </row>
    <row r="388" spans="1:8" ht="51" x14ac:dyDescent="0.2">
      <c r="A388" s="45" t="s">
        <v>1238</v>
      </c>
      <c r="B388" s="45" t="s">
        <v>1239</v>
      </c>
      <c r="C388" s="45" t="s">
        <v>2646</v>
      </c>
      <c r="D388" s="40" t="str">
        <f t="shared" si="5"/>
        <v>4613 - Intermediarios del comercio de la madera y materiales de construcción</v>
      </c>
      <c r="E388" s="43"/>
      <c r="F388" s="40"/>
      <c r="G388" s="41"/>
      <c r="H388" s="44"/>
    </row>
    <row r="389" spans="1:8" ht="76.5" x14ac:dyDescent="0.2">
      <c r="A389" s="45" t="s">
        <v>2647</v>
      </c>
      <c r="B389" s="45" t="s">
        <v>2648</v>
      </c>
      <c r="C389" s="45" t="s">
        <v>103</v>
      </c>
      <c r="D389" s="40" t="str">
        <f t="shared" si="5"/>
        <v>4614 - Intermediarios del comercio de maquinaria, equipo industrial, embarcaciones y aeronaves</v>
      </c>
      <c r="E389" s="43"/>
      <c r="F389" s="40"/>
      <c r="G389" s="41"/>
      <c r="H389" s="44"/>
    </row>
    <row r="390" spans="1:8" ht="51" x14ac:dyDescent="0.2">
      <c r="A390" s="45" t="s">
        <v>104</v>
      </c>
      <c r="B390" s="45" t="s">
        <v>105</v>
      </c>
      <c r="C390" s="45" t="s">
        <v>106</v>
      </c>
      <c r="D390" s="40" t="str">
        <f t="shared" si="5"/>
        <v>4615 - Intermediarios del comercio de muebles, artículos para el hogar y ferretería</v>
      </c>
      <c r="E390" s="43"/>
      <c r="F390" s="40"/>
      <c r="G390" s="41"/>
      <c r="H390" s="41"/>
    </row>
    <row r="391" spans="1:8" ht="63.75" x14ac:dyDescent="0.2">
      <c r="A391" s="45" t="s">
        <v>107</v>
      </c>
      <c r="B391" s="45" t="s">
        <v>108</v>
      </c>
      <c r="C391" s="45" t="s">
        <v>109</v>
      </c>
      <c r="D391" s="40" t="str">
        <f t="shared" si="5"/>
        <v>4616 - Intermediarios del comercio de textiles, prendas de vestir, peletería, calzado y artículos de cuero</v>
      </c>
      <c r="E391" s="43"/>
      <c r="F391" s="40"/>
      <c r="G391" s="41"/>
      <c r="H391" s="41"/>
    </row>
    <row r="392" spans="1:8" ht="51" x14ac:dyDescent="0.2">
      <c r="A392" s="45" t="s">
        <v>110</v>
      </c>
      <c r="B392" s="45" t="s">
        <v>111</v>
      </c>
      <c r="C392" s="45" t="s">
        <v>124</v>
      </c>
      <c r="D392" s="40" t="str">
        <f t="shared" si="5"/>
        <v>4617 - Intermediarios del comercio de productos alimenticios, bebidas y tabaco</v>
      </c>
      <c r="E392" s="43"/>
      <c r="F392" s="40"/>
      <c r="G392" s="44"/>
      <c r="H392" s="44"/>
    </row>
    <row r="393" spans="1:8" ht="63.75" x14ac:dyDescent="0.2">
      <c r="A393" s="45" t="s">
        <v>125</v>
      </c>
      <c r="B393" s="45" t="s">
        <v>126</v>
      </c>
      <c r="C393" s="45" t="s">
        <v>127</v>
      </c>
      <c r="D393" s="40" t="str">
        <f t="shared" si="5"/>
        <v>4618 - Intermediarios del comercio especializados en la venta de otros productos específicos</v>
      </c>
      <c r="E393" s="43"/>
      <c r="F393" s="40"/>
      <c r="G393" s="41"/>
      <c r="H393" s="41"/>
    </row>
    <row r="394" spans="1:8" ht="38.25" x14ac:dyDescent="0.2">
      <c r="A394" s="45" t="s">
        <v>128</v>
      </c>
      <c r="B394" s="45" t="s">
        <v>129</v>
      </c>
      <c r="C394" s="45" t="s">
        <v>130</v>
      </c>
      <c r="D394" s="40" t="str">
        <f t="shared" si="5"/>
        <v>4619 - Intermediarios del comercio de productos diversos</v>
      </c>
      <c r="E394" s="43"/>
      <c r="F394" s="40"/>
      <c r="G394" s="41"/>
      <c r="H394" s="44"/>
    </row>
    <row r="395" spans="1:8" ht="63.75" x14ac:dyDescent="0.2">
      <c r="A395" s="45" t="s">
        <v>131</v>
      </c>
      <c r="B395" s="45" t="s">
        <v>132</v>
      </c>
      <c r="C395" s="45" t="s">
        <v>133</v>
      </c>
      <c r="D395" s="40" t="str">
        <f t="shared" si="5"/>
        <v>4621 - Comercio al por mayor de cereales, tabaco en rama, simientes y alimentos para animales</v>
      </c>
      <c r="E395" s="43"/>
      <c r="F395" s="40"/>
      <c r="G395" s="41"/>
      <c r="H395" s="41"/>
    </row>
    <row r="396" spans="1:8" ht="25.5" x14ac:dyDescent="0.2">
      <c r="A396" s="45" t="s">
        <v>134</v>
      </c>
      <c r="B396" s="45" t="s">
        <v>135</v>
      </c>
      <c r="C396" s="45" t="s">
        <v>136</v>
      </c>
      <c r="D396" s="40" t="str">
        <f t="shared" si="5"/>
        <v>4622 - Comercio al por mayor de flores y plantas</v>
      </c>
      <c r="E396" s="43"/>
      <c r="F396" s="40"/>
      <c r="G396" s="41"/>
      <c r="H396" s="41"/>
    </row>
    <row r="397" spans="1:8" ht="25.5" x14ac:dyDescent="0.2">
      <c r="A397" s="45" t="s">
        <v>137</v>
      </c>
      <c r="B397" s="45" t="s">
        <v>138</v>
      </c>
      <c r="C397" s="45" t="s">
        <v>139</v>
      </c>
      <c r="D397" s="40" t="str">
        <f t="shared" si="5"/>
        <v>4623 - Comercio al por mayor de animales vivos</v>
      </c>
      <c r="E397" s="43"/>
      <c r="F397" s="40"/>
      <c r="G397" s="41"/>
      <c r="H397" s="41"/>
    </row>
    <row r="398" spans="1:8" ht="25.5" x14ac:dyDescent="0.2">
      <c r="A398" s="45" t="s">
        <v>140</v>
      </c>
      <c r="B398" s="45" t="s">
        <v>141</v>
      </c>
      <c r="C398" s="45" t="s">
        <v>142</v>
      </c>
      <c r="D398" s="40" t="str">
        <f t="shared" si="5"/>
        <v>4624 - Comercio al por mayor de cueros y pieles</v>
      </c>
      <c r="E398" s="43"/>
      <c r="F398" s="40"/>
      <c r="G398" s="44"/>
      <c r="H398" s="44"/>
    </row>
    <row r="399" spans="1:8" ht="25.5" x14ac:dyDescent="0.2">
      <c r="A399" s="45" t="s">
        <v>1240</v>
      </c>
      <c r="B399" s="45" t="s">
        <v>1241</v>
      </c>
      <c r="C399" s="45" t="s">
        <v>1242</v>
      </c>
      <c r="D399" s="40" t="str">
        <f t="shared" si="5"/>
        <v>4631 - Comercio al por mayor de frutas y hortalizas</v>
      </c>
      <c r="E399" s="43"/>
      <c r="F399" s="40"/>
      <c r="G399" s="41"/>
      <c r="H399" s="41"/>
    </row>
    <row r="400" spans="1:8" ht="38.25" x14ac:dyDescent="0.2">
      <c r="A400" s="45" t="s">
        <v>1243</v>
      </c>
      <c r="B400" s="45" t="s">
        <v>1244</v>
      </c>
      <c r="C400" s="45" t="s">
        <v>1245</v>
      </c>
      <c r="D400" s="40" t="str">
        <f t="shared" si="5"/>
        <v>4632 - Comercio al por mayor de carne y productos cárnicos</v>
      </c>
      <c r="E400" s="43"/>
      <c r="F400" s="40"/>
      <c r="G400" s="41"/>
      <c r="H400" s="44"/>
    </row>
    <row r="401" spans="1:8" ht="51" x14ac:dyDescent="0.2">
      <c r="A401" s="45" t="s">
        <v>1246</v>
      </c>
      <c r="B401" s="45" t="s">
        <v>1247</v>
      </c>
      <c r="C401" s="45" t="s">
        <v>1248</v>
      </c>
      <c r="D401" s="40" t="str">
        <f t="shared" si="5"/>
        <v>4633 - Comercio al por mayor de productos lácteos, huevos, aceites y grasas comestibles</v>
      </c>
      <c r="E401" s="43"/>
      <c r="F401" s="40"/>
      <c r="G401" s="41"/>
      <c r="H401" s="41"/>
    </row>
    <row r="402" spans="1:8" ht="25.5" x14ac:dyDescent="0.2">
      <c r="A402" s="45" t="s">
        <v>1249</v>
      </c>
      <c r="B402" s="45" t="s">
        <v>1250</v>
      </c>
      <c r="C402" s="45" t="s">
        <v>2540</v>
      </c>
      <c r="D402" s="40" t="str">
        <f t="shared" si="5"/>
        <v>4634 - Comercio al por mayor de bebidas</v>
      </c>
      <c r="E402" s="43"/>
      <c r="F402" s="40"/>
      <c r="G402" s="41"/>
      <c r="H402" s="44"/>
    </row>
    <row r="403" spans="1:8" ht="38.25" x14ac:dyDescent="0.2">
      <c r="A403" s="45" t="s">
        <v>2541</v>
      </c>
      <c r="B403" s="45" t="s">
        <v>2542</v>
      </c>
      <c r="C403" s="45" t="s">
        <v>2543</v>
      </c>
      <c r="D403" s="40" t="str">
        <f t="shared" si="5"/>
        <v>4635 - Comercio al por mayor de productos del tabaco</v>
      </c>
      <c r="E403" s="43"/>
      <c r="F403" s="40"/>
      <c r="G403" s="44"/>
      <c r="H403" s="44"/>
    </row>
    <row r="404" spans="1:8" ht="38.25" x14ac:dyDescent="0.2">
      <c r="A404" s="45" t="s">
        <v>2544</v>
      </c>
      <c r="B404" s="45" t="s">
        <v>2545</v>
      </c>
      <c r="C404" s="45" t="s">
        <v>2546</v>
      </c>
      <c r="D404" s="40" t="str">
        <f t="shared" si="5"/>
        <v>4636 - Comercio al por mayor de azúcar, chocolate y confitería</v>
      </c>
      <c r="E404" s="43"/>
      <c r="F404" s="40"/>
      <c r="G404" s="41"/>
      <c r="H404" s="41"/>
    </row>
    <row r="405" spans="1:8" ht="38.25" x14ac:dyDescent="0.2">
      <c r="A405" s="45" t="s">
        <v>2547</v>
      </c>
      <c r="B405" s="45" t="s">
        <v>2548</v>
      </c>
      <c r="C405" s="45" t="s">
        <v>2549</v>
      </c>
      <c r="D405" s="40" t="str">
        <f t="shared" si="5"/>
        <v>4637 - Comercio al por mayor de café, té, cacao y especias</v>
      </c>
      <c r="E405" s="43"/>
      <c r="F405" s="40"/>
      <c r="G405" s="41"/>
      <c r="H405" s="41"/>
    </row>
    <row r="406" spans="1:8" ht="51" x14ac:dyDescent="0.2">
      <c r="A406" s="45" t="s">
        <v>2550</v>
      </c>
      <c r="B406" s="45" t="s">
        <v>2551</v>
      </c>
      <c r="C406" s="45" t="s">
        <v>2552</v>
      </c>
      <c r="D406" s="40" t="str">
        <f t="shared" si="5"/>
        <v>4638 - Comercio al por mayor de pescados y mariscos y otros productos alimenticios</v>
      </c>
      <c r="E406" s="43"/>
      <c r="F406" s="40"/>
      <c r="G406" s="44"/>
      <c r="H406" s="44"/>
    </row>
    <row r="407" spans="1:8" ht="76.5" x14ac:dyDescent="0.2">
      <c r="A407" s="45" t="s">
        <v>2553</v>
      </c>
      <c r="B407" s="45" t="s">
        <v>2554</v>
      </c>
      <c r="C407" s="45" t="s">
        <v>2555</v>
      </c>
      <c r="D407" s="40" t="str">
        <f t="shared" si="5"/>
        <v>4639 - Comercio al por mayor, no especializado, de productos alimenticios, bebidas y tabaco</v>
      </c>
      <c r="E407" s="43"/>
      <c r="F407" s="40"/>
      <c r="G407" s="41"/>
      <c r="H407" s="41"/>
    </row>
    <row r="408" spans="1:8" ht="25.5" x14ac:dyDescent="0.2">
      <c r="A408" s="45" t="s">
        <v>2556</v>
      </c>
      <c r="B408" s="45" t="s">
        <v>2557</v>
      </c>
      <c r="C408" s="45" t="s">
        <v>2558</v>
      </c>
      <c r="D408" s="40" t="str">
        <f t="shared" si="5"/>
        <v>4641 - Comercio al por mayor de textiles</v>
      </c>
      <c r="E408" s="43"/>
      <c r="F408" s="40"/>
      <c r="G408" s="41"/>
      <c r="H408" s="41"/>
    </row>
    <row r="409" spans="1:8" ht="38.25" x14ac:dyDescent="0.2">
      <c r="A409" s="45" t="s">
        <v>2559</v>
      </c>
      <c r="B409" s="45" t="s">
        <v>2560</v>
      </c>
      <c r="C409" s="45" t="s">
        <v>2561</v>
      </c>
      <c r="D409" s="40" t="str">
        <f t="shared" si="5"/>
        <v>4642 - Comercio al por mayor de prendas de vestir y calzado</v>
      </c>
      <c r="E409" s="43"/>
      <c r="F409" s="40"/>
      <c r="G409" s="41"/>
      <c r="H409" s="41"/>
    </row>
    <row r="410" spans="1:8" ht="38.25" x14ac:dyDescent="0.2">
      <c r="A410" s="45" t="s">
        <v>2562</v>
      </c>
      <c r="B410" s="45" t="s">
        <v>2563</v>
      </c>
      <c r="C410" s="45" t="s">
        <v>184</v>
      </c>
      <c r="D410" s="40" t="str">
        <f t="shared" si="5"/>
        <v>4643 - Comercio al por mayor de aparatos electrodomésticos</v>
      </c>
      <c r="E410" s="43"/>
      <c r="F410" s="40"/>
      <c r="G410" s="41"/>
      <c r="H410" s="41"/>
    </row>
    <row r="411" spans="1:8" ht="51" x14ac:dyDescent="0.2">
      <c r="A411" s="45" t="s">
        <v>185</v>
      </c>
      <c r="B411" s="45" t="s">
        <v>186</v>
      </c>
      <c r="C411" s="45" t="s">
        <v>187</v>
      </c>
      <c r="D411" s="40" t="str">
        <f t="shared" si="5"/>
        <v>4644 - Comercio al por mayor de porcelana, cristalería y artículos de limpieza</v>
      </c>
      <c r="E411" s="43"/>
      <c r="F411" s="40"/>
      <c r="G411" s="41"/>
      <c r="H411" s="41"/>
    </row>
    <row r="412" spans="1:8" ht="51" x14ac:dyDescent="0.2">
      <c r="A412" s="45" t="s">
        <v>188</v>
      </c>
      <c r="B412" s="45" t="s">
        <v>1198</v>
      </c>
      <c r="C412" s="45" t="s">
        <v>1199</v>
      </c>
      <c r="D412" s="40" t="str">
        <f t="shared" si="5"/>
        <v>4645 - Comercio al por mayor de productos perfumería y cosmética</v>
      </c>
      <c r="E412" s="43"/>
      <c r="F412" s="40"/>
      <c r="G412" s="44"/>
      <c r="H412" s="44"/>
    </row>
    <row r="413" spans="1:8" ht="38.25" x14ac:dyDescent="0.2">
      <c r="A413" s="45" t="s">
        <v>1200</v>
      </c>
      <c r="B413" s="45" t="s">
        <v>1201</v>
      </c>
      <c r="C413" s="45" t="s">
        <v>1202</v>
      </c>
      <c r="D413" s="40" t="str">
        <f t="shared" si="5"/>
        <v>4646 - Comercio al por mayor de productos farmacéuticos</v>
      </c>
      <c r="E413" s="43"/>
      <c r="F413" s="40"/>
      <c r="G413" s="41"/>
      <c r="H413" s="41"/>
    </row>
    <row r="414" spans="1:8" ht="51" x14ac:dyDescent="0.2">
      <c r="A414" s="45" t="s">
        <v>1203</v>
      </c>
      <c r="B414" s="45" t="s">
        <v>1204</v>
      </c>
      <c r="C414" s="45" t="s">
        <v>1205</v>
      </c>
      <c r="D414" s="40" t="str">
        <f t="shared" si="5"/>
        <v>4647 - Comercio al por mayor de muebles, alfombras y aparatos de iluminación</v>
      </c>
      <c r="E414" s="43"/>
      <c r="F414" s="40"/>
      <c r="G414" s="41"/>
      <c r="H414" s="41"/>
    </row>
    <row r="415" spans="1:8" ht="38.25" x14ac:dyDescent="0.2">
      <c r="A415" s="45" t="s">
        <v>1206</v>
      </c>
      <c r="B415" s="45" t="s">
        <v>1207</v>
      </c>
      <c r="C415" s="45" t="s">
        <v>149</v>
      </c>
      <c r="D415" s="40" t="str">
        <f t="shared" si="5"/>
        <v>4648 - Comercio al por mayor de artículos de relojería y joyería</v>
      </c>
      <c r="E415" s="43"/>
      <c r="F415" s="40"/>
      <c r="G415" s="41"/>
      <c r="H415" s="41"/>
    </row>
    <row r="416" spans="1:8" ht="38.25" x14ac:dyDescent="0.2">
      <c r="A416" s="45" t="s">
        <v>150</v>
      </c>
      <c r="B416" s="45" t="s">
        <v>151</v>
      </c>
      <c r="C416" s="45" t="s">
        <v>76</v>
      </c>
      <c r="D416" s="40" t="str">
        <f t="shared" si="5"/>
        <v>4649 - Comercio al por mayor de otros artículos de uso doméstico</v>
      </c>
      <c r="E416" s="43"/>
      <c r="F416" s="40"/>
      <c r="G416" s="41"/>
      <c r="H416" s="41"/>
    </row>
    <row r="417" spans="1:8" ht="63.75" x14ac:dyDescent="0.2">
      <c r="A417" s="45" t="s">
        <v>77</v>
      </c>
      <c r="B417" s="45" t="s">
        <v>78</v>
      </c>
      <c r="C417" s="45" t="s">
        <v>1339</v>
      </c>
      <c r="D417" s="40" t="str">
        <f t="shared" si="5"/>
        <v>4651 - Comercio al por mayor de ordenadores, equipos periféricos y programas informáticos</v>
      </c>
      <c r="E417" s="43"/>
      <c r="F417" s="40"/>
      <c r="G417" s="41"/>
      <c r="H417" s="41"/>
    </row>
    <row r="418" spans="1:8" ht="63.75" x14ac:dyDescent="0.2">
      <c r="A418" s="45" t="s">
        <v>1340</v>
      </c>
      <c r="B418" s="45" t="s">
        <v>1341</v>
      </c>
      <c r="C418" s="45" t="s">
        <v>1183</v>
      </c>
      <c r="D418" s="40" t="str">
        <f t="shared" si="5"/>
        <v>4652 - Comercio al por mayor de equipos electrónicos y de telecomunicaciones y sus componentes</v>
      </c>
      <c r="E418" s="43"/>
      <c r="F418" s="40"/>
      <c r="G418" s="41"/>
      <c r="H418" s="41"/>
    </row>
    <row r="419" spans="1:8" ht="51" x14ac:dyDescent="0.2">
      <c r="A419" s="45" t="s">
        <v>1184</v>
      </c>
      <c r="B419" s="45" t="s">
        <v>1185</v>
      </c>
      <c r="C419" s="45" t="s">
        <v>1186</v>
      </c>
      <c r="D419" s="40" t="str">
        <f t="shared" si="5"/>
        <v>4661 - Comercio al por mayor de maquinaria, equipos y suministros agrícolas</v>
      </c>
      <c r="E419" s="43"/>
      <c r="F419" s="40"/>
      <c r="G419" s="44"/>
      <c r="H419" s="44"/>
    </row>
    <row r="420" spans="1:8" ht="38.25" x14ac:dyDescent="0.2">
      <c r="A420" s="45" t="s">
        <v>1187</v>
      </c>
      <c r="B420" s="45" t="s">
        <v>1188</v>
      </c>
      <c r="C420" s="45" t="s">
        <v>1189</v>
      </c>
      <c r="D420" s="40" t="str">
        <f t="shared" si="5"/>
        <v>4662 - Comercio al por mayor de máquinas herramienta</v>
      </c>
      <c r="E420" s="43"/>
      <c r="F420" s="40"/>
      <c r="G420" s="41"/>
      <c r="H420" s="41"/>
    </row>
    <row r="421" spans="1:8" ht="63.75" x14ac:dyDescent="0.2">
      <c r="A421" s="45" t="s">
        <v>1190</v>
      </c>
      <c r="B421" s="45" t="s">
        <v>1191</v>
      </c>
      <c r="C421" s="45" t="s">
        <v>1192</v>
      </c>
      <c r="D421" s="40" t="str">
        <f t="shared" si="5"/>
        <v>4663 - Comercio al por mayor de maquinaria para la minería, la construcción y la ingeniería civil</v>
      </c>
      <c r="E421" s="43"/>
      <c r="F421" s="40"/>
      <c r="G421" s="41"/>
      <c r="H421" s="44"/>
    </row>
    <row r="422" spans="1:8" ht="63.75" x14ac:dyDescent="0.2">
      <c r="A422" s="45" t="s">
        <v>1193</v>
      </c>
      <c r="B422" s="45" t="s">
        <v>1194</v>
      </c>
      <c r="C422" s="45" t="s">
        <v>1195</v>
      </c>
      <c r="D422" s="40" t="str">
        <f t="shared" si="5"/>
        <v>4664 - Comercio al por mayor de maquinaria para la industria textil y de máquinas de coser y tricotar</v>
      </c>
      <c r="E422" s="43"/>
      <c r="F422" s="40"/>
      <c r="G422" s="41"/>
      <c r="H422" s="41"/>
    </row>
    <row r="423" spans="1:8" ht="25.5" x14ac:dyDescent="0.2">
      <c r="A423" s="45" t="s">
        <v>1196</v>
      </c>
      <c r="B423" s="45" t="s">
        <v>1197</v>
      </c>
      <c r="C423" s="45" t="s">
        <v>947</v>
      </c>
      <c r="D423" s="40" t="str">
        <f t="shared" si="5"/>
        <v>4665 - Comercio al por mayor de muebles de oficina</v>
      </c>
      <c r="E423" s="43"/>
      <c r="F423" s="40"/>
      <c r="G423" s="41"/>
      <c r="H423" s="41"/>
    </row>
    <row r="424" spans="1:8" ht="38.25" x14ac:dyDescent="0.2">
      <c r="A424" s="45" t="s">
        <v>948</v>
      </c>
      <c r="B424" s="45" t="s">
        <v>949</v>
      </c>
      <c r="C424" s="45" t="s">
        <v>950</v>
      </c>
      <c r="D424" s="40" t="str">
        <f t="shared" si="5"/>
        <v>4666 - Comercio al por mayor de otra maquinaria y equipo de oficina</v>
      </c>
      <c r="E424" s="43"/>
      <c r="F424" s="40"/>
      <c r="G424" s="41"/>
      <c r="H424" s="44"/>
    </row>
    <row r="425" spans="1:8" ht="38.25" x14ac:dyDescent="0.2">
      <c r="A425" s="45" t="s">
        <v>951</v>
      </c>
      <c r="B425" s="45" t="s">
        <v>952</v>
      </c>
      <c r="C425" s="45" t="s">
        <v>953</v>
      </c>
      <c r="D425" s="40" t="str">
        <f t="shared" si="5"/>
        <v>4669 - Comercio al por mayor de otra maquinaria y equipo</v>
      </c>
      <c r="E425" s="43"/>
      <c r="F425" s="40"/>
      <c r="G425" s="41"/>
      <c r="H425" s="41"/>
    </row>
    <row r="426" spans="1:8" ht="63.75" x14ac:dyDescent="0.2">
      <c r="A426" s="45" t="s">
        <v>1208</v>
      </c>
      <c r="B426" s="45" t="s">
        <v>1209</v>
      </c>
      <c r="C426" s="45" t="s">
        <v>1210</v>
      </c>
      <c r="D426" s="40" t="str">
        <f t="shared" si="5"/>
        <v>4671 - Comercio al por mayor de combustibles sólidos, líquidos y gaseosos, y productos similares</v>
      </c>
      <c r="E426" s="43"/>
      <c r="F426" s="40"/>
      <c r="G426" s="41"/>
      <c r="H426" s="41"/>
    </row>
    <row r="427" spans="1:8" ht="38.25" x14ac:dyDescent="0.2">
      <c r="A427" s="45" t="s">
        <v>1211</v>
      </c>
      <c r="B427" s="45" t="s">
        <v>1212</v>
      </c>
      <c r="C427" s="45" t="s">
        <v>1213</v>
      </c>
      <c r="D427" s="40" t="str">
        <f t="shared" si="5"/>
        <v>4672 - Comercio al por mayor de metales y minerales metálicos</v>
      </c>
      <c r="E427" s="43"/>
      <c r="F427" s="40"/>
      <c r="G427" s="41"/>
      <c r="H427" s="41"/>
    </row>
    <row r="428" spans="1:8" ht="51" x14ac:dyDescent="0.2">
      <c r="A428" s="45" t="s">
        <v>1214</v>
      </c>
      <c r="B428" s="45" t="s">
        <v>1215</v>
      </c>
      <c r="C428" s="45" t="s">
        <v>1216</v>
      </c>
      <c r="D428" s="40" t="str">
        <f t="shared" si="5"/>
        <v>4673 - Comercio al por mayor de madera, materiales de construcción y aparatos sanitarios</v>
      </c>
      <c r="E428" s="43"/>
      <c r="F428" s="40"/>
      <c r="G428" s="41"/>
      <c r="H428" s="41"/>
    </row>
    <row r="429" spans="1:8" ht="38.25" x14ac:dyDescent="0.2">
      <c r="A429" s="45" t="s">
        <v>1217</v>
      </c>
      <c r="B429" s="45" t="s">
        <v>1218</v>
      </c>
      <c r="C429" s="45" t="s">
        <v>1219</v>
      </c>
      <c r="D429" s="40" t="str">
        <f t="shared" si="5"/>
        <v>4674 - Comercio al por mayor de ferretería, fontanería y calefacción</v>
      </c>
      <c r="E429" s="43"/>
      <c r="F429" s="40"/>
      <c r="G429" s="41"/>
      <c r="H429" s="44"/>
    </row>
    <row r="430" spans="1:8" ht="25.5" x14ac:dyDescent="0.2">
      <c r="A430" s="45" t="s">
        <v>1220</v>
      </c>
      <c r="B430" s="45" t="s">
        <v>1221</v>
      </c>
      <c r="C430" s="45" t="s">
        <v>1222</v>
      </c>
      <c r="D430" s="40" t="str">
        <f t="shared" si="5"/>
        <v>4675 - Comercio al por mayor de productos químicos</v>
      </c>
      <c r="E430" s="43"/>
      <c r="F430" s="40"/>
      <c r="G430" s="41"/>
      <c r="H430" s="44"/>
    </row>
    <row r="431" spans="1:8" ht="38.25" x14ac:dyDescent="0.2">
      <c r="A431" s="45" t="s">
        <v>1223</v>
      </c>
      <c r="B431" s="45" t="s">
        <v>1224</v>
      </c>
      <c r="C431" s="45" t="s">
        <v>1225</v>
      </c>
      <c r="D431" s="40" t="str">
        <f t="shared" si="5"/>
        <v>4676 - Comercio al por mayor de otros productos semielaborados</v>
      </c>
      <c r="E431" s="43"/>
      <c r="F431" s="40"/>
      <c r="G431" s="41"/>
      <c r="H431" s="41"/>
    </row>
    <row r="432" spans="1:8" ht="38.25" x14ac:dyDescent="0.2">
      <c r="A432" s="45" t="s">
        <v>1226</v>
      </c>
      <c r="B432" s="45" t="s">
        <v>1227</v>
      </c>
      <c r="C432" s="45" t="s">
        <v>1228</v>
      </c>
      <c r="D432" s="40" t="str">
        <f t="shared" si="5"/>
        <v>4677 - Comercio al por mayor de chatarra y productos de desecho</v>
      </c>
      <c r="E432" s="43"/>
      <c r="F432" s="40"/>
      <c r="G432" s="41"/>
      <c r="H432" s="41"/>
    </row>
    <row r="433" spans="1:8" ht="25.5" x14ac:dyDescent="0.2">
      <c r="A433" s="45" t="s">
        <v>1230</v>
      </c>
      <c r="B433" s="45" t="s">
        <v>1231</v>
      </c>
      <c r="C433" s="45" t="s">
        <v>1229</v>
      </c>
      <c r="D433" s="40" t="str">
        <f t="shared" si="5"/>
        <v>4690 - Comercio al por mayor no especializado</v>
      </c>
      <c r="E433" s="43"/>
      <c r="F433" s="40"/>
      <c r="G433" s="44"/>
      <c r="H433" s="44"/>
    </row>
    <row r="434" spans="1:8" ht="89.25" x14ac:dyDescent="0.2">
      <c r="A434" s="45" t="s">
        <v>1232</v>
      </c>
      <c r="B434" s="45" t="s">
        <v>1233</v>
      </c>
      <c r="C434" s="45" t="s">
        <v>1256</v>
      </c>
      <c r="D434" s="40" t="str">
        <f t="shared" ref="D434:D497" si="6">A434 &amp;" - " &amp; C434</f>
        <v>4711 - Comercio al por menor en establecimientos no especializados, con predominio en productos alimenticios, bebidas y tabaco</v>
      </c>
      <c r="E434" s="43"/>
      <c r="F434" s="40"/>
      <c r="G434" s="41"/>
      <c r="H434" s="41"/>
    </row>
    <row r="435" spans="1:8" ht="51" x14ac:dyDescent="0.2">
      <c r="A435" s="45" t="s">
        <v>1257</v>
      </c>
      <c r="B435" s="45" t="s">
        <v>1258</v>
      </c>
      <c r="C435" s="45" t="s">
        <v>2593</v>
      </c>
      <c r="D435" s="40" t="str">
        <f t="shared" si="6"/>
        <v>4719 - Otro comercio al por menor en establecimientos no especializados</v>
      </c>
      <c r="E435" s="43"/>
      <c r="F435" s="40"/>
      <c r="G435" s="44"/>
      <c r="H435" s="44"/>
    </row>
    <row r="436" spans="1:8" ht="51" x14ac:dyDescent="0.2">
      <c r="A436" s="45" t="s">
        <v>2594</v>
      </c>
      <c r="B436" s="45" t="s">
        <v>2595</v>
      </c>
      <c r="C436" s="45" t="s">
        <v>2596</v>
      </c>
      <c r="D436" s="40" t="str">
        <f t="shared" si="6"/>
        <v>4721 - Comercio al por menor de frutas y hortalizas en establecimientos especializados</v>
      </c>
      <c r="E436" s="43"/>
      <c r="F436" s="40"/>
      <c r="G436" s="41"/>
      <c r="H436" s="41"/>
    </row>
    <row r="437" spans="1:8" ht="63.75" x14ac:dyDescent="0.2">
      <c r="A437" s="45" t="s">
        <v>2597</v>
      </c>
      <c r="B437" s="45" t="s">
        <v>2598</v>
      </c>
      <c r="C437" s="45" t="s">
        <v>2599</v>
      </c>
      <c r="D437" s="40" t="str">
        <f t="shared" si="6"/>
        <v>4722 - Comercio al por menor de carne y productos cárnicos en establecimientos especializados</v>
      </c>
      <c r="E437" s="43"/>
      <c r="F437" s="40"/>
      <c r="G437" s="44"/>
      <c r="H437" s="44"/>
    </row>
    <row r="438" spans="1:8" ht="63.75" x14ac:dyDescent="0.2">
      <c r="A438" s="45" t="s">
        <v>2600</v>
      </c>
      <c r="B438" s="45" t="s">
        <v>2601</v>
      </c>
      <c r="C438" s="45" t="s">
        <v>2602</v>
      </c>
      <c r="D438" s="40" t="str">
        <f t="shared" si="6"/>
        <v>4723 - Comercio al por menor de pescados y mariscos en establecimientos especializados</v>
      </c>
      <c r="E438" s="43"/>
      <c r="F438" s="40"/>
      <c r="G438" s="41"/>
      <c r="H438" s="41"/>
    </row>
    <row r="439" spans="1:8" ht="76.5" x14ac:dyDescent="0.2">
      <c r="A439" s="45" t="s">
        <v>2603</v>
      </c>
      <c r="B439" s="45" t="s">
        <v>2514</v>
      </c>
      <c r="C439" s="45" t="s">
        <v>2515</v>
      </c>
      <c r="D439" s="40" t="str">
        <f t="shared" si="6"/>
        <v>4724 - Comercio al por menor de pan y productos de panadería, confitería y pastelería en establecimientos especializados</v>
      </c>
      <c r="E439" s="43"/>
      <c r="F439" s="40"/>
      <c r="G439" s="41"/>
      <c r="H439" s="41"/>
    </row>
    <row r="440" spans="1:8" ht="51" x14ac:dyDescent="0.2">
      <c r="A440" s="45" t="s">
        <v>2516</v>
      </c>
      <c r="B440" s="45" t="s">
        <v>2517</v>
      </c>
      <c r="C440" s="45" t="s">
        <v>2616</v>
      </c>
      <c r="D440" s="40" t="str">
        <f t="shared" si="6"/>
        <v>4725 - Comercio al por menor de bebidas en establecimientos especializados</v>
      </c>
      <c r="E440" s="43"/>
      <c r="F440" s="40"/>
      <c r="G440" s="41"/>
      <c r="H440" s="44"/>
    </row>
    <row r="441" spans="1:8" ht="63.75" x14ac:dyDescent="0.2">
      <c r="A441" s="45" t="s">
        <v>2617</v>
      </c>
      <c r="B441" s="45" t="s">
        <v>2618</v>
      </c>
      <c r="C441" s="45" t="s">
        <v>2619</v>
      </c>
      <c r="D441" s="40" t="str">
        <f t="shared" si="6"/>
        <v>4726 - Comercio al por menor de productos de tabaco en establecimientos especializados</v>
      </c>
      <c r="E441" s="43"/>
      <c r="F441" s="40"/>
      <c r="G441" s="41"/>
      <c r="H441" s="44"/>
    </row>
    <row r="442" spans="1:8" ht="63.75" x14ac:dyDescent="0.2">
      <c r="A442" s="45" t="s">
        <v>2620</v>
      </c>
      <c r="B442" s="45" t="s">
        <v>2621</v>
      </c>
      <c r="C442" s="45" t="s">
        <v>2622</v>
      </c>
      <c r="D442" s="40" t="str">
        <f t="shared" si="6"/>
        <v>4729 - Otro comercio al por menor de productos alimenticios en establecimientos especializados</v>
      </c>
      <c r="E442" s="43"/>
      <c r="F442" s="40"/>
      <c r="G442" s="41"/>
      <c r="H442" s="41"/>
    </row>
    <row r="443" spans="1:8" ht="63.75" x14ac:dyDescent="0.2">
      <c r="A443" s="45" t="s">
        <v>2624</v>
      </c>
      <c r="B443" s="45" t="s">
        <v>2625</v>
      </c>
      <c r="C443" s="45" t="s">
        <v>2623</v>
      </c>
      <c r="D443" s="40" t="str">
        <f t="shared" si="6"/>
        <v>4730 - Comercio al por menor de combustible para la automoción en establecimientos especializados</v>
      </c>
      <c r="E443" s="43"/>
      <c r="F443" s="40"/>
      <c r="G443" s="41"/>
      <c r="H443" s="41"/>
    </row>
    <row r="444" spans="1:8" ht="89.25" x14ac:dyDescent="0.2">
      <c r="A444" s="45" t="s">
        <v>2626</v>
      </c>
      <c r="B444" s="45" t="s">
        <v>2627</v>
      </c>
      <c r="C444" s="45" t="s">
        <v>2628</v>
      </c>
      <c r="D444" s="40" t="str">
        <f t="shared" si="6"/>
        <v>4741 - Comercio al por menor de ordenadores, equipos periféricos y programas informáticos en establecimientos especializados</v>
      </c>
      <c r="E444" s="43"/>
      <c r="F444" s="40"/>
      <c r="G444" s="44"/>
      <c r="H444" s="44"/>
    </row>
    <row r="445" spans="1:8" ht="63.75" x14ac:dyDescent="0.2">
      <c r="A445" s="45" t="s">
        <v>2629</v>
      </c>
      <c r="B445" s="45" t="s">
        <v>2630</v>
      </c>
      <c r="C445" s="45" t="s">
        <v>2631</v>
      </c>
      <c r="D445" s="40" t="str">
        <f t="shared" si="6"/>
        <v>4742 - Comercio al por menor de equipos de telecomunicaciones en establecimientos especializados</v>
      </c>
      <c r="E445" s="43"/>
      <c r="F445" s="40"/>
      <c r="G445" s="41"/>
      <c r="H445" s="41"/>
    </row>
    <row r="446" spans="1:8" ht="63.75" x14ac:dyDescent="0.2">
      <c r="A446" s="45" t="s">
        <v>190</v>
      </c>
      <c r="B446" s="45" t="s">
        <v>191</v>
      </c>
      <c r="C446" s="45" t="s">
        <v>1260</v>
      </c>
      <c r="D446" s="40" t="str">
        <f t="shared" si="6"/>
        <v>4743 - Comercio al por menor de equipos de audio y vídeo en establecimientos especializados</v>
      </c>
      <c r="E446" s="43"/>
      <c r="F446" s="40"/>
      <c r="G446" s="44"/>
      <c r="H446" s="44"/>
    </row>
    <row r="447" spans="1:8" ht="51" x14ac:dyDescent="0.2">
      <c r="A447" s="45" t="s">
        <v>1261</v>
      </c>
      <c r="B447" s="45" t="s">
        <v>1262</v>
      </c>
      <c r="C447" s="45" t="s">
        <v>1263</v>
      </c>
      <c r="D447" s="40" t="str">
        <f t="shared" si="6"/>
        <v>4751 - Comercio al por menor de textiles en establecimientos especializados</v>
      </c>
      <c r="E447" s="43"/>
      <c r="F447" s="40"/>
      <c r="G447" s="41"/>
      <c r="H447" s="41"/>
    </row>
    <row r="448" spans="1:8" ht="63.75" x14ac:dyDescent="0.2">
      <c r="A448" s="45" t="s">
        <v>1264</v>
      </c>
      <c r="B448" s="45" t="s">
        <v>1265</v>
      </c>
      <c r="C448" s="45" t="s">
        <v>1304</v>
      </c>
      <c r="D448" s="40" t="str">
        <f t="shared" si="6"/>
        <v>4752 - Comercio al por menor de ferretería, pintura y vidrio en establecimientos especializados</v>
      </c>
      <c r="E448" s="43"/>
      <c r="F448" s="40"/>
      <c r="G448" s="44"/>
      <c r="H448" s="44"/>
    </row>
    <row r="449" spans="1:8" ht="89.25" x14ac:dyDescent="0.2">
      <c r="A449" s="45" t="s">
        <v>1305</v>
      </c>
      <c r="B449" s="45" t="s">
        <v>1306</v>
      </c>
      <c r="C449" s="45" t="s">
        <v>2604</v>
      </c>
      <c r="D449" s="40" t="str">
        <f t="shared" si="6"/>
        <v>4753 - Comercio al por menor de alfombras, moquetas y revestimientos de paredes y suelos en establecimientos especializados</v>
      </c>
      <c r="E449" s="43"/>
      <c r="F449" s="40"/>
      <c r="G449" s="41"/>
      <c r="H449" s="41"/>
    </row>
    <row r="450" spans="1:8" ht="63.75" x14ac:dyDescent="0.2">
      <c r="A450" s="45" t="s">
        <v>2605</v>
      </c>
      <c r="B450" s="45" t="s">
        <v>2606</v>
      </c>
      <c r="C450" s="45" t="s">
        <v>2607</v>
      </c>
      <c r="D450" s="40" t="str">
        <f t="shared" si="6"/>
        <v>4754 - Comercio al por menor de aparatos electrodomésticos en establecimientos especializados</v>
      </c>
      <c r="E450" s="43"/>
      <c r="F450" s="40"/>
      <c r="G450" s="41"/>
      <c r="H450" s="44"/>
    </row>
    <row r="451" spans="1:8" ht="89.25" x14ac:dyDescent="0.2">
      <c r="A451" s="45" t="s">
        <v>2608</v>
      </c>
      <c r="B451" s="45" t="s">
        <v>2609</v>
      </c>
      <c r="C451" s="45" t="s">
        <v>26</v>
      </c>
      <c r="D451" s="40" t="str">
        <f t="shared" si="6"/>
        <v>4759 - Comercio al por menor de muebles, aparatos de iluminación y otros artículos de uso doméstico en establecimientos especializados</v>
      </c>
      <c r="E451" s="43"/>
      <c r="F451" s="40"/>
      <c r="G451" s="41"/>
      <c r="H451" s="41"/>
    </row>
    <row r="452" spans="1:8" ht="51" x14ac:dyDescent="0.2">
      <c r="A452" s="45" t="s">
        <v>27</v>
      </c>
      <c r="B452" s="45" t="s">
        <v>28</v>
      </c>
      <c r="C452" s="45" t="s">
        <v>29</v>
      </c>
      <c r="D452" s="40" t="str">
        <f t="shared" si="6"/>
        <v>4761 - Comercio al por menor de libros en establecimientos especializados</v>
      </c>
      <c r="E452" s="43"/>
      <c r="F452" s="40"/>
      <c r="G452" s="41"/>
      <c r="H452" s="41"/>
    </row>
    <row r="453" spans="1:8" ht="63.75" x14ac:dyDescent="0.2">
      <c r="A453" s="45" t="s">
        <v>30</v>
      </c>
      <c r="B453" s="45" t="s">
        <v>31</v>
      </c>
      <c r="C453" s="45" t="s">
        <v>32</v>
      </c>
      <c r="D453" s="40" t="str">
        <f t="shared" si="6"/>
        <v>4762 - Comercio al por menor de periódicos y artículos de papelería en establecimientos especializados</v>
      </c>
      <c r="E453" s="43"/>
      <c r="F453" s="40"/>
      <c r="G453" s="41"/>
      <c r="H453" s="41"/>
    </row>
    <row r="454" spans="1:8" ht="63.75" x14ac:dyDescent="0.2">
      <c r="A454" s="45" t="s">
        <v>47</v>
      </c>
      <c r="B454" s="45" t="s">
        <v>48</v>
      </c>
      <c r="C454" s="45" t="s">
        <v>49</v>
      </c>
      <c r="D454" s="40" t="str">
        <f t="shared" si="6"/>
        <v>4763 - Comercio al por menor de grabaciones de música y vídeo en establecimientos especializados</v>
      </c>
      <c r="E454" s="43"/>
      <c r="F454" s="40"/>
      <c r="G454" s="41"/>
      <c r="H454" s="44"/>
    </row>
    <row r="455" spans="1:8" ht="51" x14ac:dyDescent="0.2">
      <c r="A455" s="45" t="s">
        <v>50</v>
      </c>
      <c r="B455" s="45" t="s">
        <v>51</v>
      </c>
      <c r="C455" s="45" t="s">
        <v>52</v>
      </c>
      <c r="D455" s="40" t="str">
        <f t="shared" si="6"/>
        <v>4764 - Comercio al por menor de artículos deportivos en establecimientos especializados</v>
      </c>
      <c r="E455" s="43"/>
      <c r="F455" s="40"/>
      <c r="G455" s="44"/>
      <c r="H455" s="44"/>
    </row>
    <row r="456" spans="1:8" ht="51" x14ac:dyDescent="0.2">
      <c r="A456" s="45" t="s">
        <v>53</v>
      </c>
      <c r="B456" s="45" t="s">
        <v>54</v>
      </c>
      <c r="C456" s="45" t="s">
        <v>55</v>
      </c>
      <c r="D456" s="40" t="str">
        <f t="shared" si="6"/>
        <v>4765 - Comercio al por menor de juegos y juguetes en establecimientos especializados</v>
      </c>
      <c r="E456" s="43"/>
      <c r="F456" s="40"/>
      <c r="G456" s="41"/>
      <c r="H456" s="41"/>
    </row>
    <row r="457" spans="1:8" ht="51" x14ac:dyDescent="0.2">
      <c r="A457" s="45" t="s">
        <v>56</v>
      </c>
      <c r="B457" s="45" t="s">
        <v>57</v>
      </c>
      <c r="C457" s="45" t="s">
        <v>58</v>
      </c>
      <c r="D457" s="40" t="str">
        <f t="shared" si="6"/>
        <v>4771 - Comercio al por menor de prendas de vestir en establecimientos especializados</v>
      </c>
      <c r="E457" s="43"/>
      <c r="F457" s="40"/>
      <c r="G457" s="44"/>
      <c r="H457" s="44"/>
    </row>
    <row r="458" spans="1:8" ht="63.75" x14ac:dyDescent="0.2">
      <c r="A458" s="45" t="s">
        <v>59</v>
      </c>
      <c r="B458" s="45" t="s">
        <v>60</v>
      </c>
      <c r="C458" s="45" t="s">
        <v>61</v>
      </c>
      <c r="D458" s="40" t="str">
        <f t="shared" si="6"/>
        <v>4772 - Comercio al por menor de calzado y artículos de cuero en establecimientos especializados</v>
      </c>
      <c r="E458" s="43"/>
      <c r="F458" s="40"/>
      <c r="G458" s="41"/>
      <c r="H458" s="41"/>
    </row>
    <row r="459" spans="1:8" ht="63.75" x14ac:dyDescent="0.2">
      <c r="A459" s="45" t="s">
        <v>282</v>
      </c>
      <c r="B459" s="45" t="s">
        <v>283</v>
      </c>
      <c r="C459" s="45" t="s">
        <v>284</v>
      </c>
      <c r="D459" s="40" t="str">
        <f t="shared" si="6"/>
        <v>4773 - Comercio al por menor de productos farmacéuticos en establecimientos especializados</v>
      </c>
      <c r="E459" s="43"/>
      <c r="F459" s="40"/>
      <c r="G459" s="41"/>
      <c r="H459" s="41"/>
    </row>
    <row r="460" spans="1:8" ht="63.75" x14ac:dyDescent="0.2">
      <c r="A460" s="45" t="s">
        <v>285</v>
      </c>
      <c r="B460" s="45" t="s">
        <v>286</v>
      </c>
      <c r="C460" s="45" t="s">
        <v>287</v>
      </c>
      <c r="D460" s="40" t="str">
        <f t="shared" si="6"/>
        <v>4774 - Comercio al por menor de artículos médicos y ortopédicos en establecimientos especializados</v>
      </c>
      <c r="E460" s="43"/>
      <c r="F460" s="40"/>
      <c r="G460" s="41"/>
      <c r="H460" s="44"/>
    </row>
    <row r="461" spans="1:8" ht="76.5" x14ac:dyDescent="0.2">
      <c r="A461" s="45" t="s">
        <v>288</v>
      </c>
      <c r="B461" s="45" t="s">
        <v>289</v>
      </c>
      <c r="C461" s="45" t="s">
        <v>290</v>
      </c>
      <c r="D461" s="40" t="str">
        <f t="shared" si="6"/>
        <v>4775 - Comercio al por menor de productos cosméticos e higiénicos en establecimientos especializados</v>
      </c>
      <c r="E461" s="43"/>
      <c r="F461" s="40"/>
      <c r="G461" s="44"/>
      <c r="H461" s="44"/>
    </row>
    <row r="462" spans="1:8" ht="102" x14ac:dyDescent="0.2">
      <c r="A462" s="45" t="s">
        <v>1626</v>
      </c>
      <c r="B462" s="45" t="s">
        <v>1627</v>
      </c>
      <c r="C462" s="45" t="s">
        <v>1628</v>
      </c>
      <c r="D462" s="40" t="str">
        <f t="shared" si="6"/>
        <v>4776 - Comercio al por menor de flores, plantas, semillas, fertilizantes, animales de compañía y alimentos para los mismos en establecimientos especializados</v>
      </c>
      <c r="E462" s="43"/>
      <c r="F462" s="40"/>
      <c r="G462" s="41"/>
      <c r="H462" s="44"/>
    </row>
    <row r="463" spans="1:8" ht="63.75" x14ac:dyDescent="0.2">
      <c r="A463" s="45" t="s">
        <v>1629</v>
      </c>
      <c r="B463" s="45" t="s">
        <v>1630</v>
      </c>
      <c r="C463" s="45" t="s">
        <v>1631</v>
      </c>
      <c r="D463" s="40" t="str">
        <f t="shared" si="6"/>
        <v>4777 - Comercio al por menor de artículos de relojería y joyería en establecimientos especializados</v>
      </c>
      <c r="E463" s="43"/>
      <c r="F463" s="40"/>
      <c r="G463" s="41"/>
      <c r="H463" s="41"/>
    </row>
    <row r="464" spans="1:8" ht="63.75" x14ac:dyDescent="0.2">
      <c r="A464" s="45" t="s">
        <v>1632</v>
      </c>
      <c r="B464" s="45" t="s">
        <v>1633</v>
      </c>
      <c r="C464" s="45" t="s">
        <v>1360</v>
      </c>
      <c r="D464" s="40" t="str">
        <f t="shared" si="6"/>
        <v>4778 - Otro comercio al por menor de artículos nuevos en establecimientos especializados</v>
      </c>
      <c r="E464" s="43"/>
      <c r="F464" s="40"/>
      <c r="G464" s="41"/>
      <c r="H464" s="41"/>
    </row>
    <row r="465" spans="1:8" ht="51" x14ac:dyDescent="0.2">
      <c r="A465" s="45" t="s">
        <v>1361</v>
      </c>
      <c r="B465" s="45" t="s">
        <v>1362</v>
      </c>
      <c r="C465" s="45" t="s">
        <v>1369</v>
      </c>
      <c r="D465" s="40" t="str">
        <f t="shared" si="6"/>
        <v>4779 - Comercio al por menor de artículos de segunda mano en establecimientos</v>
      </c>
      <c r="E465" s="43"/>
      <c r="F465" s="40"/>
      <c r="G465" s="44"/>
      <c r="H465" s="44"/>
    </row>
    <row r="466" spans="1:8" ht="76.5" x14ac:dyDescent="0.2">
      <c r="A466" s="45" t="s">
        <v>1370</v>
      </c>
      <c r="B466" s="45" t="s">
        <v>1371</v>
      </c>
      <c r="C466" s="45" t="s">
        <v>1372</v>
      </c>
      <c r="D466" s="40" t="str">
        <f t="shared" si="6"/>
        <v>4781 - Comercio al por menor de productos alimenticios, bebidas y tabaco en puestos de venta y en mercadillos</v>
      </c>
      <c r="E466" s="43"/>
      <c r="F466" s="40"/>
      <c r="G466" s="41"/>
      <c r="H466" s="41"/>
    </row>
    <row r="467" spans="1:8" ht="63.75" x14ac:dyDescent="0.2">
      <c r="A467" s="45" t="s">
        <v>1373</v>
      </c>
      <c r="B467" s="45" t="s">
        <v>1374</v>
      </c>
      <c r="C467" s="45" t="s">
        <v>1131</v>
      </c>
      <c r="D467" s="40" t="str">
        <f t="shared" si="6"/>
        <v>4782 - Comercio al por menor de productos textiles, prendas de vestir y calzado en puestos de venta y en mercadillos</v>
      </c>
      <c r="E467" s="43"/>
      <c r="F467" s="40"/>
      <c r="G467" s="44"/>
      <c r="H467" s="44"/>
    </row>
    <row r="468" spans="1:8" ht="51" x14ac:dyDescent="0.2">
      <c r="A468" s="45" t="s">
        <v>1132</v>
      </c>
      <c r="B468" s="45" t="s">
        <v>1133</v>
      </c>
      <c r="C468" s="45" t="s">
        <v>1134</v>
      </c>
      <c r="D468" s="40" t="str">
        <f t="shared" si="6"/>
        <v>4789 - Comercio al por menor de otros productos en puestos de venta y en mercadillos</v>
      </c>
      <c r="E468" s="43"/>
      <c r="F468" s="40"/>
      <c r="G468" s="41"/>
      <c r="H468" s="41"/>
    </row>
    <row r="469" spans="1:8" ht="38.25" x14ac:dyDescent="0.2">
      <c r="A469" s="45" t="s">
        <v>1135</v>
      </c>
      <c r="B469" s="45" t="s">
        <v>1136</v>
      </c>
      <c r="C469" s="45" t="s">
        <v>1137</v>
      </c>
      <c r="D469" s="40" t="str">
        <f t="shared" si="6"/>
        <v>4791 - Comercio al por menor por correspondencia o Internet</v>
      </c>
      <c r="E469" s="43"/>
      <c r="F469" s="40"/>
      <c r="G469" s="44"/>
      <c r="H469" s="44"/>
    </row>
    <row r="470" spans="1:8" ht="63.75" x14ac:dyDescent="0.2">
      <c r="A470" s="45" t="s">
        <v>1138</v>
      </c>
      <c r="B470" s="45" t="s">
        <v>1139</v>
      </c>
      <c r="C470" s="45" t="s">
        <v>148</v>
      </c>
      <c r="D470" s="40" t="str">
        <f t="shared" si="6"/>
        <v>4799 - Otro comercio al por menor no realizado ni en establecimientos, ni en puestos de venta ni en mercadillos</v>
      </c>
      <c r="E470" s="43"/>
      <c r="F470" s="40"/>
      <c r="G470" s="41"/>
      <c r="H470" s="41"/>
    </row>
    <row r="471" spans="1:8" ht="38.25" x14ac:dyDescent="0.2">
      <c r="A471" s="45" t="s">
        <v>67</v>
      </c>
      <c r="B471" s="45" t="s">
        <v>68</v>
      </c>
      <c r="C471" s="45" t="s">
        <v>66</v>
      </c>
      <c r="D471" s="40" t="str">
        <f t="shared" si="6"/>
        <v>4910 - Transporte interurbano de pasajeros por ferrocarril</v>
      </c>
      <c r="E471" s="43"/>
      <c r="F471" s="40"/>
      <c r="G471" s="44"/>
      <c r="H471" s="44"/>
    </row>
    <row r="472" spans="1:8" ht="38.25" x14ac:dyDescent="0.2">
      <c r="A472" s="45" t="s">
        <v>70</v>
      </c>
      <c r="B472" s="45" t="s">
        <v>71</v>
      </c>
      <c r="C472" s="45" t="s">
        <v>69</v>
      </c>
      <c r="D472" s="40" t="str">
        <f t="shared" si="6"/>
        <v>4920 - Transporte de mercancías por ferrocarril</v>
      </c>
      <c r="E472" s="43"/>
      <c r="F472" s="40"/>
      <c r="G472" s="41"/>
      <c r="H472" s="41"/>
    </row>
    <row r="473" spans="1:8" ht="38.25" x14ac:dyDescent="0.2">
      <c r="A473" s="45" t="s">
        <v>72</v>
      </c>
      <c r="B473" s="45" t="s">
        <v>73</v>
      </c>
      <c r="C473" s="45" t="s">
        <v>74</v>
      </c>
      <c r="D473" s="40" t="str">
        <f t="shared" si="6"/>
        <v>4931 - Transporte terrestre urbano y suburbano de pasajeros</v>
      </c>
      <c r="E473" s="43"/>
      <c r="F473" s="40"/>
      <c r="G473" s="44"/>
      <c r="H473" s="44"/>
    </row>
    <row r="474" spans="1:8" x14ac:dyDescent="0.2">
      <c r="A474" s="45" t="s">
        <v>75</v>
      </c>
      <c r="B474" s="45" t="s">
        <v>62</v>
      </c>
      <c r="C474" s="45" t="s">
        <v>63</v>
      </c>
      <c r="D474" s="40" t="str">
        <f t="shared" si="6"/>
        <v>4932 - Transporte por taxi</v>
      </c>
      <c r="E474" s="43"/>
      <c r="F474" s="40"/>
      <c r="G474" s="41"/>
      <c r="H474" s="44"/>
    </row>
    <row r="475" spans="1:8" ht="38.25" x14ac:dyDescent="0.2">
      <c r="A475" s="45" t="s">
        <v>64</v>
      </c>
      <c r="B475" s="45" t="s">
        <v>65</v>
      </c>
      <c r="C475" s="45" t="s">
        <v>297</v>
      </c>
      <c r="D475" s="40" t="str">
        <f t="shared" si="6"/>
        <v>4939 - tipos de transporte terrestre de pasajeros n.c.o.p.</v>
      </c>
      <c r="E475" s="43"/>
      <c r="F475" s="40"/>
      <c r="G475" s="41"/>
      <c r="H475" s="41"/>
    </row>
    <row r="476" spans="1:8" ht="38.25" x14ac:dyDescent="0.2">
      <c r="A476" s="45" t="s">
        <v>298</v>
      </c>
      <c r="B476" s="45" t="s">
        <v>299</v>
      </c>
      <c r="C476" s="45" t="s">
        <v>300</v>
      </c>
      <c r="D476" s="40" t="str">
        <f t="shared" si="6"/>
        <v>4941 - Transporte de mercancías por carretera</v>
      </c>
      <c r="E476" s="43"/>
      <c r="F476" s="40"/>
      <c r="G476" s="41"/>
      <c r="H476" s="41"/>
    </row>
    <row r="477" spans="1:8" x14ac:dyDescent="0.2">
      <c r="A477" s="45" t="s">
        <v>301</v>
      </c>
      <c r="B477" s="45" t="s">
        <v>302</v>
      </c>
      <c r="C477" s="45" t="s">
        <v>303</v>
      </c>
      <c r="D477" s="40" t="str">
        <f t="shared" si="6"/>
        <v>4942 - Servicios de mudanza</v>
      </c>
      <c r="E477" s="43"/>
      <c r="F477" s="40"/>
      <c r="G477" s="41"/>
      <c r="H477" s="41"/>
    </row>
    <row r="478" spans="1:8" x14ac:dyDescent="0.2">
      <c r="A478" s="45" t="s">
        <v>305</v>
      </c>
      <c r="B478" s="45" t="s">
        <v>306</v>
      </c>
      <c r="C478" s="45" t="s">
        <v>304</v>
      </c>
      <c r="D478" s="40" t="str">
        <f t="shared" si="6"/>
        <v>4950 - Transporte por tubería</v>
      </c>
      <c r="E478" s="43"/>
      <c r="F478" s="40"/>
      <c r="G478" s="41"/>
      <c r="H478" s="41"/>
    </row>
    <row r="479" spans="1:8" ht="25.5" x14ac:dyDescent="0.2">
      <c r="A479" s="45" t="s">
        <v>308</v>
      </c>
      <c r="B479" s="45" t="s">
        <v>309</v>
      </c>
      <c r="C479" s="45" t="s">
        <v>307</v>
      </c>
      <c r="D479" s="40" t="str">
        <f t="shared" si="6"/>
        <v>5010 - Transporte marítimo de pasajeros</v>
      </c>
      <c r="E479" s="43"/>
      <c r="F479" s="40"/>
      <c r="G479" s="41"/>
      <c r="H479" s="41"/>
    </row>
    <row r="480" spans="1:8" ht="25.5" x14ac:dyDescent="0.2">
      <c r="A480" s="45" t="s">
        <v>311</v>
      </c>
      <c r="B480" s="45" t="s">
        <v>312</v>
      </c>
      <c r="C480" s="45" t="s">
        <v>310</v>
      </c>
      <c r="D480" s="40" t="str">
        <f t="shared" si="6"/>
        <v>5020 - Transporte marítimo de mercancías</v>
      </c>
      <c r="E480" s="43"/>
      <c r="F480" s="40"/>
      <c r="G480" s="41"/>
      <c r="H480" s="41"/>
    </row>
    <row r="481" spans="1:8" ht="38.25" x14ac:dyDescent="0.2">
      <c r="A481" s="45" t="s">
        <v>1343</v>
      </c>
      <c r="B481" s="45" t="s">
        <v>1344</v>
      </c>
      <c r="C481" s="45" t="s">
        <v>1342</v>
      </c>
      <c r="D481" s="40" t="str">
        <f t="shared" si="6"/>
        <v>5030 - Transporte de pasajeros por vías navegables interiores</v>
      </c>
      <c r="E481" s="43"/>
      <c r="F481" s="40"/>
      <c r="G481" s="41"/>
      <c r="H481" s="41"/>
    </row>
    <row r="482" spans="1:8" ht="38.25" x14ac:dyDescent="0.2">
      <c r="A482" s="45" t="s">
        <v>1346</v>
      </c>
      <c r="B482" s="45" t="s">
        <v>1347</v>
      </c>
      <c r="C482" s="45" t="s">
        <v>1345</v>
      </c>
      <c r="D482" s="40" t="str">
        <f t="shared" si="6"/>
        <v>5040 - Transporte de mercancías por vías navegables interiores</v>
      </c>
      <c r="E482" s="43"/>
      <c r="F482" s="40"/>
      <c r="G482" s="41"/>
      <c r="H482" s="41"/>
    </row>
    <row r="483" spans="1:8" ht="25.5" x14ac:dyDescent="0.2">
      <c r="A483" s="45" t="s">
        <v>1376</v>
      </c>
      <c r="B483" s="45" t="s">
        <v>1377</v>
      </c>
      <c r="C483" s="45" t="s">
        <v>1375</v>
      </c>
      <c r="D483" s="40" t="str">
        <f t="shared" si="6"/>
        <v>5110 - Transporte aéreo de pasajeros</v>
      </c>
      <c r="E483" s="43"/>
      <c r="F483" s="40"/>
      <c r="G483" s="41"/>
      <c r="H483" s="41"/>
    </row>
    <row r="484" spans="1:8" ht="25.5" x14ac:dyDescent="0.2">
      <c r="A484" s="45" t="s">
        <v>1378</v>
      </c>
      <c r="B484" s="45" t="s">
        <v>1379</v>
      </c>
      <c r="C484" s="45" t="s">
        <v>1380</v>
      </c>
      <c r="D484" s="40" t="str">
        <f t="shared" si="6"/>
        <v>5121 - Transporte aéreo de mercancías</v>
      </c>
      <c r="E484" s="43"/>
      <c r="F484" s="40"/>
      <c r="G484" s="41"/>
      <c r="H484" s="41"/>
    </row>
    <row r="485" spans="1:8" x14ac:dyDescent="0.2">
      <c r="A485" s="45" t="s">
        <v>1381</v>
      </c>
      <c r="B485" s="45" t="s">
        <v>1382</v>
      </c>
      <c r="C485" s="45" t="s">
        <v>1383</v>
      </c>
      <c r="D485" s="40" t="str">
        <f t="shared" si="6"/>
        <v>5122 - Transporte espacial</v>
      </c>
      <c r="E485" s="43"/>
      <c r="F485" s="40"/>
      <c r="G485" s="41"/>
      <c r="H485" s="41"/>
    </row>
    <row r="486" spans="1:8" ht="25.5" x14ac:dyDescent="0.2">
      <c r="A486" s="45" t="s">
        <v>1385</v>
      </c>
      <c r="B486" s="45" t="s">
        <v>1386</v>
      </c>
      <c r="C486" s="45" t="s">
        <v>1384</v>
      </c>
      <c r="D486" s="40" t="str">
        <f t="shared" si="6"/>
        <v>5210 - Depósito y almacenamiento</v>
      </c>
      <c r="E486" s="43"/>
      <c r="F486" s="40"/>
      <c r="G486" s="44"/>
      <c r="H486" s="44"/>
    </row>
    <row r="487" spans="1:8" ht="25.5" x14ac:dyDescent="0.2">
      <c r="A487" s="45" t="s">
        <v>1387</v>
      </c>
      <c r="B487" s="45" t="s">
        <v>1388</v>
      </c>
      <c r="C487" s="45" t="s">
        <v>1389</v>
      </c>
      <c r="D487" s="40" t="str">
        <f t="shared" si="6"/>
        <v>5221 - Actividades anexas al transporte terrestre</v>
      </c>
      <c r="E487" s="43"/>
      <c r="F487" s="40"/>
      <c r="G487" s="41"/>
      <c r="H487" s="41"/>
    </row>
    <row r="488" spans="1:8" ht="51" x14ac:dyDescent="0.2">
      <c r="A488" s="45" t="s">
        <v>1390</v>
      </c>
      <c r="B488" s="45" t="s">
        <v>1391</v>
      </c>
      <c r="C488" s="45" t="s">
        <v>1634</v>
      </c>
      <c r="D488" s="40" t="str">
        <f t="shared" si="6"/>
        <v>5222 - Actividades anexas al transporte marítimo y por vías navegables interiores</v>
      </c>
      <c r="E488" s="43"/>
      <c r="F488" s="43"/>
      <c r="G488" s="41"/>
      <c r="H488" s="41"/>
    </row>
    <row r="489" spans="1:8" ht="25.5" x14ac:dyDescent="0.2">
      <c r="A489" s="45" t="s">
        <v>1635</v>
      </c>
      <c r="B489" s="45" t="s">
        <v>1636</v>
      </c>
      <c r="C489" s="45" t="s">
        <v>97</v>
      </c>
      <c r="D489" s="40" t="str">
        <f t="shared" si="6"/>
        <v>5223 - Actividades anexas al transporte aéreo</v>
      </c>
      <c r="E489" s="43"/>
      <c r="F489" s="40"/>
      <c r="G489" s="44"/>
      <c r="H489" s="44"/>
    </row>
    <row r="490" spans="1:8" ht="25.5" x14ac:dyDescent="0.2">
      <c r="A490" s="45" t="s">
        <v>98</v>
      </c>
      <c r="B490" s="45" t="s">
        <v>99</v>
      </c>
      <c r="C490" s="45" t="s">
        <v>100</v>
      </c>
      <c r="D490" s="40" t="str">
        <f t="shared" si="6"/>
        <v>5224 - Manipulación de mercancías</v>
      </c>
      <c r="E490" s="43"/>
      <c r="F490" s="40"/>
      <c r="G490" s="41"/>
      <c r="H490" s="44"/>
    </row>
    <row r="491" spans="1:8" ht="25.5" x14ac:dyDescent="0.2">
      <c r="A491" s="45" t="s">
        <v>101</v>
      </c>
      <c r="B491" s="45" t="s">
        <v>102</v>
      </c>
      <c r="C491" s="45" t="s">
        <v>242</v>
      </c>
      <c r="D491" s="40" t="str">
        <f t="shared" si="6"/>
        <v>5229 - Otras actividades anexas al transporte</v>
      </c>
      <c r="E491" s="43"/>
      <c r="F491" s="40"/>
      <c r="G491" s="41"/>
      <c r="H491" s="44"/>
    </row>
    <row r="492" spans="1:8" ht="51" x14ac:dyDescent="0.2">
      <c r="A492" s="45" t="s">
        <v>244</v>
      </c>
      <c r="B492" s="45" t="s">
        <v>245</v>
      </c>
      <c r="C492" s="45" t="s">
        <v>243</v>
      </c>
      <c r="D492" s="40" t="str">
        <f t="shared" si="6"/>
        <v>5310 - Actividades postales sometidas a la obligación del servicio universal</v>
      </c>
      <c r="E492" s="43"/>
      <c r="F492" s="40"/>
      <c r="G492" s="41"/>
      <c r="H492" s="44"/>
    </row>
    <row r="493" spans="1:8" ht="25.5" x14ac:dyDescent="0.2">
      <c r="A493" s="45" t="s">
        <v>1487</v>
      </c>
      <c r="B493" s="45" t="s">
        <v>1488</v>
      </c>
      <c r="C493" s="45" t="s">
        <v>1486</v>
      </c>
      <c r="D493" s="40" t="str">
        <f t="shared" si="6"/>
        <v>5320 - Otras actividades postales y de correos</v>
      </c>
      <c r="E493" s="43"/>
      <c r="F493" s="40"/>
      <c r="G493" s="41"/>
      <c r="H493" s="44"/>
    </row>
    <row r="494" spans="1:8" ht="25.5" x14ac:dyDescent="0.2">
      <c r="A494" s="45" t="s">
        <v>1490</v>
      </c>
      <c r="B494" s="45" t="s">
        <v>1491</v>
      </c>
      <c r="C494" s="45" t="s">
        <v>1489</v>
      </c>
      <c r="D494" s="40" t="str">
        <f t="shared" si="6"/>
        <v>5510 - Hoteles y alojamientos similares</v>
      </c>
      <c r="E494" s="43"/>
      <c r="F494" s="40"/>
      <c r="G494" s="44"/>
      <c r="H494" s="44"/>
    </row>
    <row r="495" spans="1:8" ht="38.25" x14ac:dyDescent="0.2">
      <c r="A495" s="45" t="s">
        <v>1447</v>
      </c>
      <c r="B495" s="45" t="s">
        <v>1448</v>
      </c>
      <c r="C495" s="45" t="s">
        <v>1446</v>
      </c>
      <c r="D495" s="40" t="str">
        <f t="shared" si="6"/>
        <v>5520 - Alojamientos turísticos y otros alojamientos de corta estancia</v>
      </c>
      <c r="E495" s="43"/>
      <c r="F495" s="40"/>
      <c r="G495" s="44"/>
      <c r="H495" s="41"/>
    </row>
    <row r="496" spans="1:8" ht="38.25" x14ac:dyDescent="0.2">
      <c r="A496" s="45" t="s">
        <v>1450</v>
      </c>
      <c r="B496" s="45" t="s">
        <v>1451</v>
      </c>
      <c r="C496" s="45" t="s">
        <v>1449</v>
      </c>
      <c r="D496" s="40" t="str">
        <f t="shared" si="6"/>
        <v>5530 - Campings y aparcamientos para caravanas</v>
      </c>
      <c r="E496" s="43"/>
      <c r="F496" s="40"/>
      <c r="G496" s="44"/>
      <c r="H496" s="44"/>
    </row>
    <row r="497" spans="1:8" x14ac:dyDescent="0.2">
      <c r="A497" s="45" t="s">
        <v>1453</v>
      </c>
      <c r="B497" s="45" t="s">
        <v>1454</v>
      </c>
      <c r="C497" s="45" t="s">
        <v>1452</v>
      </c>
      <c r="D497" s="40" t="str">
        <f t="shared" si="6"/>
        <v>5590 - Otros alojamientos</v>
      </c>
      <c r="E497" s="43"/>
      <c r="F497" s="40"/>
      <c r="G497" s="44"/>
      <c r="H497" s="44"/>
    </row>
    <row r="498" spans="1:8" ht="25.5" x14ac:dyDescent="0.2">
      <c r="A498" s="45" t="s">
        <v>1456</v>
      </c>
      <c r="B498" s="45" t="s">
        <v>1457</v>
      </c>
      <c r="C498" s="45" t="s">
        <v>1455</v>
      </c>
      <c r="D498" s="40" t="str">
        <f t="shared" ref="D498:D561" si="7">A498 &amp;" - " &amp; C498</f>
        <v>5610 - Restaurantes y puestos de comidas</v>
      </c>
      <c r="E498" s="43"/>
      <c r="F498" s="40"/>
      <c r="G498" s="41"/>
      <c r="H498" s="41"/>
    </row>
    <row r="499" spans="1:8" ht="38.25" x14ac:dyDescent="0.2">
      <c r="A499" s="45" t="s">
        <v>1458</v>
      </c>
      <c r="B499" s="45" t="s">
        <v>1459</v>
      </c>
      <c r="C499" s="45" t="s">
        <v>1460</v>
      </c>
      <c r="D499" s="40" t="str">
        <f t="shared" si="7"/>
        <v>5621 - Provisión de comidas preparadas para eventos</v>
      </c>
      <c r="E499" s="43"/>
      <c r="F499" s="40"/>
      <c r="G499" s="41"/>
      <c r="H499" s="41"/>
    </row>
    <row r="500" spans="1:8" ht="25.5" x14ac:dyDescent="0.2">
      <c r="A500" s="45" t="s">
        <v>1461</v>
      </c>
      <c r="B500" s="45" t="s">
        <v>1462</v>
      </c>
      <c r="C500" s="45" t="s">
        <v>1463</v>
      </c>
      <c r="D500" s="40" t="str">
        <f t="shared" si="7"/>
        <v>5629 - Otros servicios de comidas</v>
      </c>
      <c r="E500" s="43"/>
      <c r="F500" s="40"/>
      <c r="G500" s="41"/>
      <c r="H500" s="41"/>
    </row>
    <row r="501" spans="1:8" ht="25.5" x14ac:dyDescent="0.2">
      <c r="A501" s="45" t="s">
        <v>1465</v>
      </c>
      <c r="B501" s="45" t="s">
        <v>1412</v>
      </c>
      <c r="C501" s="45" t="s">
        <v>1464</v>
      </c>
      <c r="D501" s="40" t="str">
        <f t="shared" si="7"/>
        <v>5630 - Establecimientos de bebidas</v>
      </c>
      <c r="E501" s="43"/>
      <c r="F501" s="40"/>
      <c r="G501" s="41"/>
      <c r="H501" s="41"/>
    </row>
    <row r="502" spans="1:8" x14ac:dyDescent="0.2">
      <c r="A502" s="45" t="s">
        <v>1413</v>
      </c>
      <c r="B502" s="45" t="s">
        <v>1414</v>
      </c>
      <c r="C502" s="45" t="s">
        <v>1415</v>
      </c>
      <c r="D502" s="40" t="str">
        <f t="shared" si="7"/>
        <v>5811 - Edición de libros</v>
      </c>
      <c r="E502" s="43"/>
      <c r="F502" s="40"/>
      <c r="G502" s="41"/>
      <c r="H502" s="41"/>
    </row>
    <row r="503" spans="1:8" ht="38.25" x14ac:dyDescent="0.2">
      <c r="A503" s="45" t="s">
        <v>1416</v>
      </c>
      <c r="B503" s="45" t="s">
        <v>1417</v>
      </c>
      <c r="C503" s="45" t="s">
        <v>1418</v>
      </c>
      <c r="D503" s="40" t="str">
        <f t="shared" si="7"/>
        <v>5812 - Edición de directorios y guías de direcciones postales</v>
      </c>
      <c r="E503" s="43"/>
      <c r="F503" s="40"/>
      <c r="G503" s="44"/>
      <c r="H503" s="44"/>
    </row>
    <row r="504" spans="1:8" x14ac:dyDescent="0.2">
      <c r="A504" s="45" t="s">
        <v>1419</v>
      </c>
      <c r="B504" s="45" t="s">
        <v>1420</v>
      </c>
      <c r="C504" s="45" t="s">
        <v>1421</v>
      </c>
      <c r="D504" s="40" t="str">
        <f t="shared" si="7"/>
        <v>5813 - Edición de periódicos</v>
      </c>
      <c r="E504" s="43"/>
      <c r="F504" s="40"/>
      <c r="G504" s="41"/>
      <c r="H504" s="44"/>
    </row>
    <row r="505" spans="1:8" x14ac:dyDescent="0.2">
      <c r="A505" s="45" t="s">
        <v>1422</v>
      </c>
      <c r="B505" s="45" t="s">
        <v>1423</v>
      </c>
      <c r="C505" s="45" t="s">
        <v>1424</v>
      </c>
      <c r="D505" s="40" t="str">
        <f t="shared" si="7"/>
        <v>5814 - Edición de revistas</v>
      </c>
      <c r="E505" s="43"/>
      <c r="F505" s="43"/>
      <c r="G505" s="41"/>
      <c r="H505" s="44"/>
    </row>
    <row r="506" spans="1:8" ht="25.5" x14ac:dyDescent="0.2">
      <c r="A506" s="45" t="s">
        <v>1425</v>
      </c>
      <c r="B506" s="45" t="s">
        <v>1426</v>
      </c>
      <c r="C506" s="45" t="s">
        <v>1427</v>
      </c>
      <c r="D506" s="40" t="str">
        <f t="shared" si="7"/>
        <v>5819 - Otras actividades editoriales</v>
      </c>
      <c r="E506" s="43"/>
      <c r="F506" s="40"/>
      <c r="G506" s="41"/>
      <c r="H506" s="44"/>
    </row>
    <row r="507" spans="1:8" x14ac:dyDescent="0.2">
      <c r="A507" s="45" t="s">
        <v>1428</v>
      </c>
      <c r="B507" s="45" t="s">
        <v>1429</v>
      </c>
      <c r="C507" s="45" t="s">
        <v>1430</v>
      </c>
      <c r="D507" s="40" t="str">
        <f t="shared" si="7"/>
        <v>5821 - Edición de videojuegos</v>
      </c>
      <c r="E507" s="43"/>
      <c r="F507" s="40"/>
      <c r="G507" s="44"/>
      <c r="H507" s="44"/>
    </row>
    <row r="508" spans="1:8" ht="38.25" x14ac:dyDescent="0.2">
      <c r="A508" s="45" t="s">
        <v>1431</v>
      </c>
      <c r="B508" s="45" t="s">
        <v>1432</v>
      </c>
      <c r="C508" s="45" t="s">
        <v>1433</v>
      </c>
      <c r="D508" s="40" t="str">
        <f t="shared" si="7"/>
        <v>5829 - Edición de otros programas informáticos</v>
      </c>
      <c r="E508" s="43"/>
      <c r="F508" s="40"/>
      <c r="G508" s="41"/>
      <c r="H508" s="41"/>
    </row>
    <row r="509" spans="1:8" ht="63.75" x14ac:dyDescent="0.2">
      <c r="A509" s="45" t="s">
        <v>1434</v>
      </c>
      <c r="B509" s="45" t="s">
        <v>1435</v>
      </c>
      <c r="C509" s="45" t="s">
        <v>2613</v>
      </c>
      <c r="D509" s="40" t="str">
        <f t="shared" si="7"/>
        <v>5912 - Actividades de postproducción cinematográfica, de vídeo y de programas de televisión</v>
      </c>
      <c r="E509" s="43"/>
      <c r="F509" s="40"/>
      <c r="G509" s="41"/>
      <c r="H509" s="44"/>
    </row>
    <row r="510" spans="1:8" ht="38.25" x14ac:dyDescent="0.2">
      <c r="A510" s="45" t="s">
        <v>2614</v>
      </c>
      <c r="B510" s="45" t="s">
        <v>2615</v>
      </c>
      <c r="C510" s="45" t="s">
        <v>198</v>
      </c>
      <c r="D510" s="40" t="str">
        <f t="shared" si="7"/>
        <v>5914 - Actividades de exhibición cinematográfica</v>
      </c>
      <c r="E510" s="43"/>
      <c r="F510" s="40"/>
      <c r="G510" s="44"/>
      <c r="H510" s="44"/>
    </row>
    <row r="511" spans="1:8" ht="51" x14ac:dyDescent="0.2">
      <c r="A511" s="45" t="s">
        <v>199</v>
      </c>
      <c r="B511" s="45" t="s">
        <v>200</v>
      </c>
      <c r="C511" s="45" t="s">
        <v>201</v>
      </c>
      <c r="D511" s="40" t="str">
        <f t="shared" si="7"/>
        <v>5915 - Actividades de producción cinematográfica y de vídeo</v>
      </c>
      <c r="E511" s="43"/>
      <c r="F511" s="40"/>
      <c r="G511" s="41"/>
      <c r="H511" s="41"/>
    </row>
    <row r="512" spans="1:8" ht="51" x14ac:dyDescent="0.2">
      <c r="A512" s="45" t="s">
        <v>202</v>
      </c>
      <c r="B512" s="45" t="s">
        <v>203</v>
      </c>
      <c r="C512" s="45" t="s">
        <v>204</v>
      </c>
      <c r="D512" s="40" t="str">
        <f t="shared" si="7"/>
        <v>5916 - Actividades de producciones de programas de televisión</v>
      </c>
      <c r="E512" s="43"/>
      <c r="F512" s="40"/>
      <c r="G512" s="41"/>
      <c r="H512" s="44"/>
    </row>
    <row r="513" spans="1:8" ht="51" x14ac:dyDescent="0.2">
      <c r="A513" s="45" t="s">
        <v>205</v>
      </c>
      <c r="B513" s="45" t="s">
        <v>206</v>
      </c>
      <c r="C513" s="45" t="s">
        <v>1266</v>
      </c>
      <c r="D513" s="40" t="str">
        <f t="shared" si="7"/>
        <v>5917 - Actividades de distribución cinematográfica y de vídeo</v>
      </c>
      <c r="E513" s="43"/>
      <c r="F513" s="40"/>
      <c r="G513" s="41"/>
      <c r="H513" s="44"/>
    </row>
    <row r="514" spans="1:8" ht="51" x14ac:dyDescent="0.2">
      <c r="A514" s="45" t="s">
        <v>1267</v>
      </c>
      <c r="B514" s="45" t="s">
        <v>1268</v>
      </c>
      <c r="C514" s="45" t="s">
        <v>1269</v>
      </c>
      <c r="D514" s="40" t="str">
        <f t="shared" si="7"/>
        <v>5918 - Actividades de distribución de programas de televisión</v>
      </c>
      <c r="E514" s="43"/>
      <c r="F514" s="40"/>
      <c r="G514" s="41"/>
      <c r="H514" s="41"/>
    </row>
    <row r="515" spans="1:8" ht="38.25" x14ac:dyDescent="0.2">
      <c r="A515" s="45" t="s">
        <v>1271</v>
      </c>
      <c r="B515" s="45" t="s">
        <v>1272</v>
      </c>
      <c r="C515" s="45" t="s">
        <v>1270</v>
      </c>
      <c r="D515" s="40" t="str">
        <f t="shared" si="7"/>
        <v>5920 - Actividades de grabación de sonido y edición musical</v>
      </c>
      <c r="E515" s="43"/>
      <c r="F515" s="40"/>
      <c r="G515" s="41"/>
      <c r="H515" s="41"/>
    </row>
    <row r="516" spans="1:8" ht="25.5" x14ac:dyDescent="0.2">
      <c r="A516" s="45" t="s">
        <v>1274</v>
      </c>
      <c r="B516" s="45" t="s">
        <v>1275</v>
      </c>
      <c r="C516" s="45" t="s">
        <v>1273</v>
      </c>
      <c r="D516" s="40" t="str">
        <f t="shared" si="7"/>
        <v>6010 - Actividades de radiodifusión</v>
      </c>
      <c r="E516" s="43"/>
      <c r="F516" s="40"/>
      <c r="G516" s="41"/>
      <c r="H516" s="41"/>
    </row>
    <row r="517" spans="1:8" ht="38.25" x14ac:dyDescent="0.2">
      <c r="A517" s="45" t="s">
        <v>1277</v>
      </c>
      <c r="B517" s="45" t="s">
        <v>1278</v>
      </c>
      <c r="C517" s="45" t="s">
        <v>1276</v>
      </c>
      <c r="D517" s="40" t="str">
        <f t="shared" si="7"/>
        <v>6020 - Actividades de programación y emisión de televisión</v>
      </c>
      <c r="E517" s="43"/>
      <c r="F517" s="40"/>
      <c r="G517" s="41"/>
      <c r="H517" s="41"/>
    </row>
    <row r="518" spans="1:8" ht="25.5" x14ac:dyDescent="0.2">
      <c r="A518" s="45" t="s">
        <v>8</v>
      </c>
      <c r="B518" s="45" t="s">
        <v>9</v>
      </c>
      <c r="C518" s="45" t="s">
        <v>7</v>
      </c>
      <c r="D518" s="40" t="str">
        <f t="shared" si="7"/>
        <v>6110 - Telecomunicaciones por cable</v>
      </c>
      <c r="E518" s="43"/>
      <c r="F518" s="40"/>
      <c r="G518" s="41"/>
      <c r="H518" s="41"/>
    </row>
    <row r="519" spans="1:8" ht="25.5" x14ac:dyDescent="0.2">
      <c r="A519" s="45" t="s">
        <v>11</v>
      </c>
      <c r="B519" s="45" t="s">
        <v>12</v>
      </c>
      <c r="C519" s="45" t="s">
        <v>10</v>
      </c>
      <c r="D519" s="40" t="str">
        <f t="shared" si="7"/>
        <v>6120 - Telecomunicaciones inalámbricas</v>
      </c>
      <c r="E519" s="43"/>
      <c r="F519" s="40"/>
      <c r="G519" s="44"/>
      <c r="H519" s="44"/>
    </row>
    <row r="520" spans="1:8" ht="25.5" x14ac:dyDescent="0.2">
      <c r="A520" s="45" t="s">
        <v>14</v>
      </c>
      <c r="B520" s="45" t="s">
        <v>15</v>
      </c>
      <c r="C520" s="45" t="s">
        <v>13</v>
      </c>
      <c r="D520" s="40" t="str">
        <f t="shared" si="7"/>
        <v>6130 - Telecomunicaciones por satélite</v>
      </c>
      <c r="E520" s="43"/>
      <c r="F520" s="40"/>
      <c r="G520" s="41"/>
      <c r="H520" s="41"/>
    </row>
    <row r="521" spans="1:8" ht="25.5" x14ac:dyDescent="0.2">
      <c r="A521" s="45" t="s">
        <v>17</v>
      </c>
      <c r="B521" s="45" t="s">
        <v>18</v>
      </c>
      <c r="C521" s="45" t="s">
        <v>16</v>
      </c>
      <c r="D521" s="40" t="str">
        <f t="shared" si="7"/>
        <v>6190 - Otras actividades de telecomunicaciones</v>
      </c>
      <c r="E521" s="43"/>
      <c r="F521" s="40"/>
      <c r="G521" s="41"/>
      <c r="H521" s="41"/>
    </row>
    <row r="522" spans="1:8" ht="38.25" x14ac:dyDescent="0.2">
      <c r="A522" s="45" t="s">
        <v>19</v>
      </c>
      <c r="B522" s="45" t="s">
        <v>20</v>
      </c>
      <c r="C522" s="45" t="s">
        <v>2641</v>
      </c>
      <c r="D522" s="40" t="str">
        <f t="shared" si="7"/>
        <v>6201 - Actividades de programación informática</v>
      </c>
      <c r="E522" s="43"/>
      <c r="F522" s="40"/>
      <c r="G522" s="41"/>
      <c r="H522" s="44"/>
    </row>
    <row r="523" spans="1:8" ht="25.5" x14ac:dyDescent="0.2">
      <c r="A523" s="45" t="s">
        <v>2642</v>
      </c>
      <c r="B523" s="45" t="s">
        <v>2643</v>
      </c>
      <c r="C523" s="45" t="s">
        <v>2644</v>
      </c>
      <c r="D523" s="40" t="str">
        <f t="shared" si="7"/>
        <v>6202 - Actividades de consultoría informática</v>
      </c>
      <c r="E523" s="43"/>
      <c r="F523" s="40"/>
      <c r="G523" s="44"/>
      <c r="H523" s="44"/>
    </row>
    <row r="524" spans="1:8" ht="25.5" x14ac:dyDescent="0.2">
      <c r="A524" s="45" t="s">
        <v>2645</v>
      </c>
      <c r="B524" s="45" t="s">
        <v>246</v>
      </c>
      <c r="C524" s="45" t="s">
        <v>247</v>
      </c>
      <c r="D524" s="40" t="str">
        <f t="shared" si="7"/>
        <v>6203 - Gestión de recursos informáticos</v>
      </c>
      <c r="E524" s="43"/>
      <c r="F524" s="40"/>
      <c r="G524" s="41"/>
      <c r="H524" s="41"/>
    </row>
    <row r="525" spans="1:8" ht="63.75" x14ac:dyDescent="0.2">
      <c r="A525" s="45" t="s">
        <v>248</v>
      </c>
      <c r="B525" s="45" t="s">
        <v>249</v>
      </c>
      <c r="C525" s="45" t="s">
        <v>250</v>
      </c>
      <c r="D525" s="40" t="str">
        <f t="shared" si="7"/>
        <v>6209 - Otros servicios relacionados con las tecnologías de la información y la informática</v>
      </c>
      <c r="E525" s="43"/>
      <c r="F525" s="43"/>
      <c r="G525" s="41"/>
      <c r="H525" s="44"/>
    </row>
    <row r="526" spans="1:8" ht="38.25" x14ac:dyDescent="0.2">
      <c r="A526" s="45" t="s">
        <v>251</v>
      </c>
      <c r="B526" s="45" t="s">
        <v>252</v>
      </c>
      <c r="C526" s="45" t="s">
        <v>253</v>
      </c>
      <c r="D526" s="40" t="str">
        <f t="shared" si="7"/>
        <v>6311 - Proceso de datos, hosting y actividades relacionadas</v>
      </c>
      <c r="E526" s="43"/>
      <c r="F526" s="40"/>
      <c r="G526" s="41"/>
      <c r="H526" s="44"/>
    </row>
    <row r="527" spans="1:8" x14ac:dyDescent="0.2">
      <c r="A527" s="45" t="s">
        <v>254</v>
      </c>
      <c r="B527" s="45" t="s">
        <v>255</v>
      </c>
      <c r="C527" s="45" t="s">
        <v>256</v>
      </c>
      <c r="D527" s="40" t="str">
        <f t="shared" si="7"/>
        <v>6312 - Portales web</v>
      </c>
      <c r="E527" s="43"/>
      <c r="F527" s="40"/>
      <c r="G527" s="44"/>
      <c r="H527" s="44"/>
    </row>
    <row r="528" spans="1:8" ht="25.5" x14ac:dyDescent="0.2">
      <c r="A528" s="45" t="s">
        <v>257</v>
      </c>
      <c r="B528" s="45" t="s">
        <v>258</v>
      </c>
      <c r="C528" s="45" t="s">
        <v>259</v>
      </c>
      <c r="D528" s="40" t="str">
        <f t="shared" si="7"/>
        <v>6391 - Actividades de las agencias de noticias</v>
      </c>
      <c r="E528" s="43"/>
      <c r="F528" s="40"/>
      <c r="G528" s="41"/>
      <c r="H528" s="41"/>
    </row>
    <row r="529" spans="1:8" ht="25.5" x14ac:dyDescent="0.2">
      <c r="A529" s="45" t="s">
        <v>260</v>
      </c>
      <c r="B529" s="45" t="s">
        <v>261</v>
      </c>
      <c r="C529" s="45" t="s">
        <v>262</v>
      </c>
      <c r="D529" s="40" t="str">
        <f t="shared" si="7"/>
        <v>6399 - Otros servicios de información n.c.o.p.</v>
      </c>
      <c r="E529" s="43"/>
      <c r="F529" s="40"/>
      <c r="G529" s="41"/>
      <c r="H529" s="44"/>
    </row>
    <row r="530" spans="1:8" x14ac:dyDescent="0.2">
      <c r="A530" s="45" t="s">
        <v>263</v>
      </c>
      <c r="B530" s="45" t="s">
        <v>264</v>
      </c>
      <c r="C530" s="45" t="s">
        <v>265</v>
      </c>
      <c r="D530" s="40" t="str">
        <f t="shared" si="7"/>
        <v>6411 - Banco central</v>
      </c>
      <c r="E530" s="43"/>
      <c r="F530" s="40"/>
      <c r="G530" s="41"/>
      <c r="H530" s="41"/>
    </row>
    <row r="531" spans="1:8" ht="25.5" x14ac:dyDescent="0.2">
      <c r="A531" s="45" t="s">
        <v>266</v>
      </c>
      <c r="B531" s="45" t="s">
        <v>267</v>
      </c>
      <c r="C531" s="45" t="s">
        <v>268</v>
      </c>
      <c r="D531" s="40" t="str">
        <f t="shared" si="7"/>
        <v>6419 - Otra intermediación monetaria</v>
      </c>
      <c r="E531" s="43"/>
      <c r="F531" s="40"/>
      <c r="G531" s="41"/>
      <c r="H531" s="41"/>
    </row>
    <row r="532" spans="1:8" ht="25.5" x14ac:dyDescent="0.2">
      <c r="A532" s="45" t="s">
        <v>270</v>
      </c>
      <c r="B532" s="45" t="s">
        <v>271</v>
      </c>
      <c r="C532" s="45" t="s">
        <v>269</v>
      </c>
      <c r="D532" s="40" t="str">
        <f t="shared" si="7"/>
        <v>6420 - Actividades de las sociedades holding</v>
      </c>
      <c r="E532" s="43"/>
      <c r="F532" s="40"/>
      <c r="G532" s="41"/>
      <c r="H532" s="44"/>
    </row>
    <row r="533" spans="1:8" ht="38.25" x14ac:dyDescent="0.2">
      <c r="A533" s="45" t="s">
        <v>314</v>
      </c>
      <c r="B533" s="45" t="s">
        <v>315</v>
      </c>
      <c r="C533" s="45" t="s">
        <v>313</v>
      </c>
      <c r="D533" s="40" t="str">
        <f t="shared" si="7"/>
        <v>6430 - Inversión colectiva, fondos y entidades financieras similares</v>
      </c>
      <c r="E533" s="43"/>
      <c r="F533" s="40"/>
      <c r="G533" s="44"/>
      <c r="H533" s="44"/>
    </row>
    <row r="534" spans="1:8" ht="25.5" x14ac:dyDescent="0.2">
      <c r="A534" s="45" t="s">
        <v>316</v>
      </c>
      <c r="B534" s="45" t="s">
        <v>317</v>
      </c>
      <c r="C534" s="45" t="s">
        <v>318</v>
      </c>
      <c r="D534" s="40" t="str">
        <f t="shared" si="7"/>
        <v>6491 - Arrendamiento financiero</v>
      </c>
      <c r="E534" s="43"/>
      <c r="F534" s="40"/>
      <c r="G534" s="41"/>
      <c r="H534" s="41"/>
    </row>
    <row r="535" spans="1:8" ht="25.5" x14ac:dyDescent="0.2">
      <c r="A535" s="45" t="s">
        <v>319</v>
      </c>
      <c r="B535" s="45" t="s">
        <v>320</v>
      </c>
      <c r="C535" s="45" t="s">
        <v>321</v>
      </c>
      <c r="D535" s="40" t="str">
        <f t="shared" si="7"/>
        <v>6492 - Otras actividades crediticias</v>
      </c>
      <c r="E535" s="43"/>
      <c r="F535" s="40"/>
      <c r="G535" s="41"/>
      <c r="H535" s="41"/>
    </row>
    <row r="536" spans="1:8" ht="51" x14ac:dyDescent="0.2">
      <c r="A536" s="45" t="s">
        <v>322</v>
      </c>
      <c r="B536" s="45" t="s">
        <v>323</v>
      </c>
      <c r="C536" s="45" t="s">
        <v>324</v>
      </c>
      <c r="D536" s="40" t="str">
        <f t="shared" si="7"/>
        <v>6499 - Otros servicios financieros, excepto seguros y fondos de pensiones n.c.o.p.</v>
      </c>
      <c r="E536" s="43"/>
      <c r="F536" s="40"/>
      <c r="G536" s="41"/>
      <c r="H536" s="41"/>
    </row>
    <row r="537" spans="1:8" x14ac:dyDescent="0.2">
      <c r="A537" s="45" t="s">
        <v>325</v>
      </c>
      <c r="B537" s="45" t="s">
        <v>326</v>
      </c>
      <c r="C537" s="45" t="s">
        <v>327</v>
      </c>
      <c r="D537" s="40" t="str">
        <f t="shared" si="7"/>
        <v>6511 - Seguros de vida</v>
      </c>
      <c r="E537" s="43"/>
      <c r="F537" s="40"/>
      <c r="G537" s="44"/>
      <c r="H537" s="44"/>
    </row>
    <row r="538" spans="1:8" ht="25.5" x14ac:dyDescent="0.2">
      <c r="A538" s="45" t="s">
        <v>328</v>
      </c>
      <c r="B538" s="45" t="s">
        <v>329</v>
      </c>
      <c r="C538" s="45" t="s">
        <v>330</v>
      </c>
      <c r="D538" s="40" t="str">
        <f t="shared" si="7"/>
        <v>6512 - Seguros distintos de los seguros de vida</v>
      </c>
      <c r="E538" s="43"/>
      <c r="F538" s="40"/>
      <c r="G538" s="41"/>
      <c r="H538" s="41"/>
    </row>
    <row r="539" spans="1:8" x14ac:dyDescent="0.2">
      <c r="A539" s="45" t="s">
        <v>332</v>
      </c>
      <c r="B539" s="45" t="s">
        <v>333</v>
      </c>
      <c r="C539" s="45" t="s">
        <v>331</v>
      </c>
      <c r="D539" s="40" t="str">
        <f t="shared" si="7"/>
        <v>6520 - Reaseguros</v>
      </c>
      <c r="E539" s="43"/>
      <c r="F539" s="40"/>
      <c r="G539" s="41"/>
      <c r="H539" s="41"/>
    </row>
    <row r="540" spans="1:8" x14ac:dyDescent="0.2">
      <c r="A540" s="45" t="s">
        <v>335</v>
      </c>
      <c r="B540" s="45" t="s">
        <v>336</v>
      </c>
      <c r="C540" s="45" t="s">
        <v>334</v>
      </c>
      <c r="D540" s="40" t="str">
        <f t="shared" si="7"/>
        <v>6530 - Fondos de pensiones</v>
      </c>
      <c r="E540" s="43"/>
      <c r="F540" s="40"/>
      <c r="G540" s="44"/>
      <c r="H540" s="44"/>
    </row>
    <row r="541" spans="1:8" ht="25.5" x14ac:dyDescent="0.2">
      <c r="A541" s="45" t="s">
        <v>337</v>
      </c>
      <c r="B541" s="45" t="s">
        <v>338</v>
      </c>
      <c r="C541" s="45" t="s">
        <v>339</v>
      </c>
      <c r="D541" s="40" t="str">
        <f t="shared" si="7"/>
        <v>6611 - Administración de mercados financieros</v>
      </c>
      <c r="E541" s="43"/>
      <c r="F541" s="40"/>
      <c r="G541" s="41"/>
      <c r="H541" s="41"/>
    </row>
    <row r="542" spans="1:8" ht="51" x14ac:dyDescent="0.2">
      <c r="A542" s="45" t="s">
        <v>340</v>
      </c>
      <c r="B542" s="45" t="s">
        <v>341</v>
      </c>
      <c r="C542" s="45" t="s">
        <v>342</v>
      </c>
      <c r="D542" s="40" t="str">
        <f t="shared" si="7"/>
        <v>6612 - Actividades de intermediación en operaciones con valores y otros activos</v>
      </c>
      <c r="E542" s="43"/>
      <c r="F542" s="40"/>
      <c r="G542" s="41"/>
      <c r="H542" s="41"/>
    </row>
    <row r="543" spans="1:8" ht="63.75" x14ac:dyDescent="0.2">
      <c r="A543" s="45" t="s">
        <v>343</v>
      </c>
      <c r="B543" s="45" t="s">
        <v>344</v>
      </c>
      <c r="C543" s="45" t="s">
        <v>345</v>
      </c>
      <c r="D543" s="40" t="str">
        <f t="shared" si="7"/>
        <v>6619 - Otras actividades auxiliares a los servicios financieros, excepto seguros y fondos de pensiones</v>
      </c>
      <c r="E543" s="43"/>
      <c r="F543" s="40"/>
      <c r="G543" s="41"/>
      <c r="H543" s="44"/>
    </row>
    <row r="544" spans="1:8" ht="25.5" x14ac:dyDescent="0.2">
      <c r="A544" s="45" t="s">
        <v>346</v>
      </c>
      <c r="B544" s="45" t="s">
        <v>347</v>
      </c>
      <c r="C544" s="45" t="s">
        <v>348</v>
      </c>
      <c r="D544" s="40" t="str">
        <f t="shared" si="7"/>
        <v>6621 - Evaluación de riesgos y daños</v>
      </c>
      <c r="E544" s="43"/>
      <c r="F544" s="40"/>
      <c r="G544" s="41"/>
      <c r="H544" s="44"/>
    </row>
    <row r="545" spans="1:8" ht="38.25" x14ac:dyDescent="0.2">
      <c r="A545" s="45" t="s">
        <v>349</v>
      </c>
      <c r="B545" s="45" t="s">
        <v>350</v>
      </c>
      <c r="C545" s="45" t="s">
        <v>351</v>
      </c>
      <c r="D545" s="40" t="str">
        <f t="shared" si="7"/>
        <v>6622 - Actividades de agentes y corredores de seguros</v>
      </c>
      <c r="E545" s="43"/>
      <c r="F545" s="40"/>
      <c r="G545" s="41"/>
      <c r="H545" s="44"/>
    </row>
    <row r="546" spans="1:8" ht="38.25" x14ac:dyDescent="0.2">
      <c r="A546" s="45" t="s">
        <v>352</v>
      </c>
      <c r="B546" s="45" t="s">
        <v>353</v>
      </c>
      <c r="C546" s="45" t="s">
        <v>1443</v>
      </c>
      <c r="D546" s="40" t="str">
        <f t="shared" si="7"/>
        <v>6629 - Otras actividades auxiliares a seguros y fondos de pensiones</v>
      </c>
      <c r="E546" s="43"/>
      <c r="F546" s="40"/>
      <c r="G546" s="41"/>
      <c r="H546" s="41"/>
    </row>
    <row r="547" spans="1:8" ht="25.5" x14ac:dyDescent="0.2">
      <c r="A547" s="45" t="s">
        <v>1445</v>
      </c>
      <c r="B547" s="45" t="s">
        <v>21</v>
      </c>
      <c r="C547" s="45" t="s">
        <v>1444</v>
      </c>
      <c r="D547" s="40" t="str">
        <f t="shared" si="7"/>
        <v>6630 - Actividades de gestión de fondos</v>
      </c>
      <c r="E547" s="43"/>
      <c r="F547" s="40"/>
      <c r="G547" s="41"/>
      <c r="H547" s="41"/>
    </row>
    <row r="548" spans="1:8" ht="38.25" x14ac:dyDescent="0.2">
      <c r="A548" s="45" t="s">
        <v>23</v>
      </c>
      <c r="B548" s="45" t="s">
        <v>24</v>
      </c>
      <c r="C548" s="45" t="s">
        <v>22</v>
      </c>
      <c r="D548" s="40" t="str">
        <f t="shared" si="7"/>
        <v>6810 - Compraventa de bienes inmobiliarios por cuenta propia</v>
      </c>
      <c r="E548" s="43"/>
      <c r="F548" s="40"/>
      <c r="G548" s="41"/>
      <c r="H548" s="44"/>
    </row>
    <row r="549" spans="1:8" ht="38.25" x14ac:dyDescent="0.2">
      <c r="A549" s="45" t="s">
        <v>1311</v>
      </c>
      <c r="B549" s="45" t="s">
        <v>1312</v>
      </c>
      <c r="C549" s="45" t="s">
        <v>25</v>
      </c>
      <c r="D549" s="40" t="str">
        <f t="shared" si="7"/>
        <v>6820 - Alquiler de bienes inmobiliarios por cuenta propia</v>
      </c>
      <c r="E549" s="43"/>
      <c r="F549" s="40"/>
      <c r="G549" s="41"/>
      <c r="H549" s="41"/>
    </row>
    <row r="550" spans="1:8" ht="25.5" x14ac:dyDescent="0.2">
      <c r="A550" s="45" t="s">
        <v>1313</v>
      </c>
      <c r="B550" s="45" t="s">
        <v>1314</v>
      </c>
      <c r="C550" s="45" t="s">
        <v>1315</v>
      </c>
      <c r="D550" s="40" t="str">
        <f t="shared" si="7"/>
        <v>6831 - Agentes de la propiedad inmobiliaria</v>
      </c>
      <c r="E550" s="43"/>
      <c r="F550" s="40"/>
      <c r="G550" s="41"/>
      <c r="H550" s="41"/>
    </row>
    <row r="551" spans="1:8" ht="38.25" x14ac:dyDescent="0.2">
      <c r="A551" s="45" t="s">
        <v>1316</v>
      </c>
      <c r="B551" s="45" t="s">
        <v>1317</v>
      </c>
      <c r="C551" s="45" t="s">
        <v>1318</v>
      </c>
      <c r="D551" s="40" t="str">
        <f t="shared" si="7"/>
        <v>6832 - Gestión y administración de la propiedad inmobiliaria</v>
      </c>
      <c r="E551" s="43"/>
      <c r="F551" s="40"/>
      <c r="G551" s="41"/>
      <c r="H551" s="41"/>
    </row>
    <row r="552" spans="1:8" x14ac:dyDescent="0.2">
      <c r="A552" s="45" t="s">
        <v>1320</v>
      </c>
      <c r="B552" s="45" t="s">
        <v>1321</v>
      </c>
      <c r="C552" s="45" t="s">
        <v>1319</v>
      </c>
      <c r="D552" s="40" t="str">
        <f t="shared" si="7"/>
        <v>6910 - Actividades jurídicas</v>
      </c>
      <c r="E552" s="43"/>
      <c r="F552" s="40"/>
      <c r="G552" s="44"/>
      <c r="H552" s="44"/>
    </row>
    <row r="553" spans="1:8" ht="51" x14ac:dyDescent="0.2">
      <c r="A553" s="45" t="s">
        <v>1323</v>
      </c>
      <c r="B553" s="45" t="s">
        <v>1324</v>
      </c>
      <c r="C553" s="45" t="s">
        <v>1322</v>
      </c>
      <c r="D553" s="40" t="str">
        <f t="shared" si="7"/>
        <v>6920 - Actividades de contabilidad, teneduría de libros, auditoría y asesoría fiscal</v>
      </c>
      <c r="E553" s="43"/>
      <c r="F553" s="40"/>
      <c r="G553" s="41"/>
      <c r="H553" s="44"/>
    </row>
    <row r="554" spans="1:8" ht="25.5" x14ac:dyDescent="0.2">
      <c r="A554" s="45" t="s">
        <v>1326</v>
      </c>
      <c r="B554" s="45" t="s">
        <v>1363</v>
      </c>
      <c r="C554" s="45" t="s">
        <v>1325</v>
      </c>
      <c r="D554" s="40" t="str">
        <f t="shared" si="7"/>
        <v>7010 - Actividades de las sedes centrales</v>
      </c>
      <c r="E554" s="43"/>
      <c r="F554" s="40"/>
      <c r="G554" s="41"/>
      <c r="H554" s="41"/>
    </row>
    <row r="555" spans="1:8" ht="25.5" x14ac:dyDescent="0.2">
      <c r="A555" s="45" t="s">
        <v>1364</v>
      </c>
      <c r="B555" s="45" t="s">
        <v>1365</v>
      </c>
      <c r="C555" s="45" t="s">
        <v>1366</v>
      </c>
      <c r="D555" s="40" t="str">
        <f t="shared" si="7"/>
        <v>7021 - Relaciones públicas y comunicación</v>
      </c>
      <c r="E555" s="43"/>
      <c r="F555" s="40"/>
      <c r="G555" s="41"/>
      <c r="H555" s="44"/>
    </row>
    <row r="556" spans="1:8" ht="38.25" x14ac:dyDescent="0.2">
      <c r="A556" s="45" t="s">
        <v>1367</v>
      </c>
      <c r="B556" s="45" t="s">
        <v>1368</v>
      </c>
      <c r="C556" s="45" t="s">
        <v>291</v>
      </c>
      <c r="D556" s="40" t="str">
        <f t="shared" si="7"/>
        <v>7022 - Otras actividades de consultoría de gestión empresarial</v>
      </c>
      <c r="E556" s="43"/>
      <c r="F556" s="40"/>
      <c r="G556" s="41"/>
      <c r="H556" s="41"/>
    </row>
    <row r="557" spans="1:8" ht="25.5" x14ac:dyDescent="0.2">
      <c r="A557" s="45" t="s">
        <v>292</v>
      </c>
      <c r="B557" s="45" t="s">
        <v>293</v>
      </c>
      <c r="C557" s="45" t="s">
        <v>294</v>
      </c>
      <c r="D557" s="40" t="str">
        <f t="shared" si="7"/>
        <v>7111 - Servicios técnicos de arquitectura</v>
      </c>
      <c r="E557" s="43"/>
      <c r="F557" s="40"/>
      <c r="G557" s="41"/>
      <c r="H557" s="41"/>
    </row>
    <row r="558" spans="1:8" ht="63.75" x14ac:dyDescent="0.2">
      <c r="A558" s="45" t="s">
        <v>295</v>
      </c>
      <c r="B558" s="45" t="s">
        <v>296</v>
      </c>
      <c r="C558" s="45" t="s">
        <v>279</v>
      </c>
      <c r="D558" s="40" t="str">
        <f t="shared" si="7"/>
        <v>7112 - Servicios técnicos de ingeniería y otras actividades relacionadas con el asesoramiento técnico</v>
      </c>
      <c r="E558" s="43"/>
      <c r="F558" s="40"/>
      <c r="G558" s="44"/>
      <c r="H558" s="44"/>
    </row>
    <row r="559" spans="1:8" ht="25.5" x14ac:dyDescent="0.2">
      <c r="A559" s="45" t="s">
        <v>281</v>
      </c>
      <c r="B559" s="45" t="s">
        <v>1539</v>
      </c>
      <c r="C559" s="45" t="s">
        <v>280</v>
      </c>
      <c r="D559" s="40" t="str">
        <f t="shared" si="7"/>
        <v>7120 - Ensayos y análisis técnicos</v>
      </c>
      <c r="E559" s="43"/>
      <c r="F559" s="40"/>
      <c r="G559" s="41"/>
      <c r="H559" s="41"/>
    </row>
    <row r="560" spans="1:8" ht="51" x14ac:dyDescent="0.2">
      <c r="A560" s="45" t="s">
        <v>1540</v>
      </c>
      <c r="B560" s="45" t="s">
        <v>1541</v>
      </c>
      <c r="C560" s="45" t="s">
        <v>1542</v>
      </c>
      <c r="D560" s="40" t="str">
        <f t="shared" si="7"/>
        <v>7211 - Investigación y desarrollo experimental en biotecnología</v>
      </c>
      <c r="E560" s="43"/>
      <c r="F560" s="40"/>
      <c r="G560" s="41"/>
      <c r="H560" s="41"/>
    </row>
    <row r="561" spans="1:8" ht="63.75" x14ac:dyDescent="0.2">
      <c r="A561" s="45" t="s">
        <v>1543</v>
      </c>
      <c r="B561" s="45" t="s">
        <v>1544</v>
      </c>
      <c r="C561" s="45" t="s">
        <v>1545</v>
      </c>
      <c r="D561" s="40" t="str">
        <f t="shared" si="7"/>
        <v>7219 - Otra investigación y desarrollo experimental en ciencias naturales y técnicas</v>
      </c>
      <c r="E561" s="43"/>
      <c r="F561" s="43"/>
      <c r="G561" s="41"/>
      <c r="H561" s="44"/>
    </row>
    <row r="562" spans="1:8" ht="63.75" x14ac:dyDescent="0.2">
      <c r="A562" s="45" t="s">
        <v>1547</v>
      </c>
      <c r="B562" s="45" t="s">
        <v>1548</v>
      </c>
      <c r="C562" s="45" t="s">
        <v>1546</v>
      </c>
      <c r="D562" s="40" t="str">
        <f t="shared" ref="D562:D625" si="8">A562 &amp;" - " &amp; C562</f>
        <v>7220 - Investigación y desarrollo experimental en ciencias sociales y humanidades</v>
      </c>
      <c r="E562" s="43"/>
      <c r="F562" s="40"/>
      <c r="G562" s="41"/>
      <c r="H562" s="41"/>
    </row>
    <row r="563" spans="1:8" ht="25.5" x14ac:dyDescent="0.2">
      <c r="A563" s="45" t="s">
        <v>1549</v>
      </c>
      <c r="B563" s="45" t="s">
        <v>1550</v>
      </c>
      <c r="C563" s="45" t="s">
        <v>1551</v>
      </c>
      <c r="D563" s="40" t="str">
        <f t="shared" si="8"/>
        <v>7311 - Agencias de publicidad</v>
      </c>
      <c r="E563" s="43"/>
      <c r="F563" s="40"/>
      <c r="G563" s="44"/>
      <c r="H563" s="44"/>
    </row>
    <row r="564" spans="1:8" ht="51" x14ac:dyDescent="0.2">
      <c r="A564" s="45" t="s">
        <v>1552</v>
      </c>
      <c r="B564" s="45" t="s">
        <v>1553</v>
      </c>
      <c r="C564" s="45" t="s">
        <v>272</v>
      </c>
      <c r="D564" s="40" t="str">
        <f t="shared" si="8"/>
        <v>7312 - Servicios de representación de medios de comunicación</v>
      </c>
      <c r="E564" s="43"/>
      <c r="F564" s="40"/>
      <c r="G564" s="41"/>
      <c r="H564" s="41"/>
    </row>
    <row r="565" spans="1:8" ht="51" x14ac:dyDescent="0.2">
      <c r="A565" s="45" t="s">
        <v>274</v>
      </c>
      <c r="B565" s="45" t="s">
        <v>275</v>
      </c>
      <c r="C565" s="45" t="s">
        <v>273</v>
      </c>
      <c r="D565" s="40" t="str">
        <f t="shared" si="8"/>
        <v>7320 - Estudio de mercado y realización de encuestas de opinión pública</v>
      </c>
      <c r="E565" s="43"/>
      <c r="F565" s="40"/>
      <c r="G565" s="41"/>
      <c r="H565" s="41"/>
    </row>
    <row r="566" spans="1:8" ht="25.5" x14ac:dyDescent="0.2">
      <c r="A566" s="45" t="s">
        <v>277</v>
      </c>
      <c r="B566" s="45" t="s">
        <v>278</v>
      </c>
      <c r="C566" s="45" t="s">
        <v>276</v>
      </c>
      <c r="D566" s="40" t="str">
        <f t="shared" si="8"/>
        <v>7410 - Actividades de diseño especializado</v>
      </c>
      <c r="E566" s="43"/>
      <c r="F566" s="40"/>
      <c r="G566" s="44"/>
      <c r="H566" s="44"/>
    </row>
    <row r="567" spans="1:8" ht="25.5" x14ac:dyDescent="0.2">
      <c r="A567" s="45" t="s">
        <v>1653</v>
      </c>
      <c r="B567" s="45" t="s">
        <v>1654</v>
      </c>
      <c r="C567" s="45" t="s">
        <v>1652</v>
      </c>
      <c r="D567" s="40" t="str">
        <f t="shared" si="8"/>
        <v>7420 - Actividades de fotografía</v>
      </c>
      <c r="E567" s="43"/>
      <c r="F567" s="40"/>
      <c r="G567" s="41"/>
      <c r="H567" s="41"/>
    </row>
    <row r="568" spans="1:8" ht="38.25" x14ac:dyDescent="0.2">
      <c r="A568" s="45" t="s">
        <v>1656</v>
      </c>
      <c r="B568" s="45" t="s">
        <v>1657</v>
      </c>
      <c r="C568" s="45" t="s">
        <v>1655</v>
      </c>
      <c r="D568" s="40" t="str">
        <f t="shared" si="8"/>
        <v>7430 - Actividades de traducción e interpretación</v>
      </c>
      <c r="E568" s="43"/>
      <c r="F568" s="40"/>
      <c r="G568" s="41"/>
      <c r="H568" s="44"/>
    </row>
    <row r="569" spans="1:8" ht="51" x14ac:dyDescent="0.2">
      <c r="A569" s="45" t="s">
        <v>1659</v>
      </c>
      <c r="B569" s="45" t="s">
        <v>1660</v>
      </c>
      <c r="C569" s="45" t="s">
        <v>1658</v>
      </c>
      <c r="D569" s="40" t="str">
        <f t="shared" si="8"/>
        <v>7490 - Otras actividades profesionales, científicas y técnicas n.c.o.p.</v>
      </c>
      <c r="E569" s="43"/>
      <c r="F569" s="40"/>
      <c r="G569" s="44"/>
      <c r="H569" s="44"/>
    </row>
    <row r="570" spans="1:8" ht="25.5" x14ac:dyDescent="0.2">
      <c r="A570" s="45" t="s">
        <v>1662</v>
      </c>
      <c r="B570" s="45" t="s">
        <v>1663</v>
      </c>
      <c r="C570" s="45" t="s">
        <v>1661</v>
      </c>
      <c r="D570" s="40" t="str">
        <f t="shared" si="8"/>
        <v>7500 - Actividades veterinarias</v>
      </c>
      <c r="E570" s="43"/>
      <c r="F570" s="40"/>
      <c r="G570" s="44"/>
      <c r="H570" s="41"/>
    </row>
    <row r="571" spans="1:8" ht="51" x14ac:dyDescent="0.2">
      <c r="A571" s="45" t="s">
        <v>1664</v>
      </c>
      <c r="B571" s="45" t="s">
        <v>1665</v>
      </c>
      <c r="C571" s="45" t="s">
        <v>1666</v>
      </c>
      <c r="D571" s="40" t="str">
        <f t="shared" si="8"/>
        <v>7711 - Alquiler de automóviles y vehículos de motor ligeros</v>
      </c>
      <c r="E571" s="43"/>
      <c r="F571" s="40"/>
      <c r="G571" s="44"/>
      <c r="H571" s="44"/>
    </row>
    <row r="572" spans="1:8" x14ac:dyDescent="0.2">
      <c r="A572" s="45" t="s">
        <v>1667</v>
      </c>
      <c r="B572" s="45" t="s">
        <v>1668</v>
      </c>
      <c r="C572" s="45" t="s">
        <v>1669</v>
      </c>
      <c r="D572" s="40" t="str">
        <f t="shared" si="8"/>
        <v>7712 - Alquiler de camiones</v>
      </c>
      <c r="E572" s="43"/>
      <c r="F572" s="40"/>
      <c r="G572" s="41"/>
      <c r="H572" s="41"/>
    </row>
    <row r="573" spans="1:8" ht="25.5" x14ac:dyDescent="0.2">
      <c r="A573" s="45" t="s">
        <v>1670</v>
      </c>
      <c r="B573" s="45" t="s">
        <v>1671</v>
      </c>
      <c r="C573" s="45" t="s">
        <v>1672</v>
      </c>
      <c r="D573" s="40" t="str">
        <f t="shared" si="8"/>
        <v>7721 - Alquiler de artículos de ocio y deportivos</v>
      </c>
      <c r="E573" s="43"/>
      <c r="F573" s="40"/>
      <c r="G573" s="41"/>
      <c r="H573" s="41"/>
    </row>
    <row r="574" spans="1:8" ht="25.5" x14ac:dyDescent="0.2">
      <c r="A574" s="45" t="s">
        <v>1673</v>
      </c>
      <c r="B574" s="45" t="s">
        <v>1674</v>
      </c>
      <c r="C574" s="45" t="s">
        <v>1675</v>
      </c>
      <c r="D574" s="40" t="str">
        <f t="shared" si="8"/>
        <v>7722 - Alquiler de cintas de vídeo y discos</v>
      </c>
      <c r="E574" s="43"/>
      <c r="F574" s="40"/>
      <c r="G574" s="41"/>
      <c r="H574" s="44"/>
    </row>
    <row r="575" spans="1:8" ht="51" x14ac:dyDescent="0.2">
      <c r="A575" s="45" t="s">
        <v>1676</v>
      </c>
      <c r="B575" s="45" t="s">
        <v>1677</v>
      </c>
      <c r="C575" s="45" t="s">
        <v>1678</v>
      </c>
      <c r="D575" s="40" t="str">
        <f t="shared" si="8"/>
        <v>7729 - Alquiler de otros efectos personales y artículos de uso doméstico</v>
      </c>
      <c r="E575" s="43"/>
      <c r="F575" s="40"/>
      <c r="G575" s="44"/>
      <c r="H575" s="41"/>
    </row>
    <row r="576" spans="1:8" ht="38.25" x14ac:dyDescent="0.2">
      <c r="A576" s="45" t="s">
        <v>1679</v>
      </c>
      <c r="B576" s="45" t="s">
        <v>1680</v>
      </c>
      <c r="C576" s="45" t="s">
        <v>1681</v>
      </c>
      <c r="D576" s="40" t="str">
        <f t="shared" si="8"/>
        <v>7731 - Alquiler de maquinaria y equipo de uso agrícola</v>
      </c>
      <c r="E576" s="43"/>
      <c r="F576" s="40"/>
      <c r="G576" s="41"/>
      <c r="H576" s="41"/>
    </row>
    <row r="577" spans="1:8" ht="51" x14ac:dyDescent="0.2">
      <c r="A577" s="45" t="s">
        <v>1682</v>
      </c>
      <c r="B577" s="45" t="s">
        <v>1683</v>
      </c>
      <c r="C577" s="45" t="s">
        <v>1684</v>
      </c>
      <c r="D577" s="40" t="str">
        <f t="shared" si="8"/>
        <v>7732 - Alquiler de maquinaria y equipo para la construcción e ingeniería civil</v>
      </c>
      <c r="E577" s="43"/>
      <c r="F577" s="40"/>
      <c r="G577" s="44"/>
      <c r="H577" s="41"/>
    </row>
    <row r="578" spans="1:8" ht="38.25" x14ac:dyDescent="0.2">
      <c r="A578" s="45" t="s">
        <v>1685</v>
      </c>
      <c r="B578" s="45" t="s">
        <v>1686</v>
      </c>
      <c r="C578" s="45" t="s">
        <v>1687</v>
      </c>
      <c r="D578" s="40" t="str">
        <f t="shared" si="8"/>
        <v>7733 - Alquiler de maquinaria y equipo de oficina, incluidos ordenadores</v>
      </c>
      <c r="E578" s="43"/>
      <c r="F578" s="40"/>
      <c r="G578" s="41"/>
      <c r="H578" s="41"/>
    </row>
    <row r="579" spans="1:8" ht="25.5" x14ac:dyDescent="0.2">
      <c r="A579" s="45" t="s">
        <v>1480</v>
      </c>
      <c r="B579" s="45" t="s">
        <v>1481</v>
      </c>
      <c r="C579" s="45" t="s">
        <v>1482</v>
      </c>
      <c r="D579" s="40" t="str">
        <f t="shared" si="8"/>
        <v>7734 - Alquiler de medios de navegación</v>
      </c>
      <c r="E579" s="43"/>
      <c r="F579" s="40"/>
      <c r="G579" s="44"/>
      <c r="H579" s="41"/>
    </row>
    <row r="580" spans="1:8" ht="25.5" x14ac:dyDescent="0.2">
      <c r="A580" s="45" t="s">
        <v>1483</v>
      </c>
      <c r="B580" s="45" t="s">
        <v>1484</v>
      </c>
      <c r="C580" s="45" t="s">
        <v>1485</v>
      </c>
      <c r="D580" s="40" t="str">
        <f t="shared" si="8"/>
        <v>7735 - Alquiler de medios de transporte aéreo</v>
      </c>
      <c r="E580" s="43"/>
      <c r="F580" s="40"/>
      <c r="G580" s="44"/>
      <c r="H580" s="41"/>
    </row>
    <row r="581" spans="1:8" ht="51" x14ac:dyDescent="0.2">
      <c r="A581" s="45" t="s">
        <v>232</v>
      </c>
      <c r="B581" s="45" t="s">
        <v>233</v>
      </c>
      <c r="C581" s="45" t="s">
        <v>1514</v>
      </c>
      <c r="D581" s="40" t="str">
        <f t="shared" si="8"/>
        <v>7739 - Alquiler de otra maquinaria, equipos y bienes tangibles n.c.o.p.</v>
      </c>
      <c r="E581" s="43"/>
      <c r="F581" s="40"/>
      <c r="G581" s="44"/>
      <c r="H581" s="41"/>
    </row>
    <row r="582" spans="1:8" ht="76.5" x14ac:dyDescent="0.2">
      <c r="A582" s="45" t="s">
        <v>1516</v>
      </c>
      <c r="B582" s="45" t="s">
        <v>1517</v>
      </c>
      <c r="C582" s="45" t="s">
        <v>1515</v>
      </c>
      <c r="D582" s="40" t="str">
        <f t="shared" si="8"/>
        <v>7740 - Arrendamiento de la propiedad intelectual y productos similares, excepto trabajos protegidos por los derechos de autor</v>
      </c>
      <c r="E582" s="43"/>
      <c r="F582" s="40"/>
      <c r="G582" s="44"/>
      <c r="H582" s="41"/>
    </row>
    <row r="583" spans="1:8" ht="38.25" x14ac:dyDescent="0.2">
      <c r="A583" s="45" t="s">
        <v>1519</v>
      </c>
      <c r="B583" s="45" t="s">
        <v>1520</v>
      </c>
      <c r="C583" s="45" t="s">
        <v>1518</v>
      </c>
      <c r="D583" s="40" t="str">
        <f t="shared" si="8"/>
        <v>7810 - Actividades de las agencias de colocación</v>
      </c>
      <c r="E583" s="43"/>
      <c r="F583" s="40"/>
      <c r="G583" s="44"/>
      <c r="H583" s="41"/>
    </row>
    <row r="584" spans="1:8" ht="38.25" x14ac:dyDescent="0.2">
      <c r="A584" s="45" t="s">
        <v>1522</v>
      </c>
      <c r="B584" s="45" t="s">
        <v>1523</v>
      </c>
      <c r="C584" s="45" t="s">
        <v>1521</v>
      </c>
      <c r="D584" s="40" t="str">
        <f t="shared" si="8"/>
        <v>7820 - Actividades de las empresas de trabajo temporal</v>
      </c>
      <c r="E584" s="43"/>
      <c r="F584" s="40"/>
      <c r="G584" s="44"/>
      <c r="H584" s="44"/>
    </row>
    <row r="585" spans="1:8" ht="25.5" x14ac:dyDescent="0.2">
      <c r="A585" s="45" t="s">
        <v>1525</v>
      </c>
      <c r="B585" s="45" t="s">
        <v>1526</v>
      </c>
      <c r="C585" s="45" t="s">
        <v>1524</v>
      </c>
      <c r="D585" s="40" t="str">
        <f t="shared" si="8"/>
        <v>7830 - Otra provisión de recursos humanos</v>
      </c>
      <c r="E585" s="43"/>
      <c r="F585" s="40"/>
      <c r="G585" s="41"/>
      <c r="H585" s="41"/>
    </row>
    <row r="586" spans="1:8" ht="25.5" x14ac:dyDescent="0.2">
      <c r="A586" s="45" t="s">
        <v>1527</v>
      </c>
      <c r="B586" s="45" t="s">
        <v>1528</v>
      </c>
      <c r="C586" s="45" t="s">
        <v>1529</v>
      </c>
      <c r="D586" s="40" t="str">
        <f t="shared" si="8"/>
        <v>7911 - Actividades de las agencias de viajes</v>
      </c>
      <c r="E586" s="43"/>
      <c r="F586" s="40"/>
      <c r="G586" s="41"/>
      <c r="H586" s="44"/>
    </row>
    <row r="587" spans="1:8" ht="25.5" x14ac:dyDescent="0.2">
      <c r="A587" s="45" t="s">
        <v>1530</v>
      </c>
      <c r="B587" s="45" t="s">
        <v>1531</v>
      </c>
      <c r="C587" s="45" t="s">
        <v>1532</v>
      </c>
      <c r="D587" s="40" t="str">
        <f t="shared" si="8"/>
        <v>7912 - Actividades de los operadores turísticos</v>
      </c>
      <c r="E587" s="43"/>
      <c r="F587" s="40"/>
      <c r="G587" s="44"/>
      <c r="H587" s="44"/>
    </row>
    <row r="588" spans="1:8" ht="51" x14ac:dyDescent="0.2">
      <c r="A588" s="45" t="s">
        <v>1534</v>
      </c>
      <c r="B588" s="45" t="s">
        <v>1535</v>
      </c>
      <c r="C588" s="45" t="s">
        <v>1533</v>
      </c>
      <c r="D588" s="40" t="str">
        <f t="shared" si="8"/>
        <v>7990 - Otros servicios de reservas y actividades relacionadas con los mismos</v>
      </c>
      <c r="E588" s="43"/>
      <c r="F588" s="40"/>
      <c r="G588" s="44"/>
      <c r="H588" s="44"/>
    </row>
    <row r="589" spans="1:8" ht="25.5" x14ac:dyDescent="0.2">
      <c r="A589" s="45" t="s">
        <v>1537</v>
      </c>
      <c r="B589" s="45" t="s">
        <v>1538</v>
      </c>
      <c r="C589" s="45" t="s">
        <v>1536</v>
      </c>
      <c r="D589" s="40" t="str">
        <f t="shared" si="8"/>
        <v>8010 - Actividades de seguridad privada</v>
      </c>
      <c r="E589" s="43"/>
      <c r="F589" s="40"/>
      <c r="G589" s="44"/>
      <c r="H589" s="44"/>
    </row>
    <row r="590" spans="1:8" ht="25.5" x14ac:dyDescent="0.2">
      <c r="A590" s="45" t="s">
        <v>1581</v>
      </c>
      <c r="B590" s="45" t="s">
        <v>1582</v>
      </c>
      <c r="C590" s="45" t="s">
        <v>1580</v>
      </c>
      <c r="D590" s="40" t="str">
        <f t="shared" si="8"/>
        <v>8020 - Servicios de sistemas de seguridad</v>
      </c>
      <c r="E590" s="43"/>
      <c r="F590" s="40"/>
      <c r="G590" s="41"/>
      <c r="H590" s="44"/>
    </row>
    <row r="591" spans="1:8" ht="25.5" x14ac:dyDescent="0.2">
      <c r="A591" s="45" t="s">
        <v>1584</v>
      </c>
      <c r="B591" s="45" t="s">
        <v>1585</v>
      </c>
      <c r="C591" s="45" t="s">
        <v>1583</v>
      </c>
      <c r="D591" s="40" t="str">
        <f t="shared" si="8"/>
        <v>8030 - Actividades de investigación</v>
      </c>
      <c r="E591" s="43"/>
      <c r="F591" s="40"/>
      <c r="G591" s="44"/>
      <c r="H591" s="44"/>
    </row>
    <row r="592" spans="1:8" ht="38.25" x14ac:dyDescent="0.2">
      <c r="A592" s="45" t="s">
        <v>1587</v>
      </c>
      <c r="B592" s="45" t="s">
        <v>1588</v>
      </c>
      <c r="C592" s="45" t="s">
        <v>1586</v>
      </c>
      <c r="D592" s="40" t="str">
        <f t="shared" si="8"/>
        <v>8110 - Servicios integrales a edificios e instalaciones</v>
      </c>
      <c r="E592" s="43"/>
      <c r="F592" s="40"/>
      <c r="G592" s="41"/>
      <c r="H592" s="44"/>
    </row>
    <row r="593" spans="1:8" ht="25.5" x14ac:dyDescent="0.2">
      <c r="A593" s="45" t="s">
        <v>1589</v>
      </c>
      <c r="B593" s="45" t="s">
        <v>1590</v>
      </c>
      <c r="C593" s="45" t="s">
        <v>1591</v>
      </c>
      <c r="D593" s="40" t="str">
        <f t="shared" si="8"/>
        <v>8121 - Limpieza general de edificios</v>
      </c>
      <c r="E593" s="43"/>
      <c r="F593" s="40"/>
      <c r="G593" s="41"/>
      <c r="H593" s="41"/>
    </row>
    <row r="594" spans="1:8" ht="38.25" x14ac:dyDescent="0.2">
      <c r="A594" s="45" t="s">
        <v>1592</v>
      </c>
      <c r="B594" s="45" t="s">
        <v>1593</v>
      </c>
      <c r="C594" s="45" t="s">
        <v>1594</v>
      </c>
      <c r="D594" s="40" t="str">
        <f t="shared" si="8"/>
        <v>8122 - Otras actividades de limpieza industrial y de edificios</v>
      </c>
      <c r="E594" s="43"/>
      <c r="F594" s="40"/>
      <c r="G594" s="44"/>
      <c r="H594" s="44"/>
    </row>
    <row r="595" spans="1:8" ht="25.5" x14ac:dyDescent="0.2">
      <c r="A595" s="45" t="s">
        <v>1595</v>
      </c>
      <c r="B595" s="45" t="s">
        <v>1596</v>
      </c>
      <c r="C595" s="45" t="s">
        <v>1597</v>
      </c>
      <c r="D595" s="40" t="str">
        <f t="shared" si="8"/>
        <v>8129 - Otras actividades de limpieza</v>
      </c>
      <c r="E595" s="43"/>
      <c r="F595" s="40"/>
      <c r="G595" s="41"/>
      <c r="H595" s="44"/>
    </row>
    <row r="596" spans="1:8" ht="25.5" x14ac:dyDescent="0.2">
      <c r="A596" s="45" t="s">
        <v>1599</v>
      </c>
      <c r="B596" s="45" t="s">
        <v>1600</v>
      </c>
      <c r="C596" s="45" t="s">
        <v>1598</v>
      </c>
      <c r="D596" s="40" t="str">
        <f t="shared" si="8"/>
        <v>8130 - Actividades de jardinería</v>
      </c>
      <c r="E596" s="43"/>
      <c r="F596" s="40"/>
      <c r="G596" s="44"/>
      <c r="H596" s="44"/>
    </row>
    <row r="597" spans="1:8" ht="38.25" x14ac:dyDescent="0.2">
      <c r="A597" s="45" t="s">
        <v>1601</v>
      </c>
      <c r="B597" s="45" t="s">
        <v>1602</v>
      </c>
      <c r="C597" s="45" t="s">
        <v>1603</v>
      </c>
      <c r="D597" s="40" t="str">
        <f t="shared" si="8"/>
        <v>8211 - Servicios administrativos combinados</v>
      </c>
      <c r="E597" s="43"/>
      <c r="F597" s="40"/>
      <c r="G597" s="41"/>
      <c r="H597" s="44"/>
    </row>
    <row r="598" spans="1:8" ht="89.25" x14ac:dyDescent="0.2">
      <c r="A598" s="45" t="s">
        <v>1604</v>
      </c>
      <c r="B598" s="45" t="s">
        <v>1605</v>
      </c>
      <c r="C598" s="45" t="s">
        <v>1606</v>
      </c>
      <c r="D598" s="40" t="str">
        <f t="shared" si="8"/>
        <v>8219 - Actividades de fotocopiado, preparación de documentos y otras actividades especializadas de oficina</v>
      </c>
      <c r="E598" s="43"/>
      <c r="F598" s="40"/>
      <c r="G598" s="44"/>
      <c r="H598" s="44"/>
    </row>
    <row r="599" spans="1:8" ht="25.5" x14ac:dyDescent="0.2">
      <c r="A599" s="45" t="s">
        <v>1608</v>
      </c>
      <c r="B599" s="45" t="s">
        <v>1609</v>
      </c>
      <c r="C599" s="45" t="s">
        <v>1607</v>
      </c>
      <c r="D599" s="40" t="str">
        <f t="shared" si="8"/>
        <v>8220 - Actividades de los centros de llamadas</v>
      </c>
      <c r="E599" s="43"/>
      <c r="F599" s="40"/>
      <c r="G599" s="41"/>
      <c r="H599" s="44"/>
    </row>
    <row r="600" spans="1:8" ht="38.25" x14ac:dyDescent="0.2">
      <c r="A600" s="45" t="s">
        <v>1611</v>
      </c>
      <c r="B600" s="45" t="s">
        <v>1612</v>
      </c>
      <c r="C600" s="45" t="s">
        <v>1610</v>
      </c>
      <c r="D600" s="40" t="str">
        <f t="shared" si="8"/>
        <v>8230 - Organización de convenciones y ferias de muestras</v>
      </c>
      <c r="E600" s="43"/>
      <c r="F600" s="40"/>
      <c r="G600" s="41"/>
      <c r="H600" s="41"/>
    </row>
    <row r="601" spans="1:8" ht="51" x14ac:dyDescent="0.2">
      <c r="A601" s="45" t="s">
        <v>1613</v>
      </c>
      <c r="B601" s="45" t="s">
        <v>1614</v>
      </c>
      <c r="C601" s="45" t="s">
        <v>1615</v>
      </c>
      <c r="D601" s="40" t="str">
        <f t="shared" si="8"/>
        <v>8291 - Actividades de las agencias de cobros y de información comercial</v>
      </c>
      <c r="E601" s="43"/>
      <c r="F601" s="40"/>
      <c r="G601" s="41"/>
      <c r="H601" s="41"/>
    </row>
    <row r="602" spans="1:8" ht="38.25" x14ac:dyDescent="0.2">
      <c r="A602" s="45" t="s">
        <v>1616</v>
      </c>
      <c r="B602" s="45" t="s">
        <v>1617</v>
      </c>
      <c r="C602" s="45" t="s">
        <v>1649</v>
      </c>
      <c r="D602" s="40" t="str">
        <f t="shared" si="8"/>
        <v>8292 - Actividades de envasado y empaquetado</v>
      </c>
      <c r="E602" s="43"/>
      <c r="F602" s="40"/>
      <c r="G602" s="41"/>
      <c r="H602" s="41"/>
    </row>
    <row r="603" spans="1:8" ht="38.25" x14ac:dyDescent="0.2">
      <c r="A603" s="45" t="s">
        <v>1650</v>
      </c>
      <c r="B603" s="45" t="s">
        <v>1651</v>
      </c>
      <c r="C603" s="45" t="s">
        <v>500</v>
      </c>
      <c r="D603" s="40" t="str">
        <f t="shared" si="8"/>
        <v>8299 - Otras actividades de apoyo a las empresas n.c.o.p.</v>
      </c>
      <c r="E603" s="43"/>
      <c r="F603" s="40"/>
      <c r="G603" s="41"/>
      <c r="H603" s="44"/>
    </row>
    <row r="604" spans="1:8" ht="38.25" x14ac:dyDescent="0.2">
      <c r="A604" s="45" t="s">
        <v>501</v>
      </c>
      <c r="B604" s="45" t="s">
        <v>502</v>
      </c>
      <c r="C604" s="45" t="s">
        <v>503</v>
      </c>
      <c r="D604" s="40" t="str">
        <f t="shared" si="8"/>
        <v>8411 - Actividades generales de la Administración Pública</v>
      </c>
      <c r="E604" s="43"/>
      <c r="F604" s="40"/>
      <c r="G604" s="41"/>
      <c r="H604" s="44"/>
    </row>
    <row r="605" spans="1:8" ht="76.5" x14ac:dyDescent="0.2">
      <c r="A605" s="45" t="s">
        <v>504</v>
      </c>
      <c r="B605" s="45" t="s">
        <v>505</v>
      </c>
      <c r="C605" s="45" t="s">
        <v>1492</v>
      </c>
      <c r="D605" s="40" t="str">
        <f t="shared" si="8"/>
        <v>8412 - Regulación de las actividades sanitarias, educativas y culturales y otros servicios sociales, excepto Seguridad Social</v>
      </c>
      <c r="E605" s="43"/>
      <c r="F605" s="40"/>
      <c r="G605" s="41"/>
      <c r="H605" s="44"/>
    </row>
    <row r="606" spans="1:8" ht="51" x14ac:dyDescent="0.2">
      <c r="A606" s="45" t="s">
        <v>1493</v>
      </c>
      <c r="B606" s="45" t="s">
        <v>1494</v>
      </c>
      <c r="C606" s="45" t="s">
        <v>1495</v>
      </c>
      <c r="D606" s="40" t="str">
        <f t="shared" si="8"/>
        <v>8413 - Regulación de la actividad económica y contribución a su mayor eficiencia</v>
      </c>
      <c r="E606" s="43"/>
      <c r="F606" s="40"/>
      <c r="G606" s="41"/>
      <c r="H606" s="41"/>
    </row>
    <row r="607" spans="1:8" x14ac:dyDescent="0.2">
      <c r="A607" s="45" t="s">
        <v>387</v>
      </c>
      <c r="B607" s="45" t="s">
        <v>388</v>
      </c>
      <c r="C607" s="45" t="s">
        <v>389</v>
      </c>
      <c r="D607" s="40" t="str">
        <f t="shared" si="8"/>
        <v>8421 - Asuntos exteriores</v>
      </c>
      <c r="E607" s="43"/>
      <c r="F607" s="40"/>
      <c r="G607" s="44"/>
      <c r="H607" s="44"/>
    </row>
    <row r="608" spans="1:8" x14ac:dyDescent="0.2">
      <c r="A608" s="45" t="s">
        <v>390</v>
      </c>
      <c r="B608" s="45" t="s">
        <v>391</v>
      </c>
      <c r="C608" s="45" t="s">
        <v>392</v>
      </c>
      <c r="D608" s="40" t="str">
        <f t="shared" si="8"/>
        <v>8422 - Defensa</v>
      </c>
      <c r="E608" s="43"/>
      <c r="F608" s="40"/>
      <c r="G608" s="41"/>
      <c r="H608" s="44"/>
    </row>
    <row r="609" spans="1:8" x14ac:dyDescent="0.2">
      <c r="A609" s="45" t="s">
        <v>393</v>
      </c>
      <c r="B609" s="45" t="s">
        <v>394</v>
      </c>
      <c r="C609" s="45" t="s">
        <v>395</v>
      </c>
      <c r="D609" s="40" t="str">
        <f t="shared" si="8"/>
        <v>8423 - Justicia</v>
      </c>
      <c r="E609" s="43"/>
      <c r="F609" s="40"/>
      <c r="G609" s="41"/>
      <c r="H609" s="44"/>
    </row>
    <row r="610" spans="1:8" ht="25.5" x14ac:dyDescent="0.2">
      <c r="A610" s="45" t="s">
        <v>396</v>
      </c>
      <c r="B610" s="45" t="s">
        <v>397</v>
      </c>
      <c r="C610" s="45" t="s">
        <v>398</v>
      </c>
      <c r="D610" s="40" t="str">
        <f t="shared" si="8"/>
        <v>8424 - Orden público y seguridad</v>
      </c>
      <c r="E610" s="43"/>
      <c r="F610" s="40"/>
      <c r="G610" s="41"/>
      <c r="H610" s="41"/>
    </row>
    <row r="611" spans="1:8" x14ac:dyDescent="0.2">
      <c r="A611" s="45" t="s">
        <v>399</v>
      </c>
      <c r="B611" s="45" t="s">
        <v>400</v>
      </c>
      <c r="C611" s="45" t="s">
        <v>401</v>
      </c>
      <c r="D611" s="40" t="str">
        <f t="shared" si="8"/>
        <v>8425 - Protección civil</v>
      </c>
      <c r="E611" s="43"/>
      <c r="F611" s="40"/>
      <c r="G611" s="41"/>
      <c r="H611" s="41"/>
    </row>
    <row r="612" spans="1:8" ht="25.5" x14ac:dyDescent="0.2">
      <c r="A612" s="45" t="s">
        <v>403</v>
      </c>
      <c r="B612" s="45" t="s">
        <v>404</v>
      </c>
      <c r="C612" s="45" t="s">
        <v>402</v>
      </c>
      <c r="D612" s="40" t="str">
        <f t="shared" si="8"/>
        <v>8430 - Seguridad Social obligatoria</v>
      </c>
      <c r="E612" s="43"/>
      <c r="F612" s="40"/>
      <c r="G612" s="41"/>
      <c r="H612" s="44"/>
    </row>
    <row r="613" spans="1:8" x14ac:dyDescent="0.2">
      <c r="A613" s="45" t="s">
        <v>406</v>
      </c>
      <c r="B613" s="45" t="s">
        <v>407</v>
      </c>
      <c r="C613" s="45" t="s">
        <v>405</v>
      </c>
      <c r="D613" s="40" t="str">
        <f t="shared" si="8"/>
        <v>8510 - Educación preprimaria</v>
      </c>
      <c r="E613" s="43"/>
      <c r="F613" s="40"/>
      <c r="G613" s="41"/>
      <c r="H613" s="44"/>
    </row>
    <row r="614" spans="1:8" x14ac:dyDescent="0.2">
      <c r="A614" s="45" t="s">
        <v>409</v>
      </c>
      <c r="B614" s="45" t="s">
        <v>410</v>
      </c>
      <c r="C614" s="45" t="s">
        <v>408</v>
      </c>
      <c r="D614" s="40" t="str">
        <f t="shared" si="8"/>
        <v>8520 - Educación primaria</v>
      </c>
      <c r="E614" s="43"/>
      <c r="F614" s="40"/>
      <c r="G614" s="41"/>
      <c r="H614" s="44"/>
    </row>
    <row r="615" spans="1:8" ht="25.5" x14ac:dyDescent="0.2">
      <c r="A615" s="45" t="s">
        <v>411</v>
      </c>
      <c r="B615" s="45" t="s">
        <v>412</v>
      </c>
      <c r="C615" s="45" t="s">
        <v>413</v>
      </c>
      <c r="D615" s="40" t="str">
        <f t="shared" si="8"/>
        <v>8531 - Educación secundaria general</v>
      </c>
      <c r="E615" s="43"/>
      <c r="F615" s="40"/>
      <c r="G615" s="44"/>
      <c r="H615" s="44"/>
    </row>
    <row r="616" spans="1:8" ht="25.5" x14ac:dyDescent="0.2">
      <c r="A616" s="45" t="s">
        <v>414</v>
      </c>
      <c r="B616" s="45" t="s">
        <v>415</v>
      </c>
      <c r="C616" s="45" t="s">
        <v>416</v>
      </c>
      <c r="D616" s="40" t="str">
        <f t="shared" si="8"/>
        <v>8532 - Educación secundaria técnica y profesional</v>
      </c>
      <c r="E616" s="43"/>
      <c r="F616" s="40"/>
      <c r="G616" s="41"/>
      <c r="H616" s="44"/>
    </row>
    <row r="617" spans="1:8" ht="38.25" x14ac:dyDescent="0.2">
      <c r="A617" s="45" t="s">
        <v>417</v>
      </c>
      <c r="B617" s="45" t="s">
        <v>418</v>
      </c>
      <c r="C617" s="45" t="s">
        <v>208</v>
      </c>
      <c r="D617" s="40" t="str">
        <f t="shared" si="8"/>
        <v>8541 - Educación postsecundaria no terciaria</v>
      </c>
      <c r="E617" s="43"/>
      <c r="F617" s="40"/>
      <c r="G617" s="41"/>
      <c r="H617" s="44"/>
    </row>
    <row r="618" spans="1:8" ht="25.5" x14ac:dyDescent="0.2">
      <c r="A618" s="45" t="s">
        <v>209</v>
      </c>
      <c r="B618" s="45" t="s">
        <v>210</v>
      </c>
      <c r="C618" s="45" t="s">
        <v>211</v>
      </c>
      <c r="D618" s="40" t="str">
        <f t="shared" si="8"/>
        <v>8543 - Educación universitaria</v>
      </c>
      <c r="E618" s="43"/>
      <c r="F618" s="40"/>
      <c r="G618" s="41"/>
      <c r="H618" s="41"/>
    </row>
    <row r="619" spans="1:8" ht="25.5" x14ac:dyDescent="0.2">
      <c r="A619" s="45" t="s">
        <v>212</v>
      </c>
      <c r="B619" s="45" t="s">
        <v>1280</v>
      </c>
      <c r="C619" s="45" t="s">
        <v>1281</v>
      </c>
      <c r="D619" s="40" t="str">
        <f t="shared" si="8"/>
        <v>8544 - Educación terciaria no universitaria</v>
      </c>
      <c r="E619" s="43"/>
      <c r="F619" s="40"/>
      <c r="G619" s="41"/>
      <c r="H619" s="41"/>
    </row>
    <row r="620" spans="1:8" ht="25.5" x14ac:dyDescent="0.2">
      <c r="A620" s="45" t="s">
        <v>1282</v>
      </c>
      <c r="B620" s="45" t="s">
        <v>1283</v>
      </c>
      <c r="C620" s="45" t="s">
        <v>1284</v>
      </c>
      <c r="D620" s="40" t="str">
        <f t="shared" si="8"/>
        <v>8551 - Educación deportiva y recreativa</v>
      </c>
      <c r="E620" s="43"/>
      <c r="F620" s="40"/>
      <c r="G620" s="41"/>
      <c r="H620" s="44"/>
    </row>
    <row r="621" spans="1:8" x14ac:dyDescent="0.2">
      <c r="A621" s="45" t="s">
        <v>1285</v>
      </c>
      <c r="B621" s="45" t="s">
        <v>1286</v>
      </c>
      <c r="C621" s="45" t="s">
        <v>1287</v>
      </c>
      <c r="D621" s="40" t="str">
        <f t="shared" si="8"/>
        <v>8552 - Educación cultural</v>
      </c>
      <c r="E621" s="43"/>
      <c r="F621" s="40"/>
      <c r="G621" s="41"/>
      <c r="H621" s="44"/>
    </row>
    <row r="622" spans="1:8" ht="38.25" x14ac:dyDescent="0.2">
      <c r="A622" s="45" t="s">
        <v>1288</v>
      </c>
      <c r="B622" s="45" t="s">
        <v>1289</v>
      </c>
      <c r="C622" s="45" t="s">
        <v>216</v>
      </c>
      <c r="D622" s="40" t="str">
        <f t="shared" si="8"/>
        <v>8553 - Actividades de las escuelas de conducción y pilotaje</v>
      </c>
      <c r="E622" s="43"/>
      <c r="F622" s="40"/>
      <c r="G622" s="41"/>
      <c r="H622" s="41"/>
    </row>
    <row r="623" spans="1:8" ht="25.5" x14ac:dyDescent="0.2">
      <c r="A623" s="45" t="s">
        <v>217</v>
      </c>
      <c r="B623" s="45" t="s">
        <v>218</v>
      </c>
      <c r="C623" s="45" t="s">
        <v>219</v>
      </c>
      <c r="D623" s="40" t="str">
        <f t="shared" si="8"/>
        <v>8559 - Otra educación n.c.o.p.</v>
      </c>
      <c r="E623" s="43"/>
      <c r="F623" s="40"/>
      <c r="G623" s="41"/>
      <c r="H623" s="44"/>
    </row>
    <row r="624" spans="1:8" ht="25.5" x14ac:dyDescent="0.2">
      <c r="A624" s="45" t="s">
        <v>221</v>
      </c>
      <c r="B624" s="45" t="s">
        <v>222</v>
      </c>
      <c r="C624" s="45" t="s">
        <v>220</v>
      </c>
      <c r="D624" s="40" t="str">
        <f t="shared" si="8"/>
        <v>8560 - Actividades auxiliares a la educación</v>
      </c>
      <c r="E624" s="43"/>
      <c r="F624" s="40"/>
      <c r="G624" s="41"/>
      <c r="H624" s="44"/>
    </row>
    <row r="625" spans="1:8" ht="25.5" x14ac:dyDescent="0.2">
      <c r="A625" s="45" t="s">
        <v>440</v>
      </c>
      <c r="B625" s="45" t="s">
        <v>441</v>
      </c>
      <c r="C625" s="45" t="s">
        <v>439</v>
      </c>
      <c r="D625" s="40" t="str">
        <f t="shared" si="8"/>
        <v>8610 - Actividades hospitalarias</v>
      </c>
      <c r="E625" s="43"/>
      <c r="F625" s="40"/>
      <c r="G625" s="41"/>
      <c r="H625" s="44"/>
    </row>
    <row r="626" spans="1:8" ht="25.5" x14ac:dyDescent="0.2">
      <c r="A626" s="45" t="s">
        <v>442</v>
      </c>
      <c r="B626" s="45" t="s">
        <v>443</v>
      </c>
      <c r="C626" s="45" t="s">
        <v>444</v>
      </c>
      <c r="D626" s="40" t="str">
        <f t="shared" ref="D626:D677" si="9">A626 &amp;" - " &amp; C626</f>
        <v>8621 - Actividades de medicina general</v>
      </c>
      <c r="E626" s="43"/>
      <c r="F626" s="40"/>
      <c r="G626" s="41"/>
      <c r="H626" s="44"/>
    </row>
    <row r="627" spans="1:8" ht="38.25" x14ac:dyDescent="0.2">
      <c r="A627" s="45" t="s">
        <v>445</v>
      </c>
      <c r="B627" s="45" t="s">
        <v>446</v>
      </c>
      <c r="C627" s="45" t="s">
        <v>447</v>
      </c>
      <c r="D627" s="40" t="str">
        <f t="shared" si="9"/>
        <v>8622 - Actividades de medicina especializada</v>
      </c>
      <c r="E627" s="43"/>
      <c r="F627" s="40"/>
      <c r="G627" s="41"/>
      <c r="H627" s="41"/>
    </row>
    <row r="628" spans="1:8" ht="25.5" x14ac:dyDescent="0.2">
      <c r="A628" s="45" t="s">
        <v>448</v>
      </c>
      <c r="B628" s="45" t="s">
        <v>449</v>
      </c>
      <c r="C628" s="45" t="s">
        <v>450</v>
      </c>
      <c r="D628" s="40" t="str">
        <f t="shared" si="9"/>
        <v>8623 - Actividades odontológicas</v>
      </c>
      <c r="E628" s="43"/>
      <c r="F628" s="40"/>
      <c r="G628" s="44"/>
      <c r="H628" s="44"/>
    </row>
    <row r="629" spans="1:8" ht="25.5" x14ac:dyDescent="0.2">
      <c r="A629" s="45" t="s">
        <v>1497</v>
      </c>
      <c r="B629" s="45" t="s">
        <v>1498</v>
      </c>
      <c r="C629" s="45" t="s">
        <v>1496</v>
      </c>
      <c r="D629" s="40" t="str">
        <f t="shared" si="9"/>
        <v>8690 - Otras actividades sanitarias</v>
      </c>
      <c r="E629" s="43"/>
      <c r="F629" s="40"/>
      <c r="G629" s="41"/>
      <c r="H629" s="44"/>
    </row>
    <row r="630" spans="1:8" ht="51" x14ac:dyDescent="0.2">
      <c r="A630" s="45" t="s">
        <v>1500</v>
      </c>
      <c r="B630" s="45" t="s">
        <v>1501</v>
      </c>
      <c r="C630" s="45" t="s">
        <v>1499</v>
      </c>
      <c r="D630" s="40" t="str">
        <f t="shared" si="9"/>
        <v>8710 - Asistencia en establecimientos residenciales con cuidados sanitarios</v>
      </c>
      <c r="E630" s="43"/>
      <c r="F630" s="40"/>
      <c r="G630" s="41"/>
      <c r="H630" s="41"/>
    </row>
    <row r="631" spans="1:8" ht="102" x14ac:dyDescent="0.2">
      <c r="A631" s="45" t="s">
        <v>1503</v>
      </c>
      <c r="B631" s="45" t="s">
        <v>1504</v>
      </c>
      <c r="C631" s="45" t="s">
        <v>1502</v>
      </c>
      <c r="D631" s="40" t="str">
        <f t="shared" si="9"/>
        <v>8720 - Asistencia en establecimientos residenciales para personas con discapacidad intelectual, enfermedad mental y drogodependencia</v>
      </c>
      <c r="E631" s="43"/>
      <c r="F631" s="40"/>
      <c r="G631" s="41"/>
      <c r="H631" s="44"/>
    </row>
    <row r="632" spans="1:8" ht="51" x14ac:dyDescent="0.2">
      <c r="A632" s="45" t="s">
        <v>1505</v>
      </c>
      <c r="B632" s="45" t="s">
        <v>1506</v>
      </c>
      <c r="C632" s="45" t="s">
        <v>1507</v>
      </c>
      <c r="D632" s="40" t="str">
        <f t="shared" si="9"/>
        <v>8731 - Asistencia en establecimientos residenciales para personas mayores</v>
      </c>
      <c r="E632" s="43"/>
      <c r="F632" s="40"/>
      <c r="G632" s="41"/>
      <c r="H632" s="44"/>
    </row>
    <row r="633" spans="1:8" ht="63.75" x14ac:dyDescent="0.2">
      <c r="A633" s="45" t="s">
        <v>1508</v>
      </c>
      <c r="B633" s="45" t="s">
        <v>1509</v>
      </c>
      <c r="C633" s="45" t="s">
        <v>1510</v>
      </c>
      <c r="D633" s="40" t="str">
        <f t="shared" si="9"/>
        <v>8732 - Asistencia en establecimientos residenciales para personas con discapacidad física</v>
      </c>
      <c r="E633" s="43"/>
      <c r="F633" s="40"/>
      <c r="G633" s="41"/>
      <c r="H633" s="44"/>
    </row>
    <row r="634" spans="1:8" ht="51" x14ac:dyDescent="0.2">
      <c r="A634" s="45" t="s">
        <v>1512</v>
      </c>
      <c r="B634" s="45" t="s">
        <v>1573</v>
      </c>
      <c r="C634" s="45" t="s">
        <v>1511</v>
      </c>
      <c r="D634" s="40" t="str">
        <f t="shared" si="9"/>
        <v>8790 - Otras actividades de asistencia en establecimientos residenciales</v>
      </c>
      <c r="E634" s="43"/>
      <c r="F634" s="40"/>
      <c r="G634" s="44"/>
      <c r="H634" s="44"/>
    </row>
    <row r="635" spans="1:8" ht="51" x14ac:dyDescent="0.2">
      <c r="A635" s="45" t="s">
        <v>1574</v>
      </c>
      <c r="B635" s="45" t="s">
        <v>1575</v>
      </c>
      <c r="C635" s="45" t="s">
        <v>1576</v>
      </c>
      <c r="D635" s="40" t="str">
        <f t="shared" si="9"/>
        <v>8811 - Actividades de servicios sociales sin alojamiento para personas mayores</v>
      </c>
      <c r="E635" s="43"/>
      <c r="F635" s="40"/>
      <c r="G635" s="41"/>
      <c r="H635" s="44"/>
    </row>
    <row r="636" spans="1:8" ht="63.75" x14ac:dyDescent="0.2">
      <c r="A636" s="45" t="s">
        <v>1577</v>
      </c>
      <c r="B636" s="45" t="s">
        <v>1578</v>
      </c>
      <c r="C636" s="45" t="s">
        <v>1579</v>
      </c>
      <c r="D636" s="40" t="str">
        <f t="shared" si="9"/>
        <v>8812 - Actividades de servicios sociales sin alojamiento para personas con discapacidad</v>
      </c>
      <c r="E636" s="43"/>
      <c r="F636" s="40"/>
      <c r="G636" s="41"/>
      <c r="H636" s="44"/>
    </row>
    <row r="637" spans="1:8" ht="38.25" x14ac:dyDescent="0.2">
      <c r="A637" s="45" t="s">
        <v>432</v>
      </c>
      <c r="B637" s="45" t="s">
        <v>433</v>
      </c>
      <c r="C637" s="45" t="s">
        <v>434</v>
      </c>
      <c r="D637" s="40" t="str">
        <f t="shared" si="9"/>
        <v>8891 - Actividades de cuidado diurno de niños</v>
      </c>
      <c r="E637" s="43"/>
      <c r="F637" s="40"/>
      <c r="G637" s="41"/>
      <c r="H637" s="44"/>
    </row>
    <row r="638" spans="1:8" ht="38.25" x14ac:dyDescent="0.2">
      <c r="A638" s="45" t="s">
        <v>435</v>
      </c>
      <c r="B638" s="45" t="s">
        <v>436</v>
      </c>
      <c r="C638" s="45" t="s">
        <v>1807</v>
      </c>
      <c r="D638" s="40" t="str">
        <f t="shared" si="9"/>
        <v>8899 - Otros actividades de servicios sociales sin alojamiento n.c.o.p.</v>
      </c>
      <c r="E638" s="43"/>
      <c r="F638" s="40"/>
      <c r="G638" s="44"/>
      <c r="H638" s="44"/>
    </row>
    <row r="639" spans="1:8" x14ac:dyDescent="0.2">
      <c r="A639" s="45" t="s">
        <v>1808</v>
      </c>
      <c r="B639" s="45" t="s">
        <v>1809</v>
      </c>
      <c r="C639" s="45" t="s">
        <v>1810</v>
      </c>
      <c r="D639" s="40" t="str">
        <f t="shared" si="9"/>
        <v>9001 - Artes escénicas</v>
      </c>
      <c r="E639" s="43"/>
      <c r="F639" s="40"/>
      <c r="G639" s="41"/>
      <c r="H639" s="44"/>
    </row>
    <row r="640" spans="1:8" ht="25.5" x14ac:dyDescent="0.2">
      <c r="A640" s="45" t="s">
        <v>1811</v>
      </c>
      <c r="B640" s="45" t="s">
        <v>1812</v>
      </c>
      <c r="C640" s="45" t="s">
        <v>1813</v>
      </c>
      <c r="D640" s="40" t="str">
        <f t="shared" si="9"/>
        <v>9002 - Actividades auxiliares a las artes escénicas</v>
      </c>
      <c r="E640" s="43"/>
      <c r="F640" s="40"/>
      <c r="G640" s="41"/>
      <c r="H640" s="44"/>
    </row>
    <row r="641" spans="1:8" ht="25.5" x14ac:dyDescent="0.2">
      <c r="A641" s="45" t="s">
        <v>1814</v>
      </c>
      <c r="B641" s="45" t="s">
        <v>1815</v>
      </c>
      <c r="C641" s="45" t="s">
        <v>1816</v>
      </c>
      <c r="D641" s="40" t="str">
        <f t="shared" si="9"/>
        <v>9003 - Creación artística y literaria</v>
      </c>
      <c r="E641" s="43"/>
      <c r="F641" s="40"/>
      <c r="G641" s="41"/>
      <c r="H641" s="44"/>
    </row>
    <row r="642" spans="1:8" ht="25.5" x14ac:dyDescent="0.2">
      <c r="A642" s="45" t="s">
        <v>1817</v>
      </c>
      <c r="B642" s="45" t="s">
        <v>1818</v>
      </c>
      <c r="C642" s="45" t="s">
        <v>1819</v>
      </c>
      <c r="D642" s="40" t="str">
        <f t="shared" si="9"/>
        <v>9004 - Gestión de salas de espectáculos</v>
      </c>
      <c r="E642" s="43"/>
      <c r="F642" s="40"/>
      <c r="G642" s="44"/>
      <c r="H642" s="44"/>
    </row>
    <row r="643" spans="1:8" ht="25.5" x14ac:dyDescent="0.2">
      <c r="A643" s="45" t="s">
        <v>1820</v>
      </c>
      <c r="B643" s="45" t="s">
        <v>1821</v>
      </c>
      <c r="C643" s="45" t="s">
        <v>1822</v>
      </c>
      <c r="D643" s="40" t="str">
        <f t="shared" si="9"/>
        <v>9102 - Actividades de museos</v>
      </c>
      <c r="E643" s="43"/>
      <c r="F643" s="40"/>
      <c r="G643" s="41"/>
      <c r="H643" s="41"/>
    </row>
    <row r="644" spans="1:8" ht="25.5" x14ac:dyDescent="0.2">
      <c r="A644" s="45" t="s">
        <v>1823</v>
      </c>
      <c r="B644" s="45" t="s">
        <v>1824</v>
      </c>
      <c r="C644" s="45" t="s">
        <v>509</v>
      </c>
      <c r="D644" s="40" t="str">
        <f t="shared" si="9"/>
        <v>9103 - Gestión de lugares y edificios históricos</v>
      </c>
      <c r="E644" s="43"/>
      <c r="F644" s="40"/>
      <c r="G644" s="41"/>
      <c r="H644" s="44"/>
    </row>
    <row r="645" spans="1:8" ht="51" x14ac:dyDescent="0.2">
      <c r="A645" s="45" t="s">
        <v>510</v>
      </c>
      <c r="B645" s="45" t="s">
        <v>511</v>
      </c>
      <c r="C645" s="45" t="s">
        <v>512</v>
      </c>
      <c r="D645" s="40" t="str">
        <f t="shared" si="9"/>
        <v>9104 - Actividades de los jardines botánicos, parques zoológicos y reservas naturales</v>
      </c>
      <c r="E645" s="43"/>
      <c r="F645" s="40"/>
      <c r="G645" s="41"/>
      <c r="H645" s="41"/>
    </row>
    <row r="646" spans="1:8" ht="25.5" x14ac:dyDescent="0.2">
      <c r="A646" s="45" t="s">
        <v>513</v>
      </c>
      <c r="B646" s="45" t="s">
        <v>514</v>
      </c>
      <c r="C646" s="45" t="s">
        <v>515</v>
      </c>
      <c r="D646" s="40" t="str">
        <f t="shared" si="9"/>
        <v>9105 - Actividades de bibliotecas</v>
      </c>
      <c r="E646" s="43"/>
      <c r="F646" s="40"/>
      <c r="G646" s="44"/>
      <c r="H646" s="44"/>
    </row>
    <row r="647" spans="1:8" ht="25.5" x14ac:dyDescent="0.2">
      <c r="A647" s="45" t="s">
        <v>516</v>
      </c>
      <c r="B647" s="45" t="s">
        <v>517</v>
      </c>
      <c r="C647" s="45" t="s">
        <v>518</v>
      </c>
      <c r="D647" s="40" t="str">
        <f t="shared" si="9"/>
        <v>9106 - Actividades de archivos</v>
      </c>
      <c r="E647" s="43"/>
      <c r="F647" s="40"/>
      <c r="G647" s="41"/>
      <c r="H647" s="44"/>
    </row>
    <row r="648" spans="1:8" ht="25.5" x14ac:dyDescent="0.2">
      <c r="A648" s="45" t="s">
        <v>520</v>
      </c>
      <c r="B648" s="45" t="s">
        <v>521</v>
      </c>
      <c r="C648" s="45" t="s">
        <v>519</v>
      </c>
      <c r="D648" s="40" t="str">
        <f t="shared" si="9"/>
        <v>9200 - Actividades de juegos de azar y apuestas</v>
      </c>
      <c r="E648" s="43"/>
      <c r="F648" s="40"/>
      <c r="G648" s="41"/>
      <c r="H648" s="44"/>
    </row>
    <row r="649" spans="1:8" ht="38.25" x14ac:dyDescent="0.2">
      <c r="A649" s="45" t="s">
        <v>522</v>
      </c>
      <c r="B649" s="45" t="s">
        <v>523</v>
      </c>
      <c r="C649" s="45" t="s">
        <v>524</v>
      </c>
      <c r="D649" s="40" t="str">
        <f t="shared" si="9"/>
        <v>9311 - Gestión de instalaciones deportivas</v>
      </c>
      <c r="E649" s="43"/>
      <c r="F649" s="40"/>
      <c r="G649" s="41"/>
      <c r="H649" s="41"/>
    </row>
    <row r="650" spans="1:8" ht="25.5" x14ac:dyDescent="0.2">
      <c r="A650" s="45" t="s">
        <v>525</v>
      </c>
      <c r="B650" s="45" t="s">
        <v>526</v>
      </c>
      <c r="C650" s="45" t="s">
        <v>1618</v>
      </c>
      <c r="D650" s="40" t="str">
        <f t="shared" si="9"/>
        <v>9312 - Actividades de los clubes deportivos</v>
      </c>
      <c r="E650" s="43"/>
      <c r="F650" s="40"/>
      <c r="G650" s="41"/>
      <c r="H650" s="41"/>
    </row>
    <row r="651" spans="1:8" ht="25.5" x14ac:dyDescent="0.2">
      <c r="A651" s="45" t="s">
        <v>1825</v>
      </c>
      <c r="B651" s="45" t="s">
        <v>1826</v>
      </c>
      <c r="C651" s="45" t="s">
        <v>1827</v>
      </c>
      <c r="D651" s="40" t="str">
        <f t="shared" si="9"/>
        <v>9313 - Actividades de los gimnasios</v>
      </c>
      <c r="E651" s="43"/>
      <c r="F651" s="40"/>
      <c r="G651" s="41"/>
      <c r="H651" s="41"/>
    </row>
    <row r="652" spans="1:8" ht="25.5" x14ac:dyDescent="0.2">
      <c r="A652" s="45" t="s">
        <v>1828</v>
      </c>
      <c r="B652" s="45" t="s">
        <v>1829</v>
      </c>
      <c r="C652" s="45" t="s">
        <v>1830</v>
      </c>
      <c r="D652" s="40" t="str">
        <f t="shared" si="9"/>
        <v>9319 - Otras actividades deportivas</v>
      </c>
      <c r="E652" s="43"/>
      <c r="F652" s="40"/>
      <c r="G652" s="44"/>
      <c r="H652" s="41"/>
    </row>
    <row r="653" spans="1:8" ht="51" x14ac:dyDescent="0.2">
      <c r="A653" s="45" t="s">
        <v>1831</v>
      </c>
      <c r="B653" s="45" t="s">
        <v>1832</v>
      </c>
      <c r="C653" s="45" t="s">
        <v>506</v>
      </c>
      <c r="D653" s="40" t="str">
        <f t="shared" si="9"/>
        <v>9321 - Actividades de los parques de atracciones y los parques temáticos</v>
      </c>
      <c r="E653" s="43"/>
      <c r="F653" s="40"/>
      <c r="G653" s="41"/>
      <c r="H653" s="41"/>
    </row>
    <row r="654" spans="1:8" ht="38.25" x14ac:dyDescent="0.2">
      <c r="A654" s="45" t="s">
        <v>507</v>
      </c>
      <c r="B654" s="45" t="s">
        <v>508</v>
      </c>
      <c r="C654" s="45" t="s">
        <v>1554</v>
      </c>
      <c r="D654" s="40" t="str">
        <f t="shared" si="9"/>
        <v>9329 - Otras actividades recreativas y de entretenimiento</v>
      </c>
      <c r="E654" s="43"/>
      <c r="F654" s="40"/>
      <c r="G654" s="41"/>
      <c r="H654" s="44"/>
    </row>
    <row r="655" spans="1:8" ht="51" x14ac:dyDescent="0.2">
      <c r="A655" s="45" t="s">
        <v>1555</v>
      </c>
      <c r="B655" s="45" t="s">
        <v>1556</v>
      </c>
      <c r="C655" s="45" t="s">
        <v>1557</v>
      </c>
      <c r="D655" s="40" t="str">
        <f t="shared" si="9"/>
        <v>9411 - Actividades de organizaciones empresariales y patronales</v>
      </c>
      <c r="E655" s="43"/>
      <c r="F655" s="40"/>
      <c r="G655" s="41"/>
      <c r="H655" s="41"/>
    </row>
    <row r="656" spans="1:8" ht="38.25" x14ac:dyDescent="0.2">
      <c r="A656" s="45" t="s">
        <v>1558</v>
      </c>
      <c r="B656" s="45" t="s">
        <v>1559</v>
      </c>
      <c r="C656" s="45" t="s">
        <v>1560</v>
      </c>
      <c r="D656" s="40" t="str">
        <f t="shared" si="9"/>
        <v>9412 - Actividades de organizaciones profesionales</v>
      </c>
      <c r="E656" s="43"/>
      <c r="F656" s="40"/>
      <c r="G656" s="41"/>
      <c r="H656" s="44"/>
    </row>
    <row r="657" spans="1:8" x14ac:dyDescent="0.2">
      <c r="A657" s="45" t="s">
        <v>1562</v>
      </c>
      <c r="B657" s="45" t="s">
        <v>1563</v>
      </c>
      <c r="C657" s="45" t="s">
        <v>1561</v>
      </c>
      <c r="D657" s="40" t="str">
        <f t="shared" si="9"/>
        <v>9420 - Actividades sindicales</v>
      </c>
      <c r="E657" s="43"/>
      <c r="F657" s="40"/>
      <c r="G657" s="41"/>
      <c r="H657" s="44"/>
    </row>
    <row r="658" spans="1:8" ht="38.25" x14ac:dyDescent="0.2">
      <c r="A658" s="45" t="s">
        <v>1564</v>
      </c>
      <c r="B658" s="45" t="s">
        <v>1565</v>
      </c>
      <c r="C658" s="45" t="s">
        <v>1566</v>
      </c>
      <c r="D658" s="40" t="str">
        <f t="shared" si="9"/>
        <v>9491 - Actividades de organizaciones religiosas</v>
      </c>
      <c r="E658" s="43"/>
      <c r="F658" s="40"/>
      <c r="G658" s="41"/>
      <c r="H658" s="44"/>
    </row>
    <row r="659" spans="1:8" ht="38.25" x14ac:dyDescent="0.2">
      <c r="A659" s="45" t="s">
        <v>1567</v>
      </c>
      <c r="B659" s="45" t="s">
        <v>1568</v>
      </c>
      <c r="C659" s="45" t="s">
        <v>1569</v>
      </c>
      <c r="D659" s="40" t="str">
        <f t="shared" si="9"/>
        <v>9492 - Actividades de organizaciones políticas</v>
      </c>
      <c r="E659" s="43"/>
      <c r="F659" s="40"/>
      <c r="G659" s="41"/>
      <c r="H659" s="41"/>
    </row>
    <row r="660" spans="1:8" ht="25.5" x14ac:dyDescent="0.2">
      <c r="A660" s="45" t="s">
        <v>1570</v>
      </c>
      <c r="B660" s="45" t="s">
        <v>1571</v>
      </c>
      <c r="C660" s="45" t="s">
        <v>1619</v>
      </c>
      <c r="D660" s="40" t="str">
        <f t="shared" si="9"/>
        <v>9499 - Otras actividades asociativas n.c.o.p.</v>
      </c>
      <c r="E660" s="43"/>
      <c r="F660" s="40"/>
      <c r="G660" s="41"/>
      <c r="H660" s="44"/>
    </row>
    <row r="661" spans="1:8" ht="38.25" x14ac:dyDescent="0.2">
      <c r="A661" s="45" t="s">
        <v>1620</v>
      </c>
      <c r="B661" s="45" t="s">
        <v>1621</v>
      </c>
      <c r="C661" s="45" t="s">
        <v>1622</v>
      </c>
      <c r="D661" s="40" t="str">
        <f t="shared" si="9"/>
        <v>9511 - Reparación de ordenadores y equipos periféricos</v>
      </c>
      <c r="E661" s="43"/>
      <c r="F661" s="40"/>
      <c r="G661" s="41"/>
      <c r="H661" s="41"/>
    </row>
    <row r="662" spans="1:8" ht="25.5" x14ac:dyDescent="0.2">
      <c r="A662" s="45" t="s">
        <v>1623</v>
      </c>
      <c r="B662" s="45" t="s">
        <v>1624</v>
      </c>
      <c r="C662" s="45" t="s">
        <v>1625</v>
      </c>
      <c r="D662" s="40" t="str">
        <f t="shared" si="9"/>
        <v>9512 - Reparación de equipos de comunicación</v>
      </c>
      <c r="E662" s="43"/>
      <c r="F662" s="40"/>
      <c r="G662" s="41"/>
      <c r="H662" s="41"/>
    </row>
    <row r="663" spans="1:8" ht="51" x14ac:dyDescent="0.2">
      <c r="A663" s="45" t="s">
        <v>1689</v>
      </c>
      <c r="B663" s="45" t="s">
        <v>1690</v>
      </c>
      <c r="C663" s="45" t="s">
        <v>1691</v>
      </c>
      <c r="D663" s="40" t="str">
        <f t="shared" si="9"/>
        <v>9521 - Reparación de aparatos electrónicos de audio y vídeo de uso doméstico</v>
      </c>
      <c r="E663" s="43"/>
      <c r="F663" s="40"/>
      <c r="G663" s="41"/>
      <c r="H663" s="44"/>
    </row>
    <row r="664" spans="1:8" ht="63.75" x14ac:dyDescent="0.2">
      <c r="A664" s="45" t="s">
        <v>1692</v>
      </c>
      <c r="B664" s="45" t="s">
        <v>1693</v>
      </c>
      <c r="C664" s="45" t="s">
        <v>1694</v>
      </c>
      <c r="D664" s="40" t="str">
        <f t="shared" si="9"/>
        <v>9522 - Reparación de aparatos electrodomésticos y de equipos para el hogar y el jardín</v>
      </c>
      <c r="E664" s="43"/>
      <c r="F664" s="40"/>
      <c r="G664" s="44"/>
      <c r="H664" s="44"/>
    </row>
    <row r="665" spans="1:8" ht="25.5" x14ac:dyDescent="0.2">
      <c r="A665" s="45" t="s">
        <v>1695</v>
      </c>
      <c r="B665" s="45" t="s">
        <v>1696</v>
      </c>
      <c r="C665" s="45" t="s">
        <v>1725</v>
      </c>
      <c r="D665" s="40" t="str">
        <f t="shared" si="9"/>
        <v>9523 - Reparación de calzado y artículos de cuero</v>
      </c>
      <c r="E665" s="43"/>
      <c r="F665" s="40"/>
      <c r="G665" s="41"/>
      <c r="H665" s="44"/>
    </row>
    <row r="666" spans="1:8" ht="38.25" x14ac:dyDescent="0.2">
      <c r="A666" s="45" t="s">
        <v>1726</v>
      </c>
      <c r="B666" s="45" t="s">
        <v>1727</v>
      </c>
      <c r="C666" s="45" t="s">
        <v>1728</v>
      </c>
      <c r="D666" s="40" t="str">
        <f t="shared" si="9"/>
        <v>9524 - Reparación de muebles y artículos de menaje</v>
      </c>
      <c r="E666" s="43"/>
      <c r="F666" s="40"/>
      <c r="G666" s="44"/>
      <c r="H666" s="44"/>
    </row>
    <row r="667" spans="1:8" ht="25.5" x14ac:dyDescent="0.2">
      <c r="A667" s="45" t="s">
        <v>1729</v>
      </c>
      <c r="B667" s="45" t="s">
        <v>1730</v>
      </c>
      <c r="C667" s="45" t="s">
        <v>1731</v>
      </c>
      <c r="D667" s="40" t="str">
        <f t="shared" si="9"/>
        <v>9525 - Reparación de relojes y joyería</v>
      </c>
      <c r="E667" s="43"/>
      <c r="F667" s="40"/>
      <c r="G667" s="44"/>
      <c r="H667" s="44"/>
    </row>
    <row r="668" spans="1:8" ht="51" x14ac:dyDescent="0.2">
      <c r="A668" s="45" t="s">
        <v>1732</v>
      </c>
      <c r="B668" s="45" t="s">
        <v>1733</v>
      </c>
      <c r="C668" s="45" t="s">
        <v>1734</v>
      </c>
      <c r="D668" s="40" t="str">
        <f t="shared" si="9"/>
        <v>9529 - Reparación de otros efectos personales y artículos de uso doméstico</v>
      </c>
      <c r="E668" s="43"/>
      <c r="F668" s="40"/>
      <c r="G668" s="41"/>
      <c r="H668" s="44"/>
    </row>
    <row r="669" spans="1:8" ht="38.25" x14ac:dyDescent="0.2">
      <c r="A669" s="45" t="s">
        <v>1735</v>
      </c>
      <c r="B669" s="45" t="s">
        <v>1736</v>
      </c>
      <c r="C669" s="45" t="s">
        <v>1737</v>
      </c>
      <c r="D669" s="40" t="str">
        <f t="shared" si="9"/>
        <v>9601 - Lavado y limpieza de prendas textiles y de piel</v>
      </c>
      <c r="E669" s="43"/>
      <c r="F669" s="40"/>
      <c r="G669" s="41"/>
      <c r="H669" s="41"/>
    </row>
    <row r="670" spans="1:8" ht="38.25" x14ac:dyDescent="0.2">
      <c r="A670" s="45" t="s">
        <v>1738</v>
      </c>
      <c r="B670" s="45" t="s">
        <v>1739</v>
      </c>
      <c r="C670" s="45" t="s">
        <v>1740</v>
      </c>
      <c r="D670" s="40" t="str">
        <f t="shared" si="9"/>
        <v>9602 - Peluquería y otros tratamientos de belleza</v>
      </c>
      <c r="E670" s="43"/>
      <c r="F670" s="40"/>
      <c r="G670" s="41"/>
      <c r="H670" s="44"/>
    </row>
    <row r="671" spans="1:8" ht="38.25" x14ac:dyDescent="0.2">
      <c r="A671" s="45" t="s">
        <v>1741</v>
      </c>
      <c r="B671" s="45" t="s">
        <v>1742</v>
      </c>
      <c r="C671" s="45" t="s">
        <v>1743</v>
      </c>
      <c r="D671" s="40" t="str">
        <f t="shared" si="9"/>
        <v>9603 - Pompas fúnebres y actividades relacionadas</v>
      </c>
      <c r="E671" s="43"/>
      <c r="F671" s="40"/>
      <c r="G671" s="44"/>
      <c r="H671" s="41"/>
    </row>
    <row r="672" spans="1:8" ht="25.5" x14ac:dyDescent="0.2">
      <c r="A672" s="45" t="s">
        <v>1744</v>
      </c>
      <c r="B672" s="45" t="s">
        <v>1745</v>
      </c>
      <c r="C672" s="45" t="s">
        <v>451</v>
      </c>
      <c r="D672" s="40" t="str">
        <f t="shared" si="9"/>
        <v>9604 - Actividades de mantenimiento físico</v>
      </c>
      <c r="E672" s="43"/>
      <c r="F672" s="40"/>
      <c r="G672" s="44"/>
      <c r="H672" s="44"/>
    </row>
    <row r="673" spans="1:8" ht="25.5" x14ac:dyDescent="0.2">
      <c r="A673" s="45" t="s">
        <v>452</v>
      </c>
      <c r="B673" s="45" t="s">
        <v>453</v>
      </c>
      <c r="C673" s="45" t="s">
        <v>454</v>
      </c>
      <c r="D673" s="40" t="str">
        <f t="shared" si="9"/>
        <v>9609 - Otras servicios personales n.c.o.p.</v>
      </c>
      <c r="E673" s="43"/>
      <c r="F673" s="40"/>
      <c r="G673" s="41"/>
      <c r="H673" s="44"/>
    </row>
    <row r="674" spans="1:8" ht="51" x14ac:dyDescent="0.2">
      <c r="A674" s="45" t="s">
        <v>621</v>
      </c>
      <c r="B674" s="45" t="s">
        <v>622</v>
      </c>
      <c r="C674" s="45" t="s">
        <v>620</v>
      </c>
      <c r="D674" s="40" t="str">
        <f t="shared" si="9"/>
        <v>9700 - Actividades de los hogares como empleadores de personal doméstico</v>
      </c>
      <c r="E674" s="43"/>
      <c r="F674" s="40"/>
      <c r="G674" s="41"/>
      <c r="H674" s="44"/>
    </row>
    <row r="675" spans="1:8" ht="51" x14ac:dyDescent="0.2">
      <c r="A675" s="45" t="s">
        <v>624</v>
      </c>
      <c r="B675" s="45" t="s">
        <v>625</v>
      </c>
      <c r="C675" s="45" t="s">
        <v>623</v>
      </c>
      <c r="D675" s="40" t="str">
        <f t="shared" si="9"/>
        <v>9810 - Actividades de los hogares como productores de bienes para uso propio</v>
      </c>
      <c r="E675" s="43"/>
      <c r="F675" s="40"/>
      <c r="G675" s="41"/>
      <c r="H675" s="41"/>
    </row>
    <row r="676" spans="1:8" ht="63.75" x14ac:dyDescent="0.2">
      <c r="A676" s="45" t="s">
        <v>627</v>
      </c>
      <c r="B676" s="45" t="s">
        <v>628</v>
      </c>
      <c r="C676" s="45" t="s">
        <v>626</v>
      </c>
      <c r="D676" s="40" t="str">
        <f t="shared" si="9"/>
        <v>9820 - Actividades de los hogares como productores de servicios para uso propio</v>
      </c>
      <c r="E676" s="43"/>
      <c r="F676" s="40"/>
      <c r="G676" s="41"/>
      <c r="H676" s="44"/>
    </row>
    <row r="677" spans="1:8" ht="51" x14ac:dyDescent="0.2">
      <c r="A677" s="45" t="s">
        <v>630</v>
      </c>
      <c r="B677" s="45" t="s">
        <v>631</v>
      </c>
      <c r="C677" s="45" t="s">
        <v>629</v>
      </c>
      <c r="D677" s="40" t="str">
        <f t="shared" si="9"/>
        <v>9900 - Actividades de organizaciones y organismos extraterritoriales</v>
      </c>
      <c r="E677" s="43"/>
      <c r="F677" s="43"/>
      <c r="G677" s="41"/>
      <c r="H677" s="41"/>
    </row>
    <row r="678" spans="1:8" x14ac:dyDescent="0.2">
      <c r="A678" s="40"/>
      <c r="B678" s="40"/>
      <c r="C678" s="41"/>
      <c r="D678" s="40"/>
      <c r="E678" s="43"/>
      <c r="F678" s="40"/>
      <c r="G678" s="41"/>
      <c r="H678" s="44"/>
    </row>
    <row r="679" spans="1:8" x14ac:dyDescent="0.2">
      <c r="A679" s="40"/>
      <c r="B679" s="40"/>
      <c r="C679" s="41"/>
      <c r="D679" s="40"/>
      <c r="E679" s="43"/>
      <c r="F679" s="40"/>
      <c r="G679" s="44"/>
      <c r="H679" s="44"/>
    </row>
    <row r="680" spans="1:8" x14ac:dyDescent="0.2">
      <c r="A680" s="40"/>
      <c r="B680" s="40"/>
      <c r="C680" s="41"/>
      <c r="D680" s="40"/>
      <c r="E680" s="43"/>
      <c r="F680" s="40"/>
      <c r="G680" s="41"/>
      <c r="H680" s="41"/>
    </row>
    <row r="681" spans="1:8" x14ac:dyDescent="0.2">
      <c r="A681" s="40"/>
      <c r="B681" s="40"/>
      <c r="C681" s="41"/>
      <c r="D681" s="40"/>
      <c r="E681" s="43"/>
      <c r="F681" s="40"/>
      <c r="G681" s="44"/>
      <c r="H681" s="44"/>
    </row>
    <row r="682" spans="1:8" x14ac:dyDescent="0.2">
      <c r="A682" s="40"/>
      <c r="B682" s="40"/>
      <c r="C682" s="41"/>
      <c r="D682" s="40"/>
      <c r="E682" s="43"/>
      <c r="F682" s="40"/>
      <c r="G682" s="41"/>
      <c r="H682" s="41"/>
    </row>
    <row r="683" spans="1:8" x14ac:dyDescent="0.2">
      <c r="A683" s="40"/>
      <c r="B683" s="40"/>
      <c r="C683" s="41"/>
      <c r="D683" s="40"/>
      <c r="E683" s="43"/>
      <c r="F683" s="40"/>
      <c r="G683" s="41"/>
      <c r="H683" s="44"/>
    </row>
    <row r="684" spans="1:8" x14ac:dyDescent="0.2">
      <c r="A684" s="40"/>
      <c r="B684" s="40"/>
      <c r="C684" s="41"/>
      <c r="D684" s="40"/>
      <c r="E684" s="43"/>
      <c r="F684" s="40"/>
      <c r="G684" s="41"/>
      <c r="H684" s="41"/>
    </row>
    <row r="685" spans="1:8" x14ac:dyDescent="0.2">
      <c r="A685" s="40"/>
      <c r="B685" s="40"/>
      <c r="C685" s="41"/>
      <c r="D685" s="40"/>
      <c r="E685" s="43"/>
      <c r="F685" s="40"/>
      <c r="G685" s="41"/>
      <c r="H685" s="44"/>
    </row>
    <row r="686" spans="1:8" x14ac:dyDescent="0.2">
      <c r="A686" s="40"/>
      <c r="B686" s="40"/>
      <c r="C686" s="41"/>
      <c r="D686" s="40"/>
      <c r="E686" s="43"/>
      <c r="F686" s="40"/>
      <c r="G686" s="41"/>
      <c r="H686" s="41"/>
    </row>
    <row r="687" spans="1:8" x14ac:dyDescent="0.2">
      <c r="A687" s="40"/>
      <c r="B687" s="40"/>
      <c r="C687" s="41"/>
      <c r="D687" s="40"/>
      <c r="E687" s="43"/>
      <c r="F687" s="40"/>
      <c r="G687" s="41"/>
      <c r="H687" s="44"/>
    </row>
    <row r="688" spans="1:8" x14ac:dyDescent="0.2">
      <c r="A688" s="40"/>
      <c r="B688" s="40"/>
      <c r="C688" s="41"/>
      <c r="D688" s="40"/>
      <c r="E688" s="43"/>
      <c r="F688" s="40"/>
      <c r="G688" s="41"/>
      <c r="H688" s="41"/>
    </row>
    <row r="689" spans="1:8" x14ac:dyDescent="0.2">
      <c r="A689" s="40"/>
      <c r="B689" s="40"/>
      <c r="C689" s="41"/>
      <c r="D689" s="40"/>
      <c r="E689" s="43"/>
      <c r="F689" s="40"/>
      <c r="G689" s="41"/>
      <c r="H689" s="44"/>
    </row>
    <row r="690" spans="1:8" x14ac:dyDescent="0.2">
      <c r="A690" s="40"/>
      <c r="B690" s="40"/>
      <c r="C690" s="41"/>
      <c r="D690" s="40"/>
      <c r="E690" s="43"/>
      <c r="F690" s="40"/>
      <c r="G690" s="44"/>
      <c r="H690" s="44"/>
    </row>
    <row r="691" spans="1:8" x14ac:dyDescent="0.2">
      <c r="A691" s="40"/>
      <c r="B691" s="40"/>
      <c r="C691" s="41"/>
      <c r="D691" s="40"/>
      <c r="E691" s="43"/>
      <c r="F691" s="40"/>
      <c r="G691" s="41"/>
      <c r="H691" s="41"/>
    </row>
    <row r="692" spans="1:8" x14ac:dyDescent="0.2">
      <c r="A692" s="40"/>
      <c r="B692" s="40"/>
      <c r="C692" s="41"/>
      <c r="D692" s="40"/>
      <c r="E692" s="43"/>
      <c r="F692" s="40"/>
      <c r="G692" s="41"/>
      <c r="H692" s="41"/>
    </row>
    <row r="693" spans="1:8" x14ac:dyDescent="0.2">
      <c r="A693" s="40"/>
      <c r="B693" s="40"/>
      <c r="C693" s="41"/>
      <c r="D693" s="40"/>
      <c r="E693" s="43"/>
      <c r="F693" s="40"/>
      <c r="G693" s="41"/>
      <c r="H693" s="44"/>
    </row>
    <row r="694" spans="1:8" x14ac:dyDescent="0.2">
      <c r="A694" s="40"/>
      <c r="B694" s="40"/>
      <c r="C694" s="41"/>
      <c r="D694" s="40"/>
      <c r="E694" s="43"/>
      <c r="F694" s="40"/>
      <c r="G694" s="41"/>
      <c r="H694" s="41"/>
    </row>
    <row r="695" spans="1:8" x14ac:dyDescent="0.2">
      <c r="A695" s="40"/>
      <c r="B695" s="40"/>
      <c r="C695" s="41"/>
      <c r="D695" s="40"/>
      <c r="E695" s="43"/>
      <c r="F695" s="40"/>
      <c r="G695" s="41"/>
      <c r="H695" s="44"/>
    </row>
    <row r="696" spans="1:8" x14ac:dyDescent="0.2">
      <c r="A696" s="40"/>
      <c r="B696" s="40"/>
      <c r="C696" s="41"/>
      <c r="D696" s="40"/>
      <c r="E696" s="43"/>
      <c r="F696" s="40"/>
      <c r="G696" s="41"/>
      <c r="H696" s="41"/>
    </row>
    <row r="697" spans="1:8" x14ac:dyDescent="0.2">
      <c r="A697" s="40"/>
      <c r="B697" s="40"/>
      <c r="C697" s="41"/>
      <c r="D697" s="40"/>
      <c r="E697" s="43"/>
      <c r="F697" s="40"/>
      <c r="G697" s="41"/>
      <c r="H697" s="44"/>
    </row>
    <row r="698" spans="1:8" x14ac:dyDescent="0.2">
      <c r="A698" s="40"/>
      <c r="B698" s="40"/>
      <c r="C698" s="41"/>
      <c r="D698" s="40"/>
      <c r="E698" s="43"/>
      <c r="F698" s="40"/>
      <c r="G698" s="41"/>
      <c r="H698" s="41"/>
    </row>
    <row r="699" spans="1:8" x14ac:dyDescent="0.2">
      <c r="A699" s="40"/>
      <c r="B699" s="40"/>
      <c r="C699" s="41"/>
      <c r="D699" s="40"/>
      <c r="E699" s="43"/>
      <c r="F699" s="40"/>
      <c r="G699" s="41"/>
      <c r="H699" s="44"/>
    </row>
    <row r="700" spans="1:8" x14ac:dyDescent="0.2">
      <c r="A700" s="40"/>
      <c r="B700" s="40"/>
      <c r="C700" s="41"/>
      <c r="D700" s="40"/>
      <c r="E700" s="43"/>
      <c r="F700" s="40"/>
      <c r="G700" s="41"/>
      <c r="H700" s="41"/>
    </row>
    <row r="701" spans="1:8" x14ac:dyDescent="0.2">
      <c r="A701" s="40"/>
      <c r="B701" s="40"/>
      <c r="C701" s="41"/>
      <c r="D701" s="40"/>
      <c r="E701" s="43"/>
      <c r="F701" s="40"/>
      <c r="G701" s="41"/>
      <c r="H701" s="41"/>
    </row>
    <row r="702" spans="1:8" x14ac:dyDescent="0.2">
      <c r="A702" s="40"/>
      <c r="B702" s="40"/>
      <c r="C702" s="41"/>
      <c r="D702" s="40"/>
      <c r="E702" s="43"/>
      <c r="F702" s="40"/>
      <c r="G702" s="44"/>
      <c r="H702" s="44"/>
    </row>
    <row r="703" spans="1:8" x14ac:dyDescent="0.2">
      <c r="A703" s="40"/>
      <c r="B703" s="40"/>
      <c r="C703" s="41"/>
      <c r="D703" s="40"/>
      <c r="E703" s="43"/>
      <c r="F703" s="40"/>
      <c r="G703" s="41"/>
      <c r="H703" s="41"/>
    </row>
    <row r="704" spans="1:8" x14ac:dyDescent="0.2">
      <c r="A704" s="40"/>
      <c r="B704" s="40"/>
      <c r="C704" s="41"/>
      <c r="D704" s="40"/>
      <c r="E704" s="43"/>
      <c r="F704" s="40"/>
      <c r="G704" s="44"/>
      <c r="H704" s="44"/>
    </row>
    <row r="705" spans="1:8" x14ac:dyDescent="0.2">
      <c r="A705" s="40"/>
      <c r="B705" s="40"/>
      <c r="C705" s="41"/>
      <c r="D705" s="40"/>
      <c r="E705" s="43"/>
      <c r="F705" s="40"/>
      <c r="G705" s="41"/>
      <c r="H705" s="44"/>
    </row>
    <row r="706" spans="1:8" x14ac:dyDescent="0.2">
      <c r="A706" s="40"/>
      <c r="B706" s="40"/>
      <c r="C706" s="41"/>
      <c r="D706" s="40"/>
      <c r="E706" s="43"/>
      <c r="F706" s="40"/>
      <c r="G706" s="41"/>
      <c r="H706" s="44"/>
    </row>
    <row r="707" spans="1:8" x14ac:dyDescent="0.2">
      <c r="A707" s="40"/>
      <c r="B707" s="40"/>
      <c r="C707" s="41"/>
      <c r="D707" s="40"/>
      <c r="E707" s="43"/>
      <c r="F707" s="40"/>
      <c r="G707" s="41"/>
      <c r="H707" s="44"/>
    </row>
    <row r="708" spans="1:8" x14ac:dyDescent="0.2">
      <c r="A708" s="40"/>
      <c r="B708" s="40"/>
      <c r="C708" s="41"/>
      <c r="D708" s="40"/>
      <c r="E708" s="43"/>
      <c r="F708" s="40"/>
      <c r="G708" s="44"/>
      <c r="H708" s="44"/>
    </row>
    <row r="709" spans="1:8" x14ac:dyDescent="0.2">
      <c r="A709" s="40"/>
      <c r="B709" s="40"/>
      <c r="C709" s="41"/>
      <c r="D709" s="40"/>
      <c r="E709" s="43"/>
      <c r="F709" s="40"/>
      <c r="G709" s="41"/>
      <c r="H709" s="41"/>
    </row>
    <row r="710" spans="1:8" x14ac:dyDescent="0.2">
      <c r="A710" s="40"/>
      <c r="B710" s="40"/>
      <c r="C710" s="41"/>
      <c r="D710" s="40"/>
      <c r="E710" s="43"/>
      <c r="F710" s="40"/>
      <c r="G710" s="41"/>
      <c r="H710" s="44"/>
    </row>
    <row r="711" spans="1:8" x14ac:dyDescent="0.2">
      <c r="A711" s="40"/>
      <c r="B711" s="40"/>
      <c r="C711" s="41"/>
      <c r="D711" s="40"/>
      <c r="E711" s="43"/>
      <c r="F711" s="40"/>
      <c r="G711" s="41"/>
      <c r="H711" s="41"/>
    </row>
    <row r="712" spans="1:8" x14ac:dyDescent="0.2">
      <c r="A712" s="40"/>
      <c r="B712" s="40"/>
      <c r="C712" s="41"/>
      <c r="D712" s="40"/>
      <c r="E712" s="43"/>
      <c r="F712" s="40"/>
      <c r="G712" s="41"/>
      <c r="H712" s="41"/>
    </row>
    <row r="713" spans="1:8" x14ac:dyDescent="0.2">
      <c r="A713" s="40"/>
      <c r="B713" s="40"/>
      <c r="C713" s="41"/>
      <c r="D713" s="40"/>
      <c r="E713" s="43"/>
      <c r="F713" s="40"/>
      <c r="G713" s="41"/>
      <c r="H713" s="41"/>
    </row>
    <row r="714" spans="1:8" x14ac:dyDescent="0.2">
      <c r="A714" s="40"/>
      <c r="B714" s="40"/>
      <c r="C714" s="41"/>
      <c r="D714" s="40"/>
      <c r="E714" s="43"/>
      <c r="F714" s="40"/>
      <c r="G714" s="41"/>
      <c r="H714" s="41"/>
    </row>
    <row r="715" spans="1:8" x14ac:dyDescent="0.2">
      <c r="A715" s="40"/>
      <c r="B715" s="40"/>
      <c r="C715" s="41"/>
      <c r="D715" s="40"/>
      <c r="E715" s="43"/>
      <c r="F715" s="40"/>
      <c r="G715" s="41"/>
      <c r="H715" s="41"/>
    </row>
    <row r="716" spans="1:8" x14ac:dyDescent="0.2">
      <c r="A716" s="40"/>
      <c r="B716" s="40"/>
      <c r="C716" s="41"/>
      <c r="D716" s="40"/>
      <c r="E716" s="43"/>
      <c r="F716" s="40"/>
      <c r="G716" s="41"/>
      <c r="H716" s="44"/>
    </row>
    <row r="717" spans="1:8" x14ac:dyDescent="0.2">
      <c r="A717" s="40"/>
      <c r="B717" s="40"/>
      <c r="C717" s="41"/>
      <c r="D717" s="40"/>
      <c r="E717" s="43"/>
      <c r="F717" s="40"/>
      <c r="G717" s="44"/>
      <c r="H717" s="44"/>
    </row>
    <row r="718" spans="1:8" x14ac:dyDescent="0.2">
      <c r="A718" s="40"/>
      <c r="B718" s="40"/>
      <c r="C718" s="41"/>
      <c r="D718" s="40"/>
      <c r="E718" s="43"/>
      <c r="F718" s="40"/>
      <c r="G718" s="41"/>
      <c r="H718" s="41"/>
    </row>
    <row r="719" spans="1:8" x14ac:dyDescent="0.2">
      <c r="A719" s="40"/>
      <c r="B719" s="40"/>
      <c r="C719" s="41"/>
      <c r="D719" s="40"/>
      <c r="E719" s="43"/>
      <c r="F719" s="40"/>
      <c r="G719" s="44"/>
      <c r="H719" s="44"/>
    </row>
    <row r="720" spans="1:8" x14ac:dyDescent="0.2">
      <c r="A720" s="40"/>
      <c r="B720" s="40"/>
      <c r="C720" s="41"/>
      <c r="D720" s="40"/>
      <c r="E720" s="43"/>
      <c r="F720" s="40"/>
      <c r="G720" s="41"/>
      <c r="H720" s="41"/>
    </row>
    <row r="721" spans="1:8" x14ac:dyDescent="0.2">
      <c r="A721" s="40"/>
      <c r="B721" s="40"/>
      <c r="C721" s="41"/>
      <c r="D721" s="40"/>
      <c r="E721" s="43"/>
      <c r="F721" s="43"/>
      <c r="G721" s="41"/>
      <c r="H721" s="41"/>
    </row>
    <row r="722" spans="1:8" x14ac:dyDescent="0.2">
      <c r="A722" s="40"/>
      <c r="B722" s="40"/>
      <c r="C722" s="41"/>
      <c r="D722" s="40"/>
      <c r="E722" s="43"/>
      <c r="F722" s="40"/>
      <c r="G722" s="41"/>
      <c r="H722" s="41"/>
    </row>
    <row r="723" spans="1:8" x14ac:dyDescent="0.2">
      <c r="A723" s="40"/>
      <c r="B723" s="40"/>
      <c r="C723" s="41"/>
      <c r="D723" s="40"/>
      <c r="E723" s="43"/>
      <c r="F723" s="40"/>
      <c r="G723" s="44"/>
      <c r="H723" s="44"/>
    </row>
    <row r="724" spans="1:8" x14ac:dyDescent="0.2">
      <c r="A724" s="40"/>
      <c r="B724" s="40"/>
      <c r="C724" s="41"/>
      <c r="D724" s="40"/>
      <c r="E724" s="43"/>
      <c r="F724" s="40"/>
      <c r="G724" s="41"/>
      <c r="H724" s="41"/>
    </row>
    <row r="725" spans="1:8" x14ac:dyDescent="0.2">
      <c r="A725" s="40"/>
      <c r="B725" s="40"/>
      <c r="C725" s="41"/>
      <c r="D725" s="40"/>
      <c r="E725" s="43"/>
      <c r="F725" s="40"/>
      <c r="G725" s="44"/>
      <c r="H725" s="44"/>
    </row>
    <row r="726" spans="1:8" x14ac:dyDescent="0.2">
      <c r="A726" s="40"/>
      <c r="B726" s="40"/>
      <c r="C726" s="41"/>
      <c r="D726" s="40"/>
      <c r="E726" s="43"/>
      <c r="F726" s="40"/>
      <c r="G726" s="41"/>
      <c r="H726" s="41"/>
    </row>
    <row r="727" spans="1:8" x14ac:dyDescent="0.2">
      <c r="A727" s="40"/>
      <c r="B727" s="40"/>
      <c r="C727" s="41"/>
      <c r="D727" s="40"/>
      <c r="E727" s="43"/>
      <c r="F727" s="40"/>
      <c r="G727" s="44"/>
      <c r="H727" s="44"/>
    </row>
    <row r="728" spans="1:8" x14ac:dyDescent="0.2">
      <c r="A728" s="40"/>
      <c r="B728" s="40"/>
      <c r="C728" s="41"/>
      <c r="D728" s="40"/>
      <c r="E728" s="43"/>
      <c r="F728" s="40"/>
      <c r="G728" s="41"/>
      <c r="H728" s="41"/>
    </row>
    <row r="729" spans="1:8" x14ac:dyDescent="0.2">
      <c r="A729" s="40"/>
      <c r="B729" s="40"/>
      <c r="C729" s="41"/>
      <c r="D729" s="40"/>
      <c r="E729" s="43"/>
      <c r="F729" s="40"/>
      <c r="G729" s="44"/>
      <c r="H729" s="44"/>
    </row>
    <row r="730" spans="1:8" x14ac:dyDescent="0.2">
      <c r="A730" s="40"/>
      <c r="B730" s="40"/>
      <c r="C730" s="41"/>
      <c r="D730" s="40"/>
      <c r="E730" s="43"/>
      <c r="F730" s="40"/>
      <c r="G730" s="41"/>
      <c r="H730" s="44"/>
    </row>
    <row r="731" spans="1:8" x14ac:dyDescent="0.2">
      <c r="A731" s="40"/>
      <c r="B731" s="40"/>
      <c r="C731" s="41"/>
      <c r="D731" s="40"/>
      <c r="E731" s="43"/>
      <c r="F731" s="40"/>
      <c r="G731" s="41"/>
      <c r="H731" s="41"/>
    </row>
    <row r="732" spans="1:8" x14ac:dyDescent="0.2">
      <c r="A732" s="40"/>
      <c r="B732" s="40"/>
      <c r="C732" s="41"/>
      <c r="D732" s="40"/>
      <c r="E732" s="43"/>
      <c r="F732" s="40"/>
      <c r="G732" s="44"/>
      <c r="H732" s="44"/>
    </row>
    <row r="733" spans="1:8" x14ac:dyDescent="0.2">
      <c r="A733" s="40"/>
      <c r="B733" s="40"/>
      <c r="C733" s="41"/>
      <c r="D733" s="40"/>
      <c r="E733" s="43"/>
      <c r="F733" s="40"/>
      <c r="G733" s="41"/>
      <c r="H733" s="41"/>
    </row>
    <row r="734" spans="1:8" x14ac:dyDescent="0.2">
      <c r="A734" s="40"/>
      <c r="B734" s="40"/>
      <c r="C734" s="41"/>
      <c r="D734" s="40"/>
      <c r="E734" s="43"/>
      <c r="F734" s="40"/>
      <c r="G734" s="41"/>
      <c r="H734" s="44"/>
    </row>
    <row r="735" spans="1:8" x14ac:dyDescent="0.2">
      <c r="A735" s="40"/>
      <c r="B735" s="40"/>
      <c r="C735" s="41"/>
      <c r="D735" s="40"/>
      <c r="E735" s="43"/>
      <c r="F735" s="40"/>
      <c r="G735" s="41"/>
      <c r="H735" s="41"/>
    </row>
    <row r="736" spans="1:8" x14ac:dyDescent="0.2">
      <c r="A736" s="40"/>
      <c r="B736" s="40"/>
      <c r="C736" s="41"/>
      <c r="D736" s="40"/>
      <c r="E736" s="43"/>
      <c r="F736" s="40"/>
      <c r="G736" s="41"/>
      <c r="H736" s="41"/>
    </row>
    <row r="737" spans="1:8" x14ac:dyDescent="0.2">
      <c r="A737" s="40"/>
      <c r="B737" s="40"/>
      <c r="C737" s="41"/>
      <c r="D737" s="40"/>
      <c r="E737" s="43"/>
      <c r="F737" s="40"/>
      <c r="G737" s="44"/>
      <c r="H737" s="44"/>
    </row>
    <row r="738" spans="1:8" x14ac:dyDescent="0.2">
      <c r="A738" s="40"/>
      <c r="B738" s="40"/>
      <c r="C738" s="41"/>
      <c r="D738" s="40"/>
      <c r="E738" s="43"/>
      <c r="F738" s="40"/>
      <c r="G738" s="41"/>
      <c r="H738" s="41"/>
    </row>
    <row r="739" spans="1:8" x14ac:dyDescent="0.2">
      <c r="A739" s="40"/>
      <c r="B739" s="40"/>
      <c r="C739" s="41"/>
      <c r="D739" s="40"/>
      <c r="E739" s="43"/>
      <c r="F739" s="43"/>
      <c r="G739" s="41"/>
      <c r="H739" s="44"/>
    </row>
    <row r="740" spans="1:8" x14ac:dyDescent="0.2">
      <c r="A740" s="40"/>
      <c r="B740" s="40"/>
      <c r="C740" s="41"/>
      <c r="D740" s="40"/>
      <c r="E740" s="43"/>
      <c r="F740" s="40"/>
      <c r="G740" s="41"/>
      <c r="H740" s="41"/>
    </row>
    <row r="741" spans="1:8" x14ac:dyDescent="0.2">
      <c r="A741" s="40"/>
      <c r="B741" s="40"/>
      <c r="C741" s="41"/>
      <c r="D741" s="40"/>
      <c r="E741" s="43"/>
      <c r="F741" s="40"/>
      <c r="G741" s="41"/>
      <c r="H741" s="44"/>
    </row>
    <row r="742" spans="1:8" x14ac:dyDescent="0.2">
      <c r="A742" s="40"/>
      <c r="B742" s="40"/>
      <c r="C742" s="41"/>
      <c r="D742" s="40"/>
      <c r="E742" s="43"/>
      <c r="F742" s="40"/>
      <c r="G742" s="41"/>
      <c r="H742" s="41"/>
    </row>
    <row r="743" spans="1:8" x14ac:dyDescent="0.2">
      <c r="A743" s="40"/>
      <c r="B743" s="40"/>
      <c r="C743" s="41"/>
      <c r="D743" s="40"/>
      <c r="E743" s="43"/>
      <c r="F743" s="40"/>
      <c r="G743" s="41"/>
      <c r="H743" s="44"/>
    </row>
    <row r="744" spans="1:8" x14ac:dyDescent="0.2">
      <c r="A744" s="40"/>
      <c r="B744" s="40"/>
      <c r="C744" s="41"/>
      <c r="D744" s="40"/>
      <c r="E744" s="43"/>
      <c r="F744" s="40"/>
      <c r="G744" s="41"/>
      <c r="H744" s="41"/>
    </row>
    <row r="745" spans="1:8" x14ac:dyDescent="0.2">
      <c r="A745" s="40"/>
      <c r="B745" s="40"/>
      <c r="C745" s="41"/>
      <c r="D745" s="40"/>
      <c r="E745" s="43"/>
      <c r="F745" s="40"/>
      <c r="G745" s="41"/>
      <c r="H745" s="44"/>
    </row>
    <row r="746" spans="1:8" x14ac:dyDescent="0.2">
      <c r="A746" s="40"/>
      <c r="B746" s="40"/>
      <c r="C746" s="41"/>
      <c r="D746" s="40"/>
      <c r="E746" s="43"/>
      <c r="F746" s="40"/>
      <c r="G746" s="41"/>
      <c r="H746" s="41"/>
    </row>
    <row r="747" spans="1:8" x14ac:dyDescent="0.2">
      <c r="A747" s="40"/>
      <c r="B747" s="40"/>
      <c r="C747" s="41"/>
      <c r="D747" s="40"/>
      <c r="E747" s="43"/>
      <c r="F747" s="40"/>
      <c r="G747" s="44"/>
      <c r="H747" s="44"/>
    </row>
    <row r="748" spans="1:8" x14ac:dyDescent="0.2">
      <c r="A748" s="40"/>
      <c r="B748" s="40"/>
      <c r="C748" s="41"/>
      <c r="D748" s="40"/>
      <c r="E748" s="43"/>
      <c r="F748" s="40"/>
      <c r="G748" s="41"/>
      <c r="H748" s="44"/>
    </row>
    <row r="749" spans="1:8" x14ac:dyDescent="0.2">
      <c r="A749" s="40"/>
      <c r="B749" s="40"/>
      <c r="C749" s="41"/>
      <c r="D749" s="40"/>
      <c r="E749" s="43"/>
      <c r="F749" s="40"/>
      <c r="G749" s="41"/>
      <c r="H749" s="41"/>
    </row>
    <row r="750" spans="1:8" x14ac:dyDescent="0.2">
      <c r="A750" s="40"/>
      <c r="B750" s="40"/>
      <c r="C750" s="41"/>
      <c r="D750" s="40"/>
      <c r="E750" s="43"/>
      <c r="F750" s="40"/>
      <c r="G750" s="41"/>
      <c r="H750" s="41"/>
    </row>
    <row r="751" spans="1:8" x14ac:dyDescent="0.2">
      <c r="A751" s="40"/>
      <c r="B751" s="40"/>
      <c r="C751" s="41"/>
      <c r="D751" s="40"/>
      <c r="E751" s="43"/>
      <c r="F751" s="40"/>
      <c r="G751" s="41"/>
      <c r="H751" s="44"/>
    </row>
    <row r="752" spans="1:8" x14ac:dyDescent="0.2">
      <c r="A752" s="40"/>
      <c r="B752" s="40"/>
      <c r="C752" s="41"/>
      <c r="D752" s="40"/>
      <c r="E752" s="43"/>
      <c r="F752" s="40"/>
      <c r="G752" s="41"/>
      <c r="H752" s="41"/>
    </row>
    <row r="753" spans="1:8" x14ac:dyDescent="0.2">
      <c r="A753" s="40"/>
      <c r="B753" s="40"/>
      <c r="C753" s="41"/>
      <c r="D753" s="40"/>
      <c r="E753" s="43"/>
      <c r="F753" s="40"/>
      <c r="G753" s="41"/>
      <c r="H753" s="44"/>
    </row>
    <row r="754" spans="1:8" x14ac:dyDescent="0.2">
      <c r="A754" s="40"/>
      <c r="B754" s="40"/>
      <c r="C754" s="41"/>
      <c r="D754" s="40"/>
      <c r="E754" s="43"/>
      <c r="F754" s="40"/>
      <c r="G754" s="41"/>
      <c r="H754" s="41"/>
    </row>
    <row r="755" spans="1:8" x14ac:dyDescent="0.2">
      <c r="A755" s="40"/>
      <c r="B755" s="40"/>
      <c r="C755" s="41"/>
      <c r="D755" s="40"/>
      <c r="E755" s="43"/>
      <c r="F755" s="40"/>
      <c r="G755" s="41"/>
      <c r="H755" s="41"/>
    </row>
    <row r="756" spans="1:8" x14ac:dyDescent="0.2">
      <c r="A756" s="40"/>
      <c r="B756" s="40"/>
      <c r="C756" s="41"/>
      <c r="D756" s="40"/>
      <c r="E756" s="43"/>
      <c r="F756" s="40"/>
      <c r="G756" s="41"/>
      <c r="H756" s="41"/>
    </row>
    <row r="757" spans="1:8" x14ac:dyDescent="0.2">
      <c r="A757" s="40"/>
      <c r="B757" s="40"/>
      <c r="C757" s="41"/>
      <c r="D757" s="40"/>
      <c r="E757" s="43"/>
      <c r="F757" s="40"/>
      <c r="G757" s="41"/>
      <c r="H757" s="41"/>
    </row>
    <row r="758" spans="1:8" x14ac:dyDescent="0.2">
      <c r="A758" s="40"/>
      <c r="B758" s="40"/>
      <c r="C758" s="41"/>
      <c r="D758" s="40"/>
      <c r="E758" s="43"/>
      <c r="F758" s="40"/>
      <c r="G758" s="44"/>
      <c r="H758" s="44"/>
    </row>
    <row r="759" spans="1:8" x14ac:dyDescent="0.2">
      <c r="A759" s="40"/>
      <c r="B759" s="40"/>
      <c r="C759" s="41"/>
      <c r="D759" s="40"/>
      <c r="E759" s="43"/>
      <c r="F759" s="40"/>
      <c r="G759" s="41"/>
      <c r="H759" s="44"/>
    </row>
    <row r="760" spans="1:8" x14ac:dyDescent="0.2">
      <c r="A760" s="40"/>
      <c r="B760" s="40"/>
      <c r="C760" s="41"/>
      <c r="D760" s="40"/>
      <c r="E760" s="43"/>
      <c r="F760" s="40"/>
      <c r="G760" s="41"/>
      <c r="H760" s="41"/>
    </row>
    <row r="761" spans="1:8" x14ac:dyDescent="0.2">
      <c r="A761" s="40"/>
      <c r="B761" s="40"/>
      <c r="C761" s="41"/>
      <c r="D761" s="40"/>
      <c r="E761" s="43"/>
      <c r="F761" s="40"/>
      <c r="G761" s="44"/>
      <c r="H761" s="44"/>
    </row>
    <row r="762" spans="1:8" x14ac:dyDescent="0.2">
      <c r="A762" s="40"/>
      <c r="B762" s="40"/>
      <c r="C762" s="41"/>
      <c r="D762" s="40"/>
      <c r="E762" s="43"/>
      <c r="F762" s="40"/>
      <c r="G762" s="41"/>
      <c r="H762" s="41"/>
    </row>
    <row r="763" spans="1:8" x14ac:dyDescent="0.2">
      <c r="A763" s="40"/>
      <c r="B763" s="40"/>
      <c r="C763" s="41"/>
      <c r="D763" s="40"/>
      <c r="E763" s="43"/>
      <c r="F763" s="40"/>
      <c r="G763" s="44"/>
      <c r="H763" s="44"/>
    </row>
    <row r="764" spans="1:8" x14ac:dyDescent="0.2">
      <c r="A764" s="40"/>
      <c r="B764" s="40"/>
      <c r="C764" s="41"/>
      <c r="D764" s="40"/>
      <c r="E764" s="43"/>
      <c r="F764" s="40"/>
      <c r="G764" s="41"/>
      <c r="H764" s="41"/>
    </row>
    <row r="765" spans="1:8" x14ac:dyDescent="0.2">
      <c r="A765" s="40"/>
      <c r="B765" s="40"/>
      <c r="C765" s="41"/>
      <c r="D765" s="40"/>
      <c r="E765" s="43"/>
      <c r="F765" s="40"/>
      <c r="G765" s="41"/>
      <c r="H765" s="44"/>
    </row>
    <row r="766" spans="1:8" x14ac:dyDescent="0.2">
      <c r="A766" s="40"/>
      <c r="B766" s="40"/>
      <c r="C766" s="41"/>
      <c r="D766" s="40"/>
      <c r="E766" s="43"/>
      <c r="F766" s="40"/>
      <c r="G766" s="44"/>
      <c r="H766" s="44"/>
    </row>
    <row r="767" spans="1:8" x14ac:dyDescent="0.2">
      <c r="A767" s="40"/>
      <c r="B767" s="40"/>
      <c r="C767" s="41"/>
      <c r="D767" s="40"/>
      <c r="E767" s="43"/>
      <c r="F767" s="40"/>
      <c r="G767" s="41"/>
      <c r="H767" s="41"/>
    </row>
    <row r="768" spans="1:8" x14ac:dyDescent="0.2">
      <c r="A768" s="40"/>
      <c r="B768" s="40"/>
      <c r="C768" s="41"/>
      <c r="D768" s="40"/>
      <c r="E768" s="43"/>
      <c r="F768" s="40"/>
      <c r="G768" s="44"/>
      <c r="H768" s="44"/>
    </row>
    <row r="769" spans="1:8" x14ac:dyDescent="0.2">
      <c r="A769" s="40"/>
      <c r="B769" s="40"/>
      <c r="C769" s="41"/>
      <c r="D769" s="40"/>
      <c r="E769" s="43"/>
      <c r="F769" s="40"/>
      <c r="G769" s="41"/>
      <c r="H769" s="41"/>
    </row>
    <row r="770" spans="1:8" x14ac:dyDescent="0.2">
      <c r="A770" s="40"/>
      <c r="B770" s="40"/>
      <c r="C770" s="41"/>
      <c r="D770" s="40"/>
      <c r="E770" s="43"/>
      <c r="F770" s="40"/>
      <c r="G770" s="44"/>
      <c r="H770" s="44"/>
    </row>
    <row r="771" spans="1:8" x14ac:dyDescent="0.2">
      <c r="A771" s="40"/>
      <c r="B771" s="40"/>
      <c r="C771" s="41"/>
      <c r="D771" s="40"/>
      <c r="E771" s="43"/>
      <c r="F771" s="40"/>
      <c r="G771" s="41"/>
      <c r="H771" s="41"/>
    </row>
    <row r="772" spans="1:8" x14ac:dyDescent="0.2">
      <c r="A772" s="40"/>
      <c r="B772" s="40"/>
      <c r="C772" s="41"/>
      <c r="D772" s="40"/>
      <c r="E772" s="43"/>
      <c r="F772" s="40"/>
      <c r="G772" s="44"/>
      <c r="H772" s="44"/>
    </row>
    <row r="773" spans="1:8" x14ac:dyDescent="0.2">
      <c r="A773" s="40"/>
      <c r="B773" s="40"/>
      <c r="C773" s="41"/>
      <c r="D773" s="40"/>
      <c r="E773" s="43"/>
      <c r="F773" s="40"/>
      <c r="G773" s="41"/>
      <c r="H773" s="41"/>
    </row>
    <row r="774" spans="1:8" x14ac:dyDescent="0.2">
      <c r="A774" s="40"/>
      <c r="B774" s="40"/>
      <c r="C774" s="41"/>
      <c r="D774" s="40"/>
      <c r="E774" s="43"/>
      <c r="F774" s="40"/>
      <c r="G774" s="41"/>
      <c r="H774" s="44"/>
    </row>
    <row r="775" spans="1:8" x14ac:dyDescent="0.2">
      <c r="A775" s="40"/>
      <c r="B775" s="40"/>
      <c r="C775" s="41"/>
      <c r="D775" s="40"/>
      <c r="E775" s="43"/>
      <c r="F775" s="40"/>
      <c r="G775" s="44"/>
      <c r="H775" s="44"/>
    </row>
    <row r="776" spans="1:8" x14ac:dyDescent="0.2">
      <c r="A776" s="40"/>
      <c r="B776" s="40"/>
      <c r="C776" s="41"/>
      <c r="D776" s="40"/>
      <c r="E776" s="43"/>
      <c r="F776" s="40"/>
      <c r="G776" s="41"/>
      <c r="H776" s="41"/>
    </row>
    <row r="777" spans="1:8" x14ac:dyDescent="0.2">
      <c r="A777" s="40"/>
      <c r="B777" s="40"/>
      <c r="C777" s="41"/>
      <c r="D777" s="40"/>
      <c r="E777" s="43"/>
      <c r="F777" s="40"/>
      <c r="G777" s="41"/>
      <c r="H777" s="41"/>
    </row>
    <row r="778" spans="1:8" x14ac:dyDescent="0.2">
      <c r="A778" s="40"/>
      <c r="B778" s="40"/>
      <c r="C778" s="41"/>
      <c r="D778" s="40"/>
      <c r="E778" s="43"/>
      <c r="F778" s="40"/>
      <c r="G778" s="41"/>
      <c r="H778" s="44"/>
    </row>
    <row r="779" spans="1:8" x14ac:dyDescent="0.2">
      <c r="A779" s="40"/>
      <c r="B779" s="40"/>
      <c r="C779" s="41"/>
      <c r="D779" s="40"/>
      <c r="E779" s="43"/>
      <c r="F779" s="40"/>
      <c r="G779" s="41"/>
      <c r="H779" s="41"/>
    </row>
    <row r="780" spans="1:8" x14ac:dyDescent="0.2">
      <c r="A780" s="40"/>
      <c r="B780" s="40"/>
      <c r="C780" s="41"/>
      <c r="D780" s="40"/>
      <c r="E780" s="43"/>
      <c r="F780" s="40"/>
      <c r="G780" s="41"/>
      <c r="H780" s="44"/>
    </row>
    <row r="781" spans="1:8" x14ac:dyDescent="0.2">
      <c r="A781" s="40"/>
      <c r="B781" s="40"/>
      <c r="C781" s="41"/>
      <c r="D781" s="40"/>
      <c r="E781" s="43"/>
      <c r="F781" s="40"/>
      <c r="G781" s="41"/>
      <c r="H781" s="44"/>
    </row>
    <row r="782" spans="1:8" x14ac:dyDescent="0.2">
      <c r="A782" s="40"/>
      <c r="B782" s="40"/>
      <c r="C782" s="41"/>
      <c r="D782" s="40"/>
      <c r="E782" s="43"/>
      <c r="F782" s="40"/>
      <c r="G782" s="41"/>
      <c r="H782" s="41"/>
    </row>
    <row r="783" spans="1:8" x14ac:dyDescent="0.2">
      <c r="A783" s="40"/>
      <c r="B783" s="40"/>
      <c r="C783" s="41"/>
      <c r="D783" s="40"/>
      <c r="E783" s="43"/>
      <c r="F783" s="40"/>
      <c r="G783" s="41"/>
      <c r="H783" s="41"/>
    </row>
    <row r="784" spans="1:8" x14ac:dyDescent="0.2">
      <c r="A784" s="40"/>
      <c r="B784" s="40"/>
      <c r="C784" s="41"/>
      <c r="D784" s="40"/>
      <c r="E784" s="43"/>
      <c r="F784" s="40"/>
      <c r="G784" s="41"/>
      <c r="H784" s="41"/>
    </row>
    <row r="785" spans="1:8" x14ac:dyDescent="0.2">
      <c r="A785" s="40"/>
      <c r="B785" s="40"/>
      <c r="C785" s="41"/>
      <c r="D785" s="40"/>
      <c r="E785" s="43"/>
      <c r="F785" s="40"/>
      <c r="G785" s="41"/>
      <c r="H785" s="41"/>
    </row>
    <row r="786" spans="1:8" x14ac:dyDescent="0.2">
      <c r="A786" s="40"/>
      <c r="B786" s="40"/>
      <c r="C786" s="41"/>
      <c r="D786" s="40"/>
      <c r="E786" s="43"/>
      <c r="F786" s="40"/>
      <c r="G786" s="41"/>
      <c r="H786" s="41"/>
    </row>
    <row r="787" spans="1:8" x14ac:dyDescent="0.2">
      <c r="A787" s="40"/>
      <c r="B787" s="40"/>
      <c r="C787" s="41"/>
      <c r="D787" s="40"/>
      <c r="E787" s="43"/>
      <c r="F787" s="43"/>
      <c r="G787" s="41"/>
      <c r="H787" s="44"/>
    </row>
    <row r="788" spans="1:8" x14ac:dyDescent="0.2">
      <c r="A788" s="40"/>
      <c r="B788" s="40"/>
      <c r="C788" s="41"/>
      <c r="D788" s="40"/>
      <c r="E788" s="43"/>
      <c r="F788" s="40"/>
      <c r="G788" s="41"/>
      <c r="H788" s="44"/>
    </row>
    <row r="789" spans="1:8" x14ac:dyDescent="0.2">
      <c r="A789" s="40"/>
      <c r="B789" s="40"/>
      <c r="C789" s="41"/>
      <c r="D789" s="40"/>
      <c r="E789" s="43"/>
      <c r="F789" s="40"/>
      <c r="G789" s="41"/>
      <c r="H789" s="44"/>
    </row>
    <row r="790" spans="1:8" x14ac:dyDescent="0.2">
      <c r="A790" s="40"/>
      <c r="B790" s="40"/>
      <c r="C790" s="41"/>
      <c r="D790" s="40"/>
      <c r="E790" s="43"/>
      <c r="F790" s="40"/>
      <c r="G790" s="41"/>
      <c r="H790" s="44"/>
    </row>
    <row r="791" spans="1:8" x14ac:dyDescent="0.2">
      <c r="A791" s="40"/>
      <c r="B791" s="40"/>
      <c r="C791" s="41"/>
      <c r="D791" s="40"/>
      <c r="E791" s="43"/>
      <c r="F791" s="40"/>
      <c r="G791" s="41"/>
      <c r="H791" s="41"/>
    </row>
    <row r="792" spans="1:8" x14ac:dyDescent="0.2">
      <c r="A792" s="40"/>
      <c r="B792" s="40"/>
      <c r="C792" s="41"/>
      <c r="D792" s="40"/>
      <c r="E792" s="43"/>
      <c r="F792" s="40"/>
      <c r="G792" s="44"/>
      <c r="H792" s="44"/>
    </row>
    <row r="793" spans="1:8" x14ac:dyDescent="0.2">
      <c r="A793" s="40"/>
      <c r="B793" s="40"/>
      <c r="C793" s="41"/>
      <c r="D793" s="40"/>
      <c r="E793" s="43"/>
      <c r="F793" s="40"/>
      <c r="G793" s="41"/>
      <c r="H793" s="41"/>
    </row>
    <row r="794" spans="1:8" x14ac:dyDescent="0.2">
      <c r="A794" s="40"/>
      <c r="B794" s="40"/>
      <c r="C794" s="41"/>
      <c r="D794" s="40"/>
      <c r="E794" s="43"/>
      <c r="F794" s="40"/>
      <c r="G794" s="44"/>
      <c r="H794" s="44"/>
    </row>
    <row r="795" spans="1:8" x14ac:dyDescent="0.2">
      <c r="A795" s="40"/>
      <c r="B795" s="40"/>
      <c r="C795" s="41"/>
      <c r="D795" s="40"/>
      <c r="E795" s="43"/>
      <c r="F795" s="40"/>
      <c r="G795" s="41"/>
      <c r="H795" s="41"/>
    </row>
    <row r="796" spans="1:8" x14ac:dyDescent="0.2">
      <c r="A796" s="40"/>
      <c r="B796" s="40"/>
      <c r="C796" s="41"/>
      <c r="D796" s="40"/>
      <c r="E796" s="43"/>
      <c r="F796" s="40"/>
      <c r="G796" s="41"/>
      <c r="H796" s="41"/>
    </row>
    <row r="797" spans="1:8" x14ac:dyDescent="0.2">
      <c r="A797" s="40"/>
      <c r="B797" s="40"/>
      <c r="C797" s="41"/>
      <c r="D797" s="40"/>
      <c r="E797" s="43"/>
      <c r="F797" s="40"/>
      <c r="G797" s="41"/>
      <c r="H797" s="41"/>
    </row>
    <row r="798" spans="1:8" x14ac:dyDescent="0.2">
      <c r="A798" s="40"/>
      <c r="B798" s="40"/>
      <c r="C798" s="41"/>
      <c r="D798" s="40"/>
      <c r="E798" s="43"/>
      <c r="F798" s="40"/>
      <c r="G798" s="41"/>
      <c r="H798" s="41"/>
    </row>
    <row r="799" spans="1:8" x14ac:dyDescent="0.2">
      <c r="A799" s="40"/>
      <c r="B799" s="40"/>
      <c r="C799" s="41"/>
      <c r="D799" s="40"/>
      <c r="E799" s="43"/>
      <c r="F799" s="40"/>
      <c r="G799" s="41"/>
      <c r="H799" s="41"/>
    </row>
    <row r="800" spans="1:8" x14ac:dyDescent="0.2">
      <c r="A800" s="40"/>
      <c r="B800" s="40"/>
      <c r="C800" s="41"/>
      <c r="D800" s="40"/>
      <c r="E800" s="43"/>
      <c r="F800" s="40"/>
      <c r="G800" s="41"/>
      <c r="H800" s="44"/>
    </row>
    <row r="801" spans="1:8" x14ac:dyDescent="0.2">
      <c r="A801" s="40"/>
      <c r="B801" s="40"/>
      <c r="C801" s="41"/>
      <c r="D801" s="40"/>
      <c r="E801" s="43"/>
      <c r="F801" s="40"/>
      <c r="G801" s="41"/>
      <c r="H801" s="44"/>
    </row>
    <row r="802" spans="1:8" x14ac:dyDescent="0.2">
      <c r="A802" s="40"/>
      <c r="B802" s="40"/>
      <c r="C802" s="41"/>
      <c r="D802" s="40"/>
      <c r="E802" s="43"/>
      <c r="F802" s="40"/>
      <c r="G802" s="41"/>
      <c r="H802" s="44"/>
    </row>
    <row r="803" spans="1:8" x14ac:dyDescent="0.2">
      <c r="A803" s="40"/>
      <c r="B803" s="40"/>
      <c r="C803" s="41"/>
      <c r="D803" s="40"/>
      <c r="E803" s="43"/>
      <c r="F803" s="40"/>
      <c r="G803" s="41"/>
      <c r="H803" s="44"/>
    </row>
    <row r="804" spans="1:8" x14ac:dyDescent="0.2">
      <c r="A804" s="40"/>
      <c r="B804" s="40"/>
      <c r="C804" s="41"/>
      <c r="D804" s="40"/>
      <c r="E804" s="43"/>
      <c r="F804" s="40"/>
      <c r="G804" s="44"/>
      <c r="H804" s="44"/>
    </row>
    <row r="805" spans="1:8" x14ac:dyDescent="0.2">
      <c r="A805" s="40"/>
      <c r="B805" s="40"/>
      <c r="C805" s="41"/>
      <c r="D805" s="40"/>
      <c r="E805" s="43"/>
      <c r="F805" s="40"/>
      <c r="G805" s="41"/>
      <c r="H805" s="44"/>
    </row>
    <row r="806" spans="1:8" x14ac:dyDescent="0.2">
      <c r="A806" s="40"/>
      <c r="B806" s="40"/>
      <c r="C806" s="41"/>
      <c r="D806" s="40"/>
      <c r="E806" s="43"/>
      <c r="F806" s="40"/>
      <c r="G806" s="44"/>
      <c r="H806" s="44"/>
    </row>
    <row r="807" spans="1:8" x14ac:dyDescent="0.2">
      <c r="A807" s="40"/>
      <c r="B807" s="40"/>
      <c r="C807" s="41"/>
      <c r="D807" s="40"/>
      <c r="E807" s="43"/>
      <c r="F807" s="40"/>
      <c r="G807" s="41"/>
      <c r="H807" s="41"/>
    </row>
    <row r="808" spans="1:8" x14ac:dyDescent="0.2">
      <c r="A808" s="40"/>
      <c r="B808" s="40"/>
      <c r="C808" s="41"/>
      <c r="D808" s="40"/>
      <c r="E808" s="43"/>
      <c r="F808" s="40"/>
      <c r="G808" s="41"/>
      <c r="H808" s="44"/>
    </row>
    <row r="809" spans="1:8" x14ac:dyDescent="0.2">
      <c r="A809" s="40"/>
      <c r="B809" s="40"/>
      <c r="C809" s="41"/>
      <c r="D809" s="40"/>
      <c r="E809" s="43"/>
      <c r="F809" s="40"/>
      <c r="G809" s="41"/>
      <c r="H809" s="44"/>
    </row>
    <row r="810" spans="1:8" x14ac:dyDescent="0.2">
      <c r="A810" s="40"/>
      <c r="B810" s="40"/>
      <c r="C810" s="41"/>
      <c r="D810" s="40"/>
      <c r="E810" s="43"/>
      <c r="F810" s="40"/>
      <c r="G810" s="41"/>
      <c r="H810" s="44"/>
    </row>
    <row r="811" spans="1:8" x14ac:dyDescent="0.2">
      <c r="A811" s="40"/>
      <c r="B811" s="40"/>
      <c r="C811" s="41"/>
      <c r="D811" s="40"/>
      <c r="E811" s="43"/>
      <c r="F811" s="40"/>
      <c r="G811" s="41"/>
      <c r="H811" s="41"/>
    </row>
    <row r="812" spans="1:8" x14ac:dyDescent="0.2">
      <c r="A812" s="40"/>
      <c r="B812" s="40"/>
      <c r="C812" s="41"/>
      <c r="D812" s="40"/>
      <c r="E812" s="43"/>
      <c r="F812" s="40"/>
      <c r="G812" s="41"/>
      <c r="H812" s="41"/>
    </row>
    <row r="813" spans="1:8" x14ac:dyDescent="0.2">
      <c r="A813" s="40"/>
      <c r="B813" s="40"/>
      <c r="C813" s="41"/>
      <c r="D813" s="40"/>
      <c r="E813" s="43"/>
      <c r="F813" s="40"/>
      <c r="G813" s="41"/>
      <c r="H813" s="44"/>
    </row>
    <row r="814" spans="1:8" x14ac:dyDescent="0.2">
      <c r="A814" s="40"/>
      <c r="B814" s="40"/>
      <c r="C814" s="41"/>
      <c r="D814" s="40"/>
      <c r="E814" s="43"/>
      <c r="F814" s="40"/>
      <c r="G814" s="41"/>
      <c r="H814" s="41"/>
    </row>
    <row r="815" spans="1:8" x14ac:dyDescent="0.2">
      <c r="A815" s="40"/>
      <c r="B815" s="40"/>
      <c r="C815" s="41"/>
      <c r="D815" s="40"/>
      <c r="E815" s="43"/>
      <c r="F815" s="40"/>
      <c r="G815" s="41"/>
      <c r="H815" s="44"/>
    </row>
    <row r="816" spans="1:8" x14ac:dyDescent="0.2">
      <c r="A816" s="40"/>
      <c r="B816" s="40"/>
      <c r="C816" s="41"/>
      <c r="D816" s="40"/>
      <c r="E816" s="43"/>
      <c r="F816" s="40"/>
      <c r="G816" s="41"/>
      <c r="H816" s="41"/>
    </row>
    <row r="817" spans="1:8" x14ac:dyDescent="0.2">
      <c r="A817" s="40"/>
      <c r="B817" s="40"/>
      <c r="C817" s="41"/>
      <c r="D817" s="40"/>
      <c r="E817" s="43"/>
      <c r="F817" s="40"/>
      <c r="G817" s="44"/>
      <c r="H817" s="44"/>
    </row>
    <row r="818" spans="1:8" x14ac:dyDescent="0.2">
      <c r="A818" s="40"/>
      <c r="B818" s="40"/>
      <c r="C818" s="41"/>
      <c r="D818" s="40"/>
      <c r="E818" s="43"/>
      <c r="F818" s="40"/>
      <c r="G818" s="41"/>
      <c r="H818" s="44"/>
    </row>
    <row r="819" spans="1:8" x14ac:dyDescent="0.2">
      <c r="A819" s="40"/>
      <c r="B819" s="40"/>
      <c r="C819" s="41"/>
      <c r="D819" s="40"/>
      <c r="E819" s="43"/>
      <c r="F819" s="43"/>
      <c r="G819" s="41"/>
      <c r="H819" s="44"/>
    </row>
    <row r="820" spans="1:8" x14ac:dyDescent="0.2">
      <c r="A820" s="40"/>
      <c r="B820" s="40"/>
      <c r="C820" s="41"/>
      <c r="D820" s="40"/>
      <c r="E820" s="43"/>
      <c r="F820" s="40"/>
      <c r="G820" s="44"/>
      <c r="H820" s="44"/>
    </row>
    <row r="821" spans="1:8" x14ac:dyDescent="0.2">
      <c r="A821" s="40"/>
      <c r="B821" s="40"/>
      <c r="C821" s="41"/>
      <c r="D821" s="40"/>
      <c r="E821" s="43"/>
      <c r="F821" s="40"/>
      <c r="G821" s="44"/>
      <c r="H821" s="44"/>
    </row>
    <row r="822" spans="1:8" x14ac:dyDescent="0.2">
      <c r="A822" s="40"/>
      <c r="B822" s="40"/>
      <c r="C822" s="41"/>
      <c r="D822" s="40"/>
      <c r="E822" s="43"/>
      <c r="F822" s="40"/>
      <c r="G822" s="41"/>
      <c r="H822" s="41"/>
    </row>
    <row r="823" spans="1:8" x14ac:dyDescent="0.2">
      <c r="A823" s="40"/>
      <c r="B823" s="40"/>
      <c r="C823" s="41"/>
      <c r="D823" s="40"/>
      <c r="E823" s="43"/>
      <c r="F823" s="40"/>
      <c r="G823" s="44"/>
      <c r="H823" s="44"/>
    </row>
    <row r="824" spans="1:8" x14ac:dyDescent="0.2">
      <c r="A824" s="40"/>
      <c r="B824" s="40"/>
      <c r="C824" s="41"/>
      <c r="D824" s="40"/>
      <c r="E824" s="43"/>
      <c r="F824" s="40"/>
      <c r="G824" s="41"/>
      <c r="H824" s="41"/>
    </row>
    <row r="825" spans="1:8" x14ac:dyDescent="0.2">
      <c r="A825" s="40"/>
      <c r="B825" s="40"/>
      <c r="C825" s="41"/>
      <c r="D825" s="40"/>
      <c r="E825" s="43"/>
      <c r="F825" s="40"/>
      <c r="G825" s="44"/>
      <c r="H825" s="44"/>
    </row>
    <row r="826" spans="1:8" x14ac:dyDescent="0.2">
      <c r="A826" s="40"/>
      <c r="B826" s="40"/>
      <c r="C826" s="41"/>
      <c r="D826" s="40"/>
      <c r="E826" s="43"/>
      <c r="F826" s="40"/>
      <c r="G826" s="41"/>
      <c r="H826" s="41"/>
    </row>
    <row r="827" spans="1:8" x14ac:dyDescent="0.2">
      <c r="A827" s="40"/>
      <c r="B827" s="40"/>
      <c r="C827" s="41"/>
      <c r="D827" s="40"/>
      <c r="E827" s="43"/>
      <c r="F827" s="40"/>
      <c r="G827" s="44"/>
      <c r="H827" s="41"/>
    </row>
    <row r="828" spans="1:8" x14ac:dyDescent="0.2">
      <c r="A828" s="40"/>
      <c r="B828" s="40"/>
      <c r="C828" s="41"/>
      <c r="D828" s="40"/>
      <c r="E828" s="43"/>
      <c r="F828" s="43"/>
      <c r="G828" s="41"/>
      <c r="H828" s="44"/>
    </row>
    <row r="829" spans="1:8" x14ac:dyDescent="0.2">
      <c r="A829" s="40"/>
      <c r="B829" s="40"/>
      <c r="C829" s="41"/>
      <c r="D829" s="40"/>
      <c r="E829" s="43"/>
      <c r="F829" s="40"/>
      <c r="G829" s="41"/>
      <c r="H829" s="44"/>
    </row>
    <row r="830" spans="1:8" x14ac:dyDescent="0.2">
      <c r="A830" s="40"/>
      <c r="B830" s="40"/>
      <c r="C830" s="41"/>
      <c r="D830" s="40"/>
      <c r="E830" s="43"/>
      <c r="F830" s="40"/>
      <c r="G830" s="44"/>
      <c r="H830" s="44"/>
    </row>
    <row r="831" spans="1:8" x14ac:dyDescent="0.2">
      <c r="A831" s="40"/>
      <c r="B831" s="40"/>
      <c r="C831" s="41"/>
      <c r="D831" s="40"/>
      <c r="E831" s="43"/>
      <c r="F831" s="40"/>
      <c r="G831" s="41"/>
      <c r="H831" s="41"/>
    </row>
    <row r="832" spans="1:8" x14ac:dyDescent="0.2">
      <c r="A832" s="40"/>
      <c r="B832" s="40"/>
      <c r="C832" s="41"/>
      <c r="D832" s="40"/>
      <c r="E832" s="43"/>
      <c r="F832" s="40"/>
      <c r="G832" s="44"/>
      <c r="H832" s="44"/>
    </row>
    <row r="833" spans="1:8" x14ac:dyDescent="0.2">
      <c r="A833" s="40"/>
      <c r="B833" s="40"/>
      <c r="C833" s="41"/>
      <c r="D833" s="40"/>
      <c r="E833" s="43"/>
      <c r="F833" s="40"/>
      <c r="G833" s="41"/>
      <c r="H833" s="41"/>
    </row>
    <row r="834" spans="1:8" x14ac:dyDescent="0.2">
      <c r="A834" s="40"/>
      <c r="B834" s="40"/>
      <c r="C834" s="41"/>
      <c r="D834" s="40"/>
      <c r="E834" s="43"/>
      <c r="F834" s="40"/>
      <c r="G834" s="41"/>
      <c r="H834" s="44"/>
    </row>
    <row r="835" spans="1:8" x14ac:dyDescent="0.2">
      <c r="A835" s="40"/>
      <c r="B835" s="40"/>
      <c r="C835" s="41"/>
      <c r="D835" s="40"/>
      <c r="E835" s="43"/>
      <c r="F835" s="40"/>
      <c r="G835" s="44"/>
      <c r="H835" s="44"/>
    </row>
    <row r="836" spans="1:8" x14ac:dyDescent="0.2">
      <c r="A836" s="40"/>
      <c r="B836" s="40"/>
      <c r="C836" s="41"/>
      <c r="D836" s="40"/>
      <c r="E836" s="43"/>
      <c r="F836" s="40"/>
      <c r="G836" s="41"/>
      <c r="H836" s="41"/>
    </row>
    <row r="837" spans="1:8" x14ac:dyDescent="0.2">
      <c r="A837" s="40"/>
      <c r="B837" s="40"/>
      <c r="C837" s="41"/>
      <c r="D837" s="40"/>
      <c r="E837" s="43"/>
      <c r="F837" s="40"/>
      <c r="G837" s="44"/>
      <c r="H837" s="44"/>
    </row>
    <row r="838" spans="1:8" x14ac:dyDescent="0.2">
      <c r="A838" s="40"/>
      <c r="B838" s="40"/>
      <c r="C838" s="41"/>
      <c r="D838" s="40"/>
      <c r="E838" s="43"/>
      <c r="F838" s="40"/>
      <c r="G838" s="41"/>
      <c r="H838" s="41"/>
    </row>
    <row r="839" spans="1:8" x14ac:dyDescent="0.2">
      <c r="A839" s="40"/>
      <c r="B839" s="40"/>
      <c r="C839" s="41"/>
      <c r="D839" s="40"/>
      <c r="E839" s="43"/>
      <c r="F839" s="40"/>
      <c r="G839" s="41"/>
      <c r="H839" s="41"/>
    </row>
    <row r="840" spans="1:8" x14ac:dyDescent="0.2">
      <c r="A840" s="40"/>
      <c r="B840" s="40"/>
      <c r="C840" s="41"/>
      <c r="D840" s="40"/>
      <c r="E840" s="43"/>
      <c r="F840" s="40"/>
      <c r="G840" s="41"/>
      <c r="H840" s="44"/>
    </row>
    <row r="841" spans="1:8" x14ac:dyDescent="0.2">
      <c r="A841" s="40"/>
      <c r="B841" s="40"/>
      <c r="C841" s="41"/>
      <c r="D841" s="40"/>
      <c r="E841" s="43"/>
      <c r="F841" s="40"/>
      <c r="G841" s="41"/>
      <c r="H841" s="44"/>
    </row>
    <row r="842" spans="1:8" x14ac:dyDescent="0.2">
      <c r="A842" s="40"/>
      <c r="B842" s="40"/>
      <c r="C842" s="41"/>
      <c r="D842" s="40"/>
      <c r="E842" s="43"/>
      <c r="F842" s="40"/>
      <c r="G842" s="41"/>
      <c r="H842" s="41"/>
    </row>
    <row r="843" spans="1:8" x14ac:dyDescent="0.2">
      <c r="A843" s="40"/>
      <c r="B843" s="40"/>
      <c r="C843" s="41"/>
      <c r="D843" s="40"/>
      <c r="E843" s="43"/>
      <c r="F843" s="40"/>
      <c r="G843" s="41"/>
      <c r="H843" s="41"/>
    </row>
    <row r="844" spans="1:8" x14ac:dyDescent="0.2">
      <c r="A844" s="40"/>
      <c r="B844" s="40"/>
      <c r="C844" s="41"/>
      <c r="D844" s="40"/>
      <c r="E844" s="43"/>
      <c r="F844" s="40"/>
      <c r="G844" s="44"/>
      <c r="H844" s="44"/>
    </row>
    <row r="845" spans="1:8" x14ac:dyDescent="0.2">
      <c r="A845" s="40"/>
      <c r="B845" s="40"/>
      <c r="C845" s="41"/>
      <c r="D845" s="40"/>
      <c r="E845" s="43"/>
      <c r="F845" s="40"/>
      <c r="G845" s="41"/>
      <c r="H845" s="41"/>
    </row>
    <row r="846" spans="1:8" x14ac:dyDescent="0.2">
      <c r="A846" s="40"/>
      <c r="B846" s="40"/>
      <c r="C846" s="41"/>
      <c r="D846" s="40"/>
      <c r="E846" s="43"/>
      <c r="F846" s="40"/>
      <c r="G846" s="41"/>
      <c r="H846" s="41"/>
    </row>
    <row r="847" spans="1:8" x14ac:dyDescent="0.2">
      <c r="A847" s="40"/>
      <c r="B847" s="40"/>
      <c r="C847" s="41"/>
      <c r="D847" s="40"/>
      <c r="E847" s="43"/>
      <c r="F847" s="40"/>
      <c r="G847" s="41"/>
      <c r="H847" s="44"/>
    </row>
    <row r="848" spans="1:8" x14ac:dyDescent="0.2">
      <c r="A848" s="40"/>
      <c r="B848" s="40"/>
      <c r="C848" s="41"/>
      <c r="D848" s="40"/>
      <c r="E848" s="43"/>
      <c r="F848" s="40"/>
      <c r="G848" s="41"/>
      <c r="H848" s="44"/>
    </row>
    <row r="849" spans="1:8" x14ac:dyDescent="0.2">
      <c r="A849" s="40"/>
      <c r="B849" s="40"/>
      <c r="C849" s="41"/>
      <c r="D849" s="40"/>
      <c r="E849" s="43"/>
      <c r="F849" s="40"/>
      <c r="G849" s="41"/>
      <c r="H849" s="44"/>
    </row>
    <row r="850" spans="1:8" x14ac:dyDescent="0.2">
      <c r="A850" s="40"/>
      <c r="B850" s="40"/>
      <c r="C850" s="41"/>
      <c r="D850" s="40"/>
      <c r="E850" s="43"/>
      <c r="F850" s="40"/>
      <c r="G850" s="44"/>
      <c r="H850" s="44"/>
    </row>
    <row r="851" spans="1:8" x14ac:dyDescent="0.2">
      <c r="A851" s="40"/>
      <c r="B851" s="40"/>
      <c r="C851" s="41"/>
      <c r="D851" s="40"/>
      <c r="E851" s="43"/>
      <c r="F851" s="40"/>
      <c r="G851" s="41"/>
      <c r="H851" s="41"/>
    </row>
    <row r="852" spans="1:8" x14ac:dyDescent="0.2">
      <c r="A852" s="40"/>
      <c r="B852" s="40"/>
      <c r="C852" s="41"/>
      <c r="D852" s="40"/>
      <c r="E852" s="43"/>
      <c r="F852" s="40"/>
      <c r="G852" s="41"/>
      <c r="H852" s="44"/>
    </row>
    <row r="853" spans="1:8" x14ac:dyDescent="0.2">
      <c r="A853" s="40"/>
      <c r="B853" s="40"/>
      <c r="C853" s="41"/>
      <c r="D853" s="40"/>
      <c r="E853" s="43"/>
      <c r="F853" s="40"/>
      <c r="G853" s="44"/>
      <c r="H853" s="44"/>
    </row>
    <row r="854" spans="1:8" x14ac:dyDescent="0.2">
      <c r="A854" s="40"/>
      <c r="B854" s="40"/>
      <c r="C854" s="41"/>
      <c r="D854" s="40"/>
      <c r="E854" s="43"/>
      <c r="F854" s="40"/>
      <c r="G854" s="41"/>
      <c r="H854" s="41"/>
    </row>
    <row r="855" spans="1:8" x14ac:dyDescent="0.2">
      <c r="A855" s="40"/>
      <c r="B855" s="40"/>
      <c r="C855" s="41"/>
      <c r="D855" s="40"/>
      <c r="E855" s="43"/>
      <c r="F855" s="40"/>
      <c r="G855" s="41"/>
      <c r="H855" s="41"/>
    </row>
    <row r="856" spans="1:8" x14ac:dyDescent="0.2">
      <c r="A856" s="40"/>
      <c r="B856" s="40"/>
      <c r="C856" s="41"/>
      <c r="D856" s="40"/>
      <c r="E856" s="43"/>
      <c r="F856" s="40"/>
      <c r="G856" s="44"/>
      <c r="H856" s="44"/>
    </row>
    <row r="857" spans="1:8" x14ac:dyDescent="0.2">
      <c r="A857" s="40"/>
      <c r="B857" s="40"/>
      <c r="C857" s="41"/>
      <c r="D857" s="40"/>
      <c r="E857" s="43"/>
      <c r="F857" s="40"/>
      <c r="G857" s="41"/>
      <c r="H857" s="44"/>
    </row>
    <row r="858" spans="1:8" x14ac:dyDescent="0.2">
      <c r="A858" s="40"/>
      <c r="B858" s="40"/>
      <c r="C858" s="41"/>
      <c r="D858" s="40"/>
      <c r="E858" s="43"/>
      <c r="F858" s="40"/>
      <c r="G858" s="41"/>
      <c r="H858" s="44"/>
    </row>
    <row r="859" spans="1:8" x14ac:dyDescent="0.2">
      <c r="A859" s="40"/>
      <c r="B859" s="40"/>
      <c r="C859" s="41"/>
      <c r="D859" s="40"/>
      <c r="E859" s="43"/>
      <c r="F859" s="40"/>
      <c r="G859" s="44"/>
      <c r="H859" s="44"/>
    </row>
    <row r="860" spans="1:8" x14ac:dyDescent="0.2">
      <c r="A860" s="40"/>
      <c r="B860" s="40"/>
      <c r="C860" s="41"/>
      <c r="D860" s="40"/>
      <c r="E860" s="43"/>
      <c r="F860" s="40"/>
      <c r="G860" s="41"/>
      <c r="H860" s="41"/>
    </row>
    <row r="861" spans="1:8" x14ac:dyDescent="0.2">
      <c r="A861" s="40"/>
      <c r="B861" s="40"/>
      <c r="C861" s="41"/>
      <c r="D861" s="40"/>
      <c r="E861" s="43"/>
      <c r="F861" s="40"/>
      <c r="G861" s="44"/>
      <c r="H861" s="44"/>
    </row>
    <row r="862" spans="1:8" x14ac:dyDescent="0.2">
      <c r="A862" s="40"/>
      <c r="B862" s="40"/>
      <c r="C862" s="41"/>
      <c r="D862" s="40"/>
      <c r="E862" s="43"/>
      <c r="F862" s="40"/>
      <c r="G862" s="41"/>
      <c r="H862" s="41"/>
    </row>
    <row r="863" spans="1:8" x14ac:dyDescent="0.2">
      <c r="A863" s="40"/>
      <c r="B863" s="40"/>
      <c r="C863" s="41"/>
      <c r="D863" s="40"/>
      <c r="E863" s="43"/>
      <c r="F863" s="40"/>
      <c r="G863" s="44"/>
      <c r="H863" s="44"/>
    </row>
    <row r="864" spans="1:8" x14ac:dyDescent="0.2">
      <c r="A864" s="40"/>
      <c r="B864" s="40"/>
      <c r="C864" s="41"/>
      <c r="D864" s="40"/>
      <c r="E864" s="43"/>
      <c r="F864" s="40"/>
      <c r="G864" s="44"/>
      <c r="H864" s="44"/>
    </row>
    <row r="865" spans="1:8" x14ac:dyDescent="0.2">
      <c r="A865" s="40"/>
      <c r="B865" s="40"/>
      <c r="C865" s="41"/>
      <c r="D865" s="40"/>
      <c r="E865" s="43"/>
      <c r="F865" s="40"/>
      <c r="G865" s="44"/>
      <c r="H865" s="44"/>
    </row>
    <row r="866" spans="1:8" x14ac:dyDescent="0.2">
      <c r="A866" s="40"/>
      <c r="B866" s="40"/>
      <c r="C866" s="41"/>
      <c r="D866" s="40"/>
      <c r="E866" s="43"/>
      <c r="F866" s="40"/>
      <c r="G866" s="41"/>
      <c r="H866" s="41"/>
    </row>
    <row r="867" spans="1:8" x14ac:dyDescent="0.2">
      <c r="A867" s="40"/>
      <c r="B867" s="40"/>
      <c r="C867" s="41"/>
      <c r="D867" s="40"/>
      <c r="E867" s="43"/>
      <c r="F867" s="40"/>
      <c r="G867" s="41"/>
      <c r="H867" s="44"/>
    </row>
    <row r="868" spans="1:8" x14ac:dyDescent="0.2">
      <c r="A868" s="40"/>
      <c r="B868" s="40"/>
      <c r="C868" s="41"/>
      <c r="D868" s="40"/>
      <c r="E868" s="43"/>
      <c r="F868" s="40"/>
      <c r="G868" s="44"/>
      <c r="H868" s="44"/>
    </row>
    <row r="869" spans="1:8" x14ac:dyDescent="0.2">
      <c r="A869" s="40"/>
      <c r="B869" s="40"/>
      <c r="C869" s="41"/>
      <c r="D869" s="40"/>
      <c r="E869" s="43"/>
      <c r="F869" s="40"/>
      <c r="G869" s="41"/>
      <c r="H869" s="41"/>
    </row>
    <row r="870" spans="1:8" x14ac:dyDescent="0.2">
      <c r="A870" s="40"/>
      <c r="B870" s="40"/>
      <c r="C870" s="41"/>
      <c r="D870" s="40"/>
      <c r="E870" s="43"/>
      <c r="F870" s="43"/>
      <c r="G870" s="41"/>
      <c r="H870" s="44"/>
    </row>
    <row r="871" spans="1:8" x14ac:dyDescent="0.2">
      <c r="A871" s="40"/>
      <c r="B871" s="40"/>
      <c r="C871" s="41"/>
      <c r="D871" s="40"/>
      <c r="E871" s="43"/>
      <c r="F871" s="40"/>
      <c r="G871" s="41"/>
      <c r="H871" s="41"/>
    </row>
    <row r="872" spans="1:8" x14ac:dyDescent="0.2">
      <c r="A872" s="40"/>
      <c r="B872" s="40"/>
      <c r="C872" s="41"/>
      <c r="D872" s="40"/>
      <c r="E872" s="43"/>
      <c r="F872" s="40"/>
      <c r="G872" s="44"/>
      <c r="H872" s="44"/>
    </row>
    <row r="873" spans="1:8" x14ac:dyDescent="0.2">
      <c r="A873" s="40"/>
      <c r="B873" s="40"/>
      <c r="C873" s="41"/>
      <c r="D873" s="40"/>
      <c r="E873" s="43"/>
      <c r="F873" s="40"/>
      <c r="G873" s="41"/>
      <c r="H873" s="41"/>
    </row>
    <row r="874" spans="1:8" x14ac:dyDescent="0.2">
      <c r="A874" s="40"/>
      <c r="B874" s="40"/>
      <c r="C874" s="41"/>
      <c r="D874" s="40"/>
      <c r="E874" s="43"/>
      <c r="F874" s="40"/>
      <c r="G874" s="41"/>
      <c r="H874" s="41"/>
    </row>
    <row r="875" spans="1:8" x14ac:dyDescent="0.2">
      <c r="A875" s="40"/>
      <c r="B875" s="40"/>
      <c r="C875" s="41"/>
      <c r="D875" s="40"/>
      <c r="E875" s="43"/>
      <c r="F875" s="40"/>
      <c r="G875" s="41"/>
      <c r="H875" s="44"/>
    </row>
    <row r="876" spans="1:8" x14ac:dyDescent="0.2">
      <c r="A876" s="40"/>
      <c r="B876" s="40"/>
      <c r="C876" s="41"/>
      <c r="D876" s="40"/>
      <c r="E876" s="43"/>
      <c r="F876" s="40"/>
      <c r="G876" s="41"/>
      <c r="H876" s="41"/>
    </row>
    <row r="877" spans="1:8" x14ac:dyDescent="0.2">
      <c r="A877" s="40"/>
      <c r="B877" s="40"/>
      <c r="C877" s="41"/>
      <c r="D877" s="40"/>
      <c r="E877" s="43"/>
      <c r="F877" s="40"/>
      <c r="G877" s="41"/>
      <c r="H877" s="44"/>
    </row>
    <row r="878" spans="1:8" x14ac:dyDescent="0.2">
      <c r="A878" s="40"/>
      <c r="B878" s="40"/>
      <c r="C878" s="41"/>
      <c r="D878" s="40"/>
      <c r="E878" s="43"/>
      <c r="F878" s="40"/>
      <c r="G878" s="41"/>
      <c r="H878" s="41"/>
    </row>
    <row r="879" spans="1:8" x14ac:dyDescent="0.2">
      <c r="A879" s="40"/>
      <c r="B879" s="40"/>
      <c r="C879" s="41"/>
      <c r="D879" s="40"/>
      <c r="E879" s="43"/>
      <c r="F879" s="40"/>
      <c r="G879" s="44"/>
      <c r="H879" s="44"/>
    </row>
    <row r="880" spans="1:8" x14ac:dyDescent="0.2">
      <c r="A880" s="40"/>
      <c r="B880" s="40"/>
      <c r="C880" s="41"/>
      <c r="D880" s="40"/>
      <c r="E880" s="43"/>
      <c r="F880" s="40"/>
      <c r="G880" s="41"/>
      <c r="H880" s="41"/>
    </row>
    <row r="881" spans="1:8" x14ac:dyDescent="0.2">
      <c r="A881" s="40"/>
      <c r="B881" s="40"/>
      <c r="C881" s="41"/>
      <c r="D881" s="40"/>
      <c r="E881" s="43"/>
      <c r="F881" s="40"/>
      <c r="G881" s="41"/>
      <c r="H881" s="41"/>
    </row>
    <row r="882" spans="1:8" x14ac:dyDescent="0.2">
      <c r="A882" s="40"/>
      <c r="B882" s="40"/>
      <c r="C882" s="41"/>
      <c r="D882" s="40"/>
      <c r="E882" s="43"/>
      <c r="F882" s="40"/>
      <c r="G882" s="41"/>
      <c r="H882" s="41"/>
    </row>
    <row r="883" spans="1:8" x14ac:dyDescent="0.2">
      <c r="A883" s="40"/>
      <c r="B883" s="40"/>
      <c r="C883" s="41"/>
      <c r="D883" s="40"/>
      <c r="E883" s="43"/>
      <c r="F883" s="40"/>
      <c r="G883" s="41"/>
      <c r="H883" s="41"/>
    </row>
    <row r="884" spans="1:8" x14ac:dyDescent="0.2">
      <c r="A884" s="40"/>
      <c r="B884" s="40"/>
      <c r="C884" s="41"/>
      <c r="D884" s="40"/>
      <c r="E884" s="43"/>
      <c r="F884" s="40"/>
      <c r="G884" s="41"/>
      <c r="H884" s="41"/>
    </row>
    <row r="885" spans="1:8" x14ac:dyDescent="0.2">
      <c r="A885" s="40"/>
      <c r="B885" s="40"/>
      <c r="C885" s="41"/>
      <c r="D885" s="40"/>
      <c r="E885" s="43"/>
      <c r="F885" s="40"/>
      <c r="G885" s="41"/>
      <c r="H885" s="41"/>
    </row>
    <row r="886" spans="1:8" x14ac:dyDescent="0.2">
      <c r="A886" s="40"/>
      <c r="B886" s="40"/>
      <c r="C886" s="41"/>
      <c r="D886" s="40"/>
      <c r="E886" s="43"/>
      <c r="F886" s="40"/>
      <c r="G886" s="44"/>
      <c r="H886" s="44"/>
    </row>
    <row r="887" spans="1:8" x14ac:dyDescent="0.2">
      <c r="A887" s="40"/>
      <c r="B887" s="40"/>
      <c r="C887" s="41"/>
      <c r="D887" s="40"/>
      <c r="E887" s="43"/>
      <c r="F887" s="40"/>
      <c r="G887" s="41"/>
      <c r="H887" s="41"/>
    </row>
    <row r="888" spans="1:8" x14ac:dyDescent="0.2">
      <c r="A888" s="40"/>
      <c r="B888" s="40"/>
      <c r="C888" s="41"/>
      <c r="D888" s="40"/>
      <c r="E888" s="43"/>
      <c r="F888" s="40"/>
      <c r="G888" s="41"/>
      <c r="H888" s="41"/>
    </row>
    <row r="889" spans="1:8" x14ac:dyDescent="0.2">
      <c r="A889" s="40"/>
      <c r="B889" s="40"/>
      <c r="C889" s="41"/>
      <c r="D889" s="40"/>
      <c r="E889" s="43"/>
      <c r="F889" s="40"/>
      <c r="G889" s="44"/>
      <c r="H889" s="44"/>
    </row>
    <row r="890" spans="1:8" x14ac:dyDescent="0.2">
      <c r="A890" s="40"/>
      <c r="B890" s="40"/>
      <c r="C890" s="41"/>
      <c r="D890" s="40"/>
      <c r="E890" s="43"/>
      <c r="F890" s="40"/>
      <c r="G890" s="41"/>
      <c r="H890" s="41"/>
    </row>
    <row r="891" spans="1:8" x14ac:dyDescent="0.2">
      <c r="A891" s="40"/>
      <c r="B891" s="40"/>
      <c r="C891" s="41"/>
      <c r="D891" s="40"/>
      <c r="E891" s="43"/>
      <c r="F891" s="40"/>
      <c r="G891" s="44"/>
      <c r="H891" s="44"/>
    </row>
    <row r="892" spans="1:8" x14ac:dyDescent="0.2">
      <c r="A892" s="40"/>
      <c r="B892" s="40"/>
      <c r="C892" s="41"/>
      <c r="D892" s="40"/>
      <c r="E892" s="43"/>
      <c r="F892" s="40"/>
      <c r="G892" s="41"/>
      <c r="H892" s="44"/>
    </row>
    <row r="893" spans="1:8" x14ac:dyDescent="0.2">
      <c r="A893" s="40"/>
      <c r="B893" s="40"/>
      <c r="C893" s="41"/>
      <c r="D893" s="40"/>
      <c r="E893" s="43"/>
      <c r="F893" s="40"/>
      <c r="G893" s="44"/>
      <c r="H893" s="44"/>
    </row>
    <row r="894" spans="1:8" x14ac:dyDescent="0.2">
      <c r="A894" s="40"/>
      <c r="B894" s="40"/>
      <c r="C894" s="41"/>
      <c r="D894" s="40"/>
      <c r="E894" s="43"/>
      <c r="F894" s="40"/>
      <c r="G894" s="41"/>
      <c r="H894" s="41"/>
    </row>
    <row r="895" spans="1:8" x14ac:dyDescent="0.2">
      <c r="A895" s="40"/>
      <c r="B895" s="40"/>
      <c r="C895" s="41"/>
      <c r="D895" s="40"/>
      <c r="E895" s="43"/>
      <c r="F895" s="40"/>
      <c r="G895" s="41"/>
      <c r="H895" s="44"/>
    </row>
    <row r="896" spans="1:8" x14ac:dyDescent="0.2">
      <c r="A896" s="40"/>
      <c r="B896" s="40"/>
      <c r="C896" s="41"/>
      <c r="D896" s="40"/>
      <c r="E896" s="43"/>
      <c r="F896" s="40"/>
      <c r="G896" s="41"/>
      <c r="H896" s="44"/>
    </row>
    <row r="897" spans="1:8" x14ac:dyDescent="0.2">
      <c r="A897" s="40"/>
      <c r="B897" s="40"/>
      <c r="C897" s="41"/>
      <c r="D897" s="40"/>
      <c r="E897" s="43"/>
      <c r="F897" s="40"/>
      <c r="G897" s="41"/>
      <c r="H897" s="44"/>
    </row>
    <row r="898" spans="1:8" x14ac:dyDescent="0.2">
      <c r="A898" s="40"/>
      <c r="B898" s="40"/>
      <c r="C898" s="41"/>
      <c r="D898" s="40"/>
      <c r="E898" s="43"/>
      <c r="F898" s="40"/>
      <c r="G898" s="41"/>
      <c r="H898" s="44"/>
    </row>
    <row r="899" spans="1:8" x14ac:dyDescent="0.2">
      <c r="A899" s="40"/>
      <c r="B899" s="40"/>
      <c r="C899" s="41"/>
      <c r="D899" s="40"/>
      <c r="E899" s="43"/>
      <c r="F899" s="40"/>
      <c r="G899" s="44"/>
      <c r="H899" s="44"/>
    </row>
    <row r="900" spans="1:8" x14ac:dyDescent="0.2">
      <c r="A900" s="40"/>
      <c r="B900" s="40"/>
      <c r="C900" s="41"/>
      <c r="D900" s="40"/>
      <c r="E900" s="43"/>
      <c r="F900" s="40"/>
      <c r="G900" s="41"/>
      <c r="H900" s="41"/>
    </row>
    <row r="901" spans="1:8" x14ac:dyDescent="0.2">
      <c r="A901" s="40"/>
      <c r="B901" s="40"/>
      <c r="C901" s="41"/>
      <c r="D901" s="40"/>
      <c r="E901" s="43"/>
      <c r="F901" s="40"/>
      <c r="G901" s="41"/>
      <c r="H901" s="44"/>
    </row>
    <row r="902" spans="1:8" x14ac:dyDescent="0.2">
      <c r="A902" s="40"/>
      <c r="B902" s="40"/>
      <c r="C902" s="41"/>
      <c r="D902" s="40"/>
      <c r="E902" s="43"/>
      <c r="F902" s="40"/>
      <c r="G902" s="44"/>
      <c r="H902" s="44"/>
    </row>
    <row r="903" spans="1:8" x14ac:dyDescent="0.2">
      <c r="A903" s="40"/>
      <c r="B903" s="40"/>
      <c r="C903" s="41"/>
      <c r="D903" s="40"/>
      <c r="E903" s="43"/>
      <c r="F903" s="40"/>
      <c r="G903" s="41"/>
      <c r="H903" s="41"/>
    </row>
    <row r="904" spans="1:8" x14ac:dyDescent="0.2">
      <c r="A904" s="40"/>
      <c r="B904" s="40"/>
      <c r="C904" s="41"/>
      <c r="D904" s="40"/>
      <c r="E904" s="43"/>
      <c r="F904" s="40"/>
      <c r="G904" s="44"/>
      <c r="H904" s="44"/>
    </row>
    <row r="905" spans="1:8" x14ac:dyDescent="0.2">
      <c r="A905" s="40"/>
      <c r="B905" s="40"/>
      <c r="C905" s="41"/>
      <c r="D905" s="40"/>
      <c r="E905" s="43"/>
      <c r="F905" s="40"/>
      <c r="G905" s="41"/>
      <c r="H905" s="41"/>
    </row>
    <row r="906" spans="1:8" x14ac:dyDescent="0.2">
      <c r="A906" s="40"/>
      <c r="B906" s="40"/>
      <c r="C906" s="41"/>
      <c r="D906" s="40"/>
      <c r="E906" s="43"/>
      <c r="F906" s="40"/>
      <c r="G906" s="44"/>
      <c r="H906" s="44"/>
    </row>
    <row r="907" spans="1:8" x14ac:dyDescent="0.2">
      <c r="A907" s="40"/>
      <c r="B907" s="40"/>
      <c r="C907" s="41"/>
      <c r="D907" s="40"/>
      <c r="E907" s="43"/>
      <c r="F907" s="40"/>
      <c r="G907" s="41"/>
      <c r="H907" s="44"/>
    </row>
    <row r="908" spans="1:8" x14ac:dyDescent="0.2">
      <c r="A908" s="40"/>
      <c r="B908" s="40"/>
      <c r="C908" s="41"/>
      <c r="D908" s="40"/>
      <c r="E908" s="43"/>
      <c r="F908" s="40"/>
      <c r="G908" s="41"/>
      <c r="H908" s="44"/>
    </row>
    <row r="909" spans="1:8" x14ac:dyDescent="0.2">
      <c r="A909" s="40"/>
      <c r="B909" s="40"/>
      <c r="C909" s="41"/>
      <c r="D909" s="40"/>
      <c r="E909" s="43"/>
      <c r="F909" s="40"/>
      <c r="G909" s="44"/>
      <c r="H909" s="44"/>
    </row>
    <row r="910" spans="1:8" x14ac:dyDescent="0.2">
      <c r="A910" s="40"/>
      <c r="B910" s="40"/>
      <c r="C910" s="41"/>
      <c r="D910" s="40"/>
      <c r="E910" s="43"/>
      <c r="F910" s="40"/>
      <c r="G910" s="41"/>
      <c r="H910" s="41"/>
    </row>
    <row r="911" spans="1:8" x14ac:dyDescent="0.2">
      <c r="A911" s="40"/>
      <c r="B911" s="40"/>
      <c r="C911" s="41"/>
      <c r="D911" s="40"/>
      <c r="E911" s="43"/>
      <c r="F911" s="40"/>
      <c r="G911" s="41"/>
      <c r="H911" s="41"/>
    </row>
    <row r="912" spans="1:8" x14ac:dyDescent="0.2">
      <c r="A912" s="40"/>
      <c r="B912" s="40"/>
      <c r="C912" s="41"/>
      <c r="D912" s="40"/>
      <c r="E912" s="43"/>
      <c r="F912" s="40"/>
      <c r="G912" s="41"/>
      <c r="H912" s="41"/>
    </row>
    <row r="913" spans="1:8" x14ac:dyDescent="0.2">
      <c r="A913" s="40"/>
      <c r="B913" s="40"/>
      <c r="C913" s="41"/>
      <c r="D913" s="40"/>
      <c r="E913" s="43"/>
      <c r="F913" s="40"/>
      <c r="G913" s="41"/>
      <c r="H913" s="41"/>
    </row>
    <row r="914" spans="1:8" x14ac:dyDescent="0.2">
      <c r="A914" s="40"/>
      <c r="B914" s="40"/>
      <c r="C914" s="41"/>
      <c r="D914" s="40"/>
      <c r="E914" s="43"/>
      <c r="F914" s="40"/>
      <c r="G914" s="41"/>
      <c r="H914" s="41"/>
    </row>
    <row r="915" spans="1:8" x14ac:dyDescent="0.2">
      <c r="A915" s="40"/>
      <c r="B915" s="40"/>
      <c r="C915" s="41"/>
      <c r="D915" s="40"/>
      <c r="E915" s="43"/>
      <c r="F915" s="40"/>
      <c r="G915" s="44"/>
      <c r="H915" s="44"/>
    </row>
    <row r="916" spans="1:8" x14ac:dyDescent="0.2">
      <c r="A916" s="40"/>
      <c r="B916" s="40"/>
      <c r="C916" s="41"/>
      <c r="D916" s="40"/>
      <c r="E916" s="43"/>
      <c r="F916" s="40"/>
      <c r="G916" s="41"/>
      <c r="H916" s="41"/>
    </row>
    <row r="917" spans="1:8" x14ac:dyDescent="0.2">
      <c r="A917" s="40"/>
      <c r="B917" s="40"/>
      <c r="C917" s="41"/>
      <c r="D917" s="40"/>
      <c r="E917" s="43"/>
      <c r="F917" s="40"/>
      <c r="G917" s="41"/>
      <c r="H917" s="44"/>
    </row>
    <row r="918" spans="1:8" x14ac:dyDescent="0.2">
      <c r="A918" s="40"/>
      <c r="B918" s="40"/>
      <c r="C918" s="41"/>
      <c r="D918" s="40"/>
      <c r="E918" s="43"/>
      <c r="F918" s="40"/>
      <c r="G918" s="41"/>
      <c r="H918" s="44"/>
    </row>
    <row r="919" spans="1:8" x14ac:dyDescent="0.2">
      <c r="A919" s="40"/>
      <c r="B919" s="40"/>
      <c r="C919" s="41"/>
      <c r="D919" s="40"/>
      <c r="E919" s="43"/>
      <c r="F919" s="40"/>
      <c r="G919" s="41"/>
      <c r="H919" s="41"/>
    </row>
    <row r="920" spans="1:8" x14ac:dyDescent="0.2">
      <c r="A920" s="40"/>
      <c r="B920" s="40"/>
      <c r="C920" s="41"/>
      <c r="D920" s="40"/>
      <c r="E920" s="43"/>
      <c r="F920" s="40"/>
      <c r="G920" s="41"/>
      <c r="H920" s="41"/>
    </row>
    <row r="921" spans="1:8" x14ac:dyDescent="0.2">
      <c r="A921" s="40"/>
      <c r="B921" s="40"/>
      <c r="C921" s="41"/>
      <c r="D921" s="40"/>
      <c r="E921" s="43"/>
      <c r="F921" s="40"/>
      <c r="G921" s="44"/>
      <c r="H921" s="44"/>
    </row>
    <row r="922" spans="1:8" x14ac:dyDescent="0.2">
      <c r="A922" s="40"/>
      <c r="B922" s="40"/>
      <c r="C922" s="41"/>
      <c r="D922" s="40"/>
      <c r="E922" s="43"/>
      <c r="F922" s="40"/>
      <c r="G922" s="41"/>
      <c r="H922" s="44"/>
    </row>
    <row r="923" spans="1:8" x14ac:dyDescent="0.2">
      <c r="A923" s="40"/>
      <c r="B923" s="40"/>
      <c r="C923" s="41"/>
      <c r="D923" s="40"/>
      <c r="E923" s="43"/>
      <c r="F923" s="40"/>
      <c r="G923" s="44"/>
      <c r="H923" s="44"/>
    </row>
    <row r="924" spans="1:8" x14ac:dyDescent="0.2">
      <c r="A924" s="40"/>
      <c r="B924" s="40"/>
      <c r="C924" s="41"/>
      <c r="D924" s="40"/>
      <c r="E924" s="43"/>
      <c r="F924" s="40"/>
      <c r="G924" s="41"/>
      <c r="H924" s="44"/>
    </row>
    <row r="925" spans="1:8" x14ac:dyDescent="0.2">
      <c r="A925" s="40"/>
      <c r="B925" s="40"/>
      <c r="C925" s="41"/>
      <c r="D925" s="40"/>
      <c r="E925" s="43"/>
      <c r="F925" s="40"/>
      <c r="G925" s="41"/>
      <c r="H925" s="44"/>
    </row>
    <row r="926" spans="1:8" x14ac:dyDescent="0.2">
      <c r="A926" s="40"/>
      <c r="B926" s="40"/>
      <c r="C926" s="41"/>
      <c r="D926" s="40"/>
      <c r="E926" s="43"/>
      <c r="F926" s="40"/>
      <c r="G926" s="41"/>
      <c r="H926" s="44"/>
    </row>
    <row r="927" spans="1:8" x14ac:dyDescent="0.2">
      <c r="A927" s="40"/>
      <c r="B927" s="40"/>
      <c r="C927" s="41"/>
      <c r="D927" s="40"/>
      <c r="E927" s="43"/>
      <c r="F927" s="40"/>
      <c r="G927" s="41"/>
      <c r="H927" s="41"/>
    </row>
    <row r="928" spans="1:8" x14ac:dyDescent="0.2">
      <c r="A928" s="40"/>
      <c r="B928" s="40"/>
      <c r="C928" s="41"/>
      <c r="D928" s="40"/>
      <c r="E928" s="43"/>
      <c r="F928" s="40"/>
      <c r="G928" s="41"/>
      <c r="H928" s="41"/>
    </row>
    <row r="929" spans="1:8" x14ac:dyDescent="0.2">
      <c r="A929" s="40"/>
      <c r="B929" s="40"/>
      <c r="C929" s="41"/>
      <c r="D929" s="40"/>
      <c r="E929" s="43"/>
      <c r="F929" s="43"/>
      <c r="G929" s="41"/>
      <c r="H929" s="44"/>
    </row>
    <row r="930" spans="1:8" x14ac:dyDescent="0.2">
      <c r="A930" s="40"/>
      <c r="B930" s="40"/>
      <c r="C930" s="41"/>
      <c r="D930" s="40"/>
      <c r="E930" s="43"/>
      <c r="F930" s="40"/>
      <c r="G930" s="44"/>
      <c r="H930" s="44"/>
    </row>
    <row r="931" spans="1:8" x14ac:dyDescent="0.2">
      <c r="A931" s="40"/>
      <c r="B931" s="40"/>
      <c r="C931" s="41"/>
      <c r="D931" s="40"/>
      <c r="E931" s="43"/>
      <c r="F931" s="40"/>
      <c r="G931" s="41"/>
      <c r="H931" s="44"/>
    </row>
    <row r="932" spans="1:8" x14ac:dyDescent="0.2">
      <c r="A932" s="40"/>
      <c r="B932" s="40"/>
      <c r="C932" s="41"/>
      <c r="D932" s="40"/>
      <c r="E932" s="43"/>
      <c r="F932" s="40"/>
      <c r="G932" s="41"/>
      <c r="H932" s="41"/>
    </row>
    <row r="933" spans="1:8" x14ac:dyDescent="0.2">
      <c r="A933" s="40"/>
      <c r="B933" s="40"/>
      <c r="C933" s="41"/>
      <c r="D933" s="40"/>
      <c r="E933" s="43"/>
      <c r="F933" s="40"/>
      <c r="G933" s="41"/>
      <c r="H933" s="41"/>
    </row>
    <row r="934" spans="1:8" x14ac:dyDescent="0.2">
      <c r="A934" s="40"/>
      <c r="B934" s="40"/>
      <c r="C934" s="41"/>
      <c r="D934" s="40"/>
      <c r="E934" s="43"/>
      <c r="F934" s="40"/>
      <c r="G934" s="41"/>
      <c r="H934" s="41"/>
    </row>
    <row r="935" spans="1:8" x14ac:dyDescent="0.2">
      <c r="A935" s="40"/>
      <c r="B935" s="40"/>
      <c r="C935" s="41"/>
      <c r="D935" s="40"/>
      <c r="E935" s="43"/>
      <c r="F935" s="40"/>
      <c r="G935" s="41"/>
      <c r="H935" s="44"/>
    </row>
    <row r="936" spans="1:8" x14ac:dyDescent="0.2">
      <c r="A936" s="40"/>
      <c r="B936" s="40"/>
      <c r="C936" s="41"/>
      <c r="D936" s="40"/>
      <c r="E936" s="43"/>
      <c r="F936" s="40"/>
      <c r="G936" s="41"/>
      <c r="H936" s="41"/>
    </row>
    <row r="937" spans="1:8" x14ac:dyDescent="0.2">
      <c r="A937" s="40"/>
      <c r="B937" s="40"/>
      <c r="C937" s="41"/>
      <c r="D937" s="40"/>
      <c r="E937" s="43"/>
      <c r="F937" s="40"/>
      <c r="G937" s="41"/>
      <c r="H937" s="41"/>
    </row>
    <row r="938" spans="1:8" x14ac:dyDescent="0.2">
      <c r="A938" s="40"/>
      <c r="B938" s="40"/>
      <c r="C938" s="41"/>
      <c r="D938" s="40"/>
      <c r="E938" s="43"/>
      <c r="F938" s="40"/>
      <c r="G938" s="41"/>
      <c r="H938" s="41"/>
    </row>
    <row r="939" spans="1:8" x14ac:dyDescent="0.2">
      <c r="A939" s="40"/>
      <c r="B939" s="40"/>
      <c r="C939" s="41"/>
      <c r="D939" s="40"/>
      <c r="E939" s="43"/>
      <c r="F939" s="40"/>
      <c r="G939" s="41"/>
      <c r="H939" s="41"/>
    </row>
    <row r="940" spans="1:8" x14ac:dyDescent="0.2">
      <c r="A940" s="40"/>
      <c r="B940" s="40"/>
      <c r="C940" s="41"/>
      <c r="D940" s="40"/>
      <c r="E940" s="43"/>
      <c r="F940" s="40"/>
      <c r="G940" s="41"/>
      <c r="H940" s="41"/>
    </row>
    <row r="941" spans="1:8" x14ac:dyDescent="0.2">
      <c r="A941" s="40"/>
      <c r="B941" s="40"/>
      <c r="C941" s="41"/>
      <c r="D941" s="40"/>
      <c r="E941" s="43"/>
      <c r="F941" s="40"/>
      <c r="G941" s="44"/>
      <c r="H941" s="44"/>
    </row>
    <row r="942" spans="1:8" x14ac:dyDescent="0.2">
      <c r="A942" s="40"/>
      <c r="B942" s="40"/>
      <c r="C942" s="41"/>
      <c r="D942" s="40"/>
      <c r="E942" s="43"/>
      <c r="F942" s="40"/>
      <c r="G942" s="41"/>
      <c r="H942" s="41"/>
    </row>
    <row r="943" spans="1:8" x14ac:dyDescent="0.2">
      <c r="A943" s="40"/>
      <c r="B943" s="40"/>
      <c r="C943" s="41"/>
      <c r="D943" s="40"/>
      <c r="E943" s="43"/>
      <c r="F943" s="43"/>
      <c r="G943" s="41"/>
      <c r="H943" s="44"/>
    </row>
    <row r="944" spans="1:8" x14ac:dyDescent="0.2">
      <c r="A944" s="40"/>
      <c r="B944" s="40"/>
      <c r="C944" s="41"/>
      <c r="D944" s="40"/>
      <c r="E944" s="43"/>
      <c r="F944" s="40"/>
      <c r="G944" s="44"/>
      <c r="H944" s="44"/>
    </row>
    <row r="945" spans="1:8" x14ac:dyDescent="0.2">
      <c r="A945" s="40"/>
      <c r="B945" s="40"/>
      <c r="C945" s="41"/>
      <c r="D945" s="40"/>
      <c r="E945" s="43"/>
      <c r="F945" s="40"/>
      <c r="G945" s="44"/>
      <c r="H945" s="44"/>
    </row>
    <row r="946" spans="1:8" x14ac:dyDescent="0.2">
      <c r="A946" s="40"/>
      <c r="B946" s="40"/>
      <c r="C946" s="41"/>
      <c r="D946" s="40"/>
      <c r="E946" s="43"/>
      <c r="F946" s="40"/>
      <c r="G946" s="41"/>
      <c r="H946" s="41"/>
    </row>
    <row r="947" spans="1:8" x14ac:dyDescent="0.2">
      <c r="A947" s="40"/>
      <c r="B947" s="40"/>
      <c r="C947" s="41"/>
      <c r="D947" s="40"/>
      <c r="E947" s="43"/>
      <c r="F947" s="40"/>
      <c r="G947" s="44"/>
      <c r="H947" s="44"/>
    </row>
    <row r="948" spans="1:8" x14ac:dyDescent="0.2">
      <c r="A948" s="40"/>
      <c r="B948" s="40"/>
      <c r="C948" s="41"/>
      <c r="D948" s="40"/>
      <c r="E948" s="43"/>
      <c r="F948" s="40"/>
      <c r="G948" s="41"/>
      <c r="H948" s="41"/>
    </row>
    <row r="949" spans="1:8" x14ac:dyDescent="0.2">
      <c r="A949" s="40"/>
      <c r="B949" s="40"/>
      <c r="C949" s="41"/>
      <c r="D949" s="40"/>
      <c r="E949" s="43"/>
      <c r="F949" s="40"/>
      <c r="G949" s="41"/>
      <c r="H949" s="41"/>
    </row>
    <row r="950" spans="1:8" x14ac:dyDescent="0.2">
      <c r="A950" s="40"/>
      <c r="B950" s="40"/>
      <c r="C950" s="41"/>
      <c r="D950" s="40"/>
      <c r="E950" s="43"/>
      <c r="F950" s="40"/>
      <c r="G950" s="41"/>
      <c r="H950" s="44"/>
    </row>
    <row r="951" spans="1:8" x14ac:dyDescent="0.2">
      <c r="A951" s="40"/>
      <c r="B951" s="40"/>
      <c r="C951" s="41"/>
      <c r="D951" s="40"/>
      <c r="E951" s="43"/>
      <c r="F951" s="40"/>
      <c r="G951" s="41"/>
      <c r="H951" s="41"/>
    </row>
    <row r="952" spans="1:8" x14ac:dyDescent="0.2">
      <c r="A952" s="40"/>
      <c r="B952" s="40"/>
      <c r="C952" s="41"/>
      <c r="D952" s="40"/>
      <c r="E952" s="43"/>
      <c r="F952" s="40"/>
      <c r="G952" s="41"/>
      <c r="H952" s="41"/>
    </row>
    <row r="953" spans="1:8" x14ac:dyDescent="0.2">
      <c r="A953" s="40"/>
      <c r="B953" s="40"/>
      <c r="C953" s="41"/>
      <c r="D953" s="40"/>
      <c r="E953" s="43"/>
      <c r="F953" s="40"/>
      <c r="G953" s="41"/>
      <c r="H953" s="44"/>
    </row>
    <row r="954" spans="1:8" x14ac:dyDescent="0.2">
      <c r="A954" s="40"/>
      <c r="B954" s="40"/>
      <c r="C954" s="41"/>
      <c r="D954" s="40"/>
      <c r="E954" s="43"/>
      <c r="F954" s="40"/>
      <c r="G954" s="41"/>
      <c r="H954" s="44"/>
    </row>
    <row r="955" spans="1:8" x14ac:dyDescent="0.2">
      <c r="A955" s="40"/>
      <c r="B955" s="40"/>
      <c r="C955" s="41"/>
      <c r="D955" s="40"/>
      <c r="E955" s="43"/>
      <c r="F955" s="40"/>
      <c r="G955" s="41"/>
      <c r="H955" s="44"/>
    </row>
    <row r="956" spans="1:8" x14ac:dyDescent="0.2">
      <c r="A956" s="40"/>
      <c r="B956" s="40"/>
      <c r="C956" s="41"/>
      <c r="D956" s="40"/>
      <c r="E956" s="43"/>
      <c r="F956" s="40"/>
      <c r="G956" s="41"/>
      <c r="H956" s="44"/>
    </row>
    <row r="957" spans="1:8" x14ac:dyDescent="0.2">
      <c r="A957" s="40"/>
      <c r="B957" s="40"/>
      <c r="C957" s="41"/>
      <c r="D957" s="40"/>
      <c r="E957" s="43"/>
      <c r="F957" s="40"/>
      <c r="G957" s="41"/>
      <c r="H957" s="41"/>
    </row>
    <row r="958" spans="1:8" x14ac:dyDescent="0.2">
      <c r="A958" s="40"/>
      <c r="B958" s="40"/>
      <c r="C958" s="41"/>
      <c r="D958" s="40"/>
      <c r="E958" s="43"/>
      <c r="F958" s="40"/>
      <c r="G958" s="41"/>
      <c r="H958" s="41"/>
    </row>
    <row r="959" spans="1:8" x14ac:dyDescent="0.2">
      <c r="A959" s="40"/>
      <c r="B959" s="40"/>
      <c r="C959" s="41"/>
      <c r="D959" s="40"/>
      <c r="E959" s="43"/>
      <c r="F959" s="40"/>
      <c r="G959" s="41"/>
      <c r="H959" s="41"/>
    </row>
    <row r="960" spans="1:8" x14ac:dyDescent="0.2">
      <c r="A960" s="40"/>
      <c r="B960" s="40"/>
      <c r="C960" s="41"/>
      <c r="D960" s="40"/>
      <c r="E960" s="43"/>
      <c r="F960" s="40"/>
      <c r="G960" s="41"/>
      <c r="H960" s="41"/>
    </row>
    <row r="961" spans="1:8" x14ac:dyDescent="0.2">
      <c r="A961" s="40"/>
      <c r="B961" s="40"/>
      <c r="C961" s="41"/>
      <c r="D961" s="40"/>
      <c r="E961" s="43"/>
      <c r="F961" s="40"/>
      <c r="G961" s="44"/>
      <c r="H961" s="44"/>
    </row>
    <row r="962" spans="1:8" x14ac:dyDescent="0.2">
      <c r="A962" s="40"/>
      <c r="B962" s="40"/>
      <c r="C962" s="41"/>
      <c r="D962" s="40"/>
      <c r="E962" s="43"/>
      <c r="F962" s="40"/>
      <c r="G962" s="41"/>
      <c r="H962" s="41"/>
    </row>
    <row r="963" spans="1:8" x14ac:dyDescent="0.2">
      <c r="A963" s="40"/>
      <c r="B963" s="40"/>
      <c r="C963" s="41"/>
      <c r="D963" s="40"/>
      <c r="E963" s="43"/>
      <c r="F963" s="43"/>
      <c r="G963" s="41"/>
      <c r="H963" s="44"/>
    </row>
    <row r="964" spans="1:8" x14ac:dyDescent="0.2">
      <c r="A964" s="40"/>
      <c r="B964" s="40"/>
      <c r="C964" s="41"/>
      <c r="D964" s="40"/>
      <c r="E964" s="43"/>
      <c r="F964" s="40"/>
      <c r="G964" s="41"/>
      <c r="H964" s="44"/>
    </row>
    <row r="965" spans="1:8" x14ac:dyDescent="0.2">
      <c r="A965" s="40"/>
      <c r="B965" s="40"/>
      <c r="C965" s="41"/>
      <c r="D965" s="40"/>
      <c r="E965" s="43"/>
      <c r="F965" s="40"/>
      <c r="G965" s="44"/>
      <c r="H965" s="44"/>
    </row>
    <row r="966" spans="1:8" x14ac:dyDescent="0.2">
      <c r="A966" s="40"/>
      <c r="B966" s="40"/>
      <c r="C966" s="41"/>
      <c r="D966" s="40"/>
      <c r="E966" s="43"/>
      <c r="F966" s="40"/>
      <c r="G966" s="41"/>
      <c r="H966" s="41"/>
    </row>
    <row r="967" spans="1:8" x14ac:dyDescent="0.2">
      <c r="A967" s="40"/>
      <c r="B967" s="40"/>
      <c r="C967" s="41"/>
      <c r="D967" s="40"/>
      <c r="E967" s="43"/>
      <c r="F967" s="40"/>
      <c r="G967" s="41"/>
      <c r="H967" s="44"/>
    </row>
    <row r="968" spans="1:8" x14ac:dyDescent="0.2">
      <c r="A968" s="40"/>
      <c r="B968" s="40"/>
      <c r="C968" s="41"/>
      <c r="D968" s="40"/>
      <c r="E968" s="43"/>
      <c r="F968" s="40"/>
      <c r="G968" s="41"/>
      <c r="H968" s="41"/>
    </row>
    <row r="969" spans="1:8" x14ac:dyDescent="0.2">
      <c r="A969" s="40"/>
      <c r="B969" s="40"/>
      <c r="C969" s="41"/>
      <c r="D969" s="40"/>
      <c r="E969" s="43"/>
      <c r="F969" s="40"/>
      <c r="G969" s="41"/>
      <c r="H969" s="41"/>
    </row>
    <row r="970" spans="1:8" x14ac:dyDescent="0.2">
      <c r="A970" s="40"/>
      <c r="B970" s="40"/>
      <c r="C970" s="41"/>
      <c r="D970" s="40"/>
      <c r="E970" s="43"/>
      <c r="F970" s="40"/>
      <c r="G970" s="41"/>
      <c r="H970" s="41"/>
    </row>
    <row r="971" spans="1:8" x14ac:dyDescent="0.2">
      <c r="A971" s="40"/>
      <c r="B971" s="40"/>
      <c r="C971" s="41"/>
      <c r="D971" s="40"/>
      <c r="E971" s="43"/>
      <c r="F971" s="40"/>
      <c r="G971" s="44"/>
      <c r="H971" s="44"/>
    </row>
    <row r="972" spans="1:8" x14ac:dyDescent="0.2">
      <c r="A972" s="40"/>
      <c r="B972" s="40"/>
      <c r="C972" s="41"/>
      <c r="D972" s="40"/>
      <c r="E972" s="43"/>
      <c r="F972" s="40"/>
      <c r="G972" s="41"/>
      <c r="H972" s="41"/>
    </row>
    <row r="973" spans="1:8" x14ac:dyDescent="0.2">
      <c r="A973" s="40"/>
      <c r="B973" s="40"/>
      <c r="C973" s="41"/>
      <c r="D973" s="40"/>
      <c r="E973" s="43"/>
      <c r="F973" s="40"/>
      <c r="G973" s="41"/>
      <c r="H973" s="44"/>
    </row>
    <row r="974" spans="1:8" x14ac:dyDescent="0.2">
      <c r="A974" s="40"/>
      <c r="B974" s="40"/>
      <c r="C974" s="41"/>
      <c r="D974" s="40"/>
      <c r="E974" s="43"/>
      <c r="F974" s="40"/>
      <c r="G974" s="44"/>
      <c r="H974" s="44"/>
    </row>
    <row r="975" spans="1:8" x14ac:dyDescent="0.2">
      <c r="A975" s="40"/>
      <c r="B975" s="40"/>
      <c r="C975" s="41"/>
      <c r="D975" s="40"/>
      <c r="E975" s="43"/>
      <c r="F975" s="40"/>
      <c r="G975" s="41"/>
      <c r="H975" s="41"/>
    </row>
    <row r="976" spans="1:8" x14ac:dyDescent="0.2">
      <c r="A976" s="40"/>
      <c r="B976" s="40"/>
      <c r="C976" s="41"/>
      <c r="D976" s="40"/>
      <c r="E976" s="43"/>
      <c r="F976" s="40"/>
      <c r="G976" s="44"/>
      <c r="H976" s="44"/>
    </row>
    <row r="977" spans="1:8" x14ac:dyDescent="0.2">
      <c r="A977" s="40"/>
      <c r="B977" s="40"/>
      <c r="C977" s="41"/>
      <c r="D977" s="40"/>
      <c r="E977" s="43"/>
      <c r="F977" s="40"/>
      <c r="G977" s="41"/>
      <c r="H977" s="41"/>
    </row>
    <row r="978" spans="1:8" x14ac:dyDescent="0.2">
      <c r="A978" s="40"/>
      <c r="B978" s="40"/>
      <c r="C978" s="41"/>
      <c r="D978" s="40"/>
      <c r="E978" s="43"/>
      <c r="F978" s="40"/>
      <c r="G978" s="44"/>
      <c r="H978" s="44"/>
    </row>
    <row r="979" spans="1:8" x14ac:dyDescent="0.2">
      <c r="A979" s="40"/>
      <c r="B979" s="40"/>
      <c r="C979" s="41"/>
      <c r="D979" s="40"/>
      <c r="E979" s="43"/>
      <c r="F979" s="40"/>
      <c r="G979" s="41"/>
      <c r="H979" s="41"/>
    </row>
    <row r="980" spans="1:8" x14ac:dyDescent="0.2">
      <c r="A980" s="40"/>
      <c r="B980" s="40"/>
      <c r="C980" s="41"/>
      <c r="D980" s="40"/>
      <c r="E980" s="43"/>
      <c r="F980" s="40"/>
      <c r="G980" s="41"/>
      <c r="H980" s="41"/>
    </row>
    <row r="981" spans="1:8" x14ac:dyDescent="0.2">
      <c r="A981" s="40"/>
      <c r="B981" s="40"/>
      <c r="C981" s="41"/>
      <c r="D981" s="40"/>
      <c r="E981" s="43"/>
      <c r="F981" s="40"/>
      <c r="G981" s="44"/>
      <c r="H981" s="44"/>
    </row>
    <row r="982" spans="1:8" x14ac:dyDescent="0.2">
      <c r="A982" s="40"/>
      <c r="B982" s="40"/>
      <c r="C982" s="41"/>
      <c r="D982" s="40"/>
      <c r="E982" s="43"/>
      <c r="F982" s="40"/>
      <c r="G982" s="41"/>
      <c r="H982" s="41"/>
    </row>
    <row r="983" spans="1:8" x14ac:dyDescent="0.2">
      <c r="A983" s="40"/>
      <c r="B983" s="40"/>
      <c r="C983" s="41"/>
      <c r="D983" s="40"/>
      <c r="E983" s="43"/>
      <c r="F983" s="40"/>
      <c r="G983" s="41"/>
      <c r="H983" s="44"/>
    </row>
    <row r="984" spans="1:8" x14ac:dyDescent="0.2">
      <c r="A984" s="40"/>
      <c r="B984" s="40"/>
      <c r="C984" s="41"/>
      <c r="D984" s="40"/>
      <c r="E984" s="43"/>
      <c r="F984" s="40"/>
      <c r="G984" s="44"/>
      <c r="H984" s="44"/>
    </row>
    <row r="985" spans="1:8" x14ac:dyDescent="0.2">
      <c r="A985" s="40"/>
      <c r="B985" s="40"/>
      <c r="C985" s="41"/>
      <c r="D985" s="40"/>
      <c r="E985" s="43"/>
      <c r="F985" s="40"/>
      <c r="G985" s="41"/>
      <c r="H985" s="41"/>
    </row>
    <row r="986" spans="1:8" x14ac:dyDescent="0.2">
      <c r="A986" s="40"/>
      <c r="B986" s="40"/>
      <c r="C986" s="41"/>
      <c r="D986" s="40"/>
      <c r="E986" s="43"/>
      <c r="F986" s="40"/>
      <c r="G986" s="41"/>
      <c r="H986" s="41"/>
    </row>
    <row r="987" spans="1:8" x14ac:dyDescent="0.2">
      <c r="A987" s="40"/>
      <c r="B987" s="40"/>
      <c r="C987" s="41"/>
      <c r="D987" s="40"/>
      <c r="E987" s="43"/>
      <c r="F987" s="40"/>
      <c r="G987" s="44"/>
      <c r="H987" s="44"/>
    </row>
    <row r="988" spans="1:8" x14ac:dyDescent="0.2">
      <c r="A988" s="40"/>
      <c r="B988" s="40"/>
      <c r="C988" s="41"/>
      <c r="D988" s="40"/>
      <c r="E988" s="43"/>
      <c r="F988" s="40"/>
      <c r="G988" s="41"/>
      <c r="H988" s="44"/>
    </row>
    <row r="989" spans="1:8" x14ac:dyDescent="0.2">
      <c r="A989" s="40"/>
      <c r="B989" s="40"/>
      <c r="C989" s="41"/>
      <c r="D989" s="40"/>
      <c r="E989" s="43"/>
      <c r="F989" s="40"/>
      <c r="G989" s="41"/>
      <c r="H989" s="41"/>
    </row>
    <row r="990" spans="1:8" x14ac:dyDescent="0.2">
      <c r="A990" s="40"/>
      <c r="B990" s="40"/>
      <c r="C990" s="41"/>
      <c r="D990" s="40"/>
      <c r="E990" s="43"/>
      <c r="F990" s="43"/>
      <c r="G990" s="41"/>
      <c r="H990" s="44"/>
    </row>
    <row r="991" spans="1:8" x14ac:dyDescent="0.2">
      <c r="A991" s="40"/>
      <c r="B991" s="40"/>
      <c r="C991" s="41"/>
      <c r="D991" s="40"/>
      <c r="E991" s="43"/>
      <c r="F991" s="40"/>
      <c r="G991" s="41"/>
      <c r="H991" s="41"/>
    </row>
    <row r="992" spans="1:8" x14ac:dyDescent="0.2">
      <c r="A992" s="40"/>
      <c r="B992" s="40"/>
      <c r="C992" s="41"/>
      <c r="D992" s="40"/>
      <c r="E992" s="43"/>
      <c r="F992" s="40"/>
      <c r="G992" s="41"/>
      <c r="H992" s="44"/>
    </row>
    <row r="993" spans="1:8" x14ac:dyDescent="0.2">
      <c r="A993" s="40"/>
      <c r="B993" s="40"/>
      <c r="C993" s="41"/>
      <c r="D993" s="40"/>
      <c r="E993" s="43"/>
      <c r="F993" s="40"/>
      <c r="G993" s="41"/>
      <c r="H993" s="41"/>
    </row>
    <row r="994" spans="1:8" x14ac:dyDescent="0.2">
      <c r="A994" s="40"/>
      <c r="B994" s="40"/>
      <c r="C994" s="41"/>
      <c r="D994" s="40"/>
      <c r="E994" s="43"/>
      <c r="F994" s="40"/>
      <c r="G994" s="41"/>
      <c r="H994" s="41"/>
    </row>
    <row r="995" spans="1:8" x14ac:dyDescent="0.2">
      <c r="A995" s="40"/>
      <c r="B995" s="40"/>
      <c r="C995" s="41"/>
      <c r="D995" s="40"/>
      <c r="E995" s="43"/>
      <c r="F995" s="40"/>
      <c r="G995" s="41"/>
      <c r="H995" s="41"/>
    </row>
    <row r="996" spans="1:8" x14ac:dyDescent="0.2">
      <c r="A996" s="40"/>
      <c r="B996" s="40"/>
      <c r="C996" s="41"/>
      <c r="D996" s="40"/>
      <c r="E996" s="43"/>
      <c r="F996" s="40"/>
      <c r="G996" s="41"/>
      <c r="H996" s="41"/>
    </row>
    <row r="997" spans="1:8" x14ac:dyDescent="0.2">
      <c r="A997" s="40"/>
      <c r="B997" s="40"/>
      <c r="C997" s="41"/>
      <c r="D997" s="40"/>
      <c r="E997" s="43"/>
      <c r="F997" s="40"/>
      <c r="G997" s="41"/>
      <c r="H997" s="41"/>
    </row>
    <row r="998" spans="1:8" x14ac:dyDescent="0.2">
      <c r="A998" s="40"/>
      <c r="B998" s="40"/>
      <c r="C998" s="41"/>
      <c r="D998" s="40"/>
      <c r="E998" s="43"/>
      <c r="F998" s="40"/>
      <c r="G998" s="44"/>
      <c r="H998" s="44"/>
    </row>
    <row r="999" spans="1:8" x14ac:dyDescent="0.2">
      <c r="A999" s="40"/>
      <c r="B999" s="40"/>
      <c r="C999" s="41"/>
      <c r="D999" s="40"/>
      <c r="E999" s="43"/>
      <c r="F999" s="40"/>
      <c r="G999" s="41"/>
      <c r="H999" s="41"/>
    </row>
    <row r="1000" spans="1:8" x14ac:dyDescent="0.2">
      <c r="A1000" s="40"/>
      <c r="B1000" s="40"/>
      <c r="C1000" s="41"/>
      <c r="D1000" s="40"/>
      <c r="E1000" s="43"/>
      <c r="F1000" s="40"/>
      <c r="G1000" s="41"/>
      <c r="H1000" s="41"/>
    </row>
    <row r="1001" spans="1:8" x14ac:dyDescent="0.2">
      <c r="A1001" s="40"/>
      <c r="B1001" s="40"/>
      <c r="C1001" s="41"/>
      <c r="D1001" s="40"/>
      <c r="E1001" s="43"/>
      <c r="F1001" s="40"/>
      <c r="G1001" s="41"/>
      <c r="H1001" s="41"/>
    </row>
    <row r="1002" spans="1:8" x14ac:dyDescent="0.2">
      <c r="A1002" s="40"/>
      <c r="B1002" s="40"/>
      <c r="C1002" s="41"/>
      <c r="D1002" s="40"/>
      <c r="E1002" s="43"/>
      <c r="F1002" s="40"/>
      <c r="G1002" s="41"/>
      <c r="H1002" s="44"/>
    </row>
    <row r="1003" spans="1:8" x14ac:dyDescent="0.2">
      <c r="A1003" s="40"/>
      <c r="B1003" s="40"/>
      <c r="C1003" s="41"/>
      <c r="D1003" s="40"/>
      <c r="E1003" s="43"/>
      <c r="F1003" s="40"/>
      <c r="G1003" s="41"/>
      <c r="H1003" s="44"/>
    </row>
    <row r="1004" spans="1:8" x14ac:dyDescent="0.2">
      <c r="A1004" s="40"/>
      <c r="B1004" s="40"/>
      <c r="C1004" s="41"/>
      <c r="D1004" s="40"/>
      <c r="E1004" s="43"/>
      <c r="F1004" s="40"/>
      <c r="G1004" s="41"/>
      <c r="H1004" s="44"/>
    </row>
    <row r="1005" spans="1:8" x14ac:dyDescent="0.2">
      <c r="A1005" s="40"/>
      <c r="B1005" s="40"/>
      <c r="C1005" s="41"/>
      <c r="D1005" s="40"/>
      <c r="E1005" s="43"/>
      <c r="F1005" s="40"/>
      <c r="G1005" s="44"/>
      <c r="H1005" s="44"/>
    </row>
    <row r="1006" spans="1:8" x14ac:dyDescent="0.2">
      <c r="A1006" s="40"/>
      <c r="B1006" s="40"/>
      <c r="C1006" s="41"/>
      <c r="D1006" s="40"/>
      <c r="E1006" s="43"/>
      <c r="F1006" s="40"/>
      <c r="G1006" s="41"/>
      <c r="H1006" s="44"/>
    </row>
    <row r="1007" spans="1:8" x14ac:dyDescent="0.2">
      <c r="A1007" s="40"/>
      <c r="B1007" s="40"/>
      <c r="C1007" s="41"/>
      <c r="D1007" s="40"/>
      <c r="E1007" s="43"/>
      <c r="F1007" s="40"/>
      <c r="G1007" s="41"/>
      <c r="H1007" s="41"/>
    </row>
    <row r="1008" spans="1:8" x14ac:dyDescent="0.2">
      <c r="A1008" s="40"/>
      <c r="B1008" s="40"/>
      <c r="C1008" s="41"/>
      <c r="D1008" s="40"/>
      <c r="E1008" s="43"/>
      <c r="F1008" s="40"/>
      <c r="G1008" s="41"/>
      <c r="H1008" s="44"/>
    </row>
    <row r="1009" spans="1:8" x14ac:dyDescent="0.2">
      <c r="A1009" s="40"/>
      <c r="B1009" s="40"/>
      <c r="C1009" s="41"/>
      <c r="D1009" s="40"/>
      <c r="E1009" s="43"/>
      <c r="F1009" s="40"/>
      <c r="G1009" s="41"/>
      <c r="H1009" s="41"/>
    </row>
    <row r="1010" spans="1:8" x14ac:dyDescent="0.2">
      <c r="A1010" s="40"/>
      <c r="B1010" s="40"/>
      <c r="C1010" s="41"/>
      <c r="D1010" s="40"/>
      <c r="E1010" s="43"/>
      <c r="F1010" s="40"/>
      <c r="G1010" s="41"/>
      <c r="H1010" s="41"/>
    </row>
    <row r="1011" spans="1:8" x14ac:dyDescent="0.2">
      <c r="A1011" s="40"/>
      <c r="B1011" s="40"/>
      <c r="C1011" s="41"/>
      <c r="D1011" s="40"/>
      <c r="E1011" s="43"/>
      <c r="F1011" s="40"/>
      <c r="G1011" s="41"/>
      <c r="H1011" s="41"/>
    </row>
    <row r="1012" spans="1:8" x14ac:dyDescent="0.2">
      <c r="A1012" s="40"/>
      <c r="B1012" s="40"/>
      <c r="C1012" s="41"/>
      <c r="D1012" s="40"/>
      <c r="E1012" s="43"/>
      <c r="F1012" s="40"/>
      <c r="G1012" s="41"/>
      <c r="H1012" s="41"/>
    </row>
    <row r="1013" spans="1:8" x14ac:dyDescent="0.2">
      <c r="A1013" s="40"/>
      <c r="B1013" s="40"/>
      <c r="C1013" s="41"/>
      <c r="D1013" s="40"/>
      <c r="E1013" s="43"/>
      <c r="F1013" s="40"/>
      <c r="G1013" s="41"/>
      <c r="H1013" s="41"/>
    </row>
    <row r="1014" spans="1:8" x14ac:dyDescent="0.2">
      <c r="A1014" s="40"/>
      <c r="B1014" s="40"/>
      <c r="C1014" s="41"/>
      <c r="D1014" s="40"/>
      <c r="E1014" s="43"/>
      <c r="F1014" s="40"/>
      <c r="G1014" s="41"/>
      <c r="H1014" s="44"/>
    </row>
    <row r="1015" spans="1:8" x14ac:dyDescent="0.2">
      <c r="A1015" s="40"/>
      <c r="B1015" s="40"/>
      <c r="C1015" s="41"/>
      <c r="D1015" s="40"/>
      <c r="E1015" s="43"/>
      <c r="F1015" s="40"/>
      <c r="G1015" s="41"/>
      <c r="H1015" s="41"/>
    </row>
    <row r="1016" spans="1:8" x14ac:dyDescent="0.2">
      <c r="A1016" s="40"/>
      <c r="B1016" s="40"/>
      <c r="C1016" s="41"/>
      <c r="D1016" s="40"/>
      <c r="E1016" s="43"/>
      <c r="F1016" s="43"/>
      <c r="G1016" s="41"/>
      <c r="H1016" s="44"/>
    </row>
    <row r="1017" spans="1:8" x14ac:dyDescent="0.2">
      <c r="A1017" s="40"/>
      <c r="B1017" s="40"/>
      <c r="C1017" s="41"/>
      <c r="D1017" s="40"/>
      <c r="E1017" s="43"/>
      <c r="F1017" s="40"/>
      <c r="G1017" s="41"/>
      <c r="H1017" s="44"/>
    </row>
    <row r="1018" spans="1:8" x14ac:dyDescent="0.2">
      <c r="A1018" s="40"/>
      <c r="B1018" s="40"/>
      <c r="C1018" s="41"/>
      <c r="D1018" s="40"/>
      <c r="E1018" s="43"/>
      <c r="F1018" s="40"/>
      <c r="G1018" s="41"/>
      <c r="H1018" s="44"/>
    </row>
    <row r="1019" spans="1:8" x14ac:dyDescent="0.2">
      <c r="A1019" s="40"/>
      <c r="B1019" s="40"/>
      <c r="C1019" s="41"/>
      <c r="D1019" s="40"/>
      <c r="E1019" s="43"/>
      <c r="F1019" s="40"/>
      <c r="G1019" s="41"/>
      <c r="H1019" s="41"/>
    </row>
    <row r="1020" spans="1:8" x14ac:dyDescent="0.2">
      <c r="A1020" s="40"/>
      <c r="B1020" s="40"/>
      <c r="C1020" s="41"/>
      <c r="D1020" s="40"/>
      <c r="E1020" s="43"/>
      <c r="F1020" s="40"/>
      <c r="G1020" s="41"/>
      <c r="H1020" s="41"/>
    </row>
    <row r="1021" spans="1:8" x14ac:dyDescent="0.2">
      <c r="A1021" s="40"/>
      <c r="B1021" s="40"/>
      <c r="C1021" s="41"/>
      <c r="D1021" s="40"/>
      <c r="E1021" s="43"/>
      <c r="F1021" s="40"/>
      <c r="G1021" s="44"/>
      <c r="H1021" s="44"/>
    </row>
    <row r="1022" spans="1:8" x14ac:dyDescent="0.2">
      <c r="A1022" s="40"/>
      <c r="B1022" s="40"/>
      <c r="C1022" s="41"/>
      <c r="D1022" s="40"/>
      <c r="E1022" s="43"/>
      <c r="F1022" s="40"/>
      <c r="G1022" s="41"/>
      <c r="H1022" s="41"/>
    </row>
    <row r="1023" spans="1:8" x14ac:dyDescent="0.2">
      <c r="A1023" s="40"/>
      <c r="B1023" s="40"/>
      <c r="C1023" s="41"/>
      <c r="D1023" s="40"/>
      <c r="E1023" s="43"/>
      <c r="F1023" s="40"/>
      <c r="G1023" s="41"/>
      <c r="H1023" s="44"/>
    </row>
    <row r="1024" spans="1:8" x14ac:dyDescent="0.2">
      <c r="A1024" s="40"/>
      <c r="B1024" s="40"/>
      <c r="C1024" s="41"/>
      <c r="D1024" s="40"/>
      <c r="E1024" s="43"/>
      <c r="F1024" s="40"/>
      <c r="G1024" s="41"/>
      <c r="H1024" s="41"/>
    </row>
    <row r="1025" spans="1:8" x14ac:dyDescent="0.2">
      <c r="A1025" s="40"/>
      <c r="B1025" s="40"/>
      <c r="C1025" s="41"/>
      <c r="D1025" s="40"/>
      <c r="E1025" s="43"/>
      <c r="F1025" s="40"/>
      <c r="G1025" s="41"/>
      <c r="H1025" s="44"/>
    </row>
    <row r="1026" spans="1:8" x14ac:dyDescent="0.2">
      <c r="A1026" s="40"/>
      <c r="B1026" s="40"/>
      <c r="C1026" s="41"/>
      <c r="D1026" s="40"/>
      <c r="E1026" s="43"/>
      <c r="F1026" s="40"/>
      <c r="G1026" s="41"/>
      <c r="H1026" s="41"/>
    </row>
    <row r="1027" spans="1:8" x14ac:dyDescent="0.2">
      <c r="A1027" s="40"/>
      <c r="B1027" s="40"/>
      <c r="C1027" s="41"/>
      <c r="D1027" s="40"/>
      <c r="E1027" s="43"/>
      <c r="F1027" s="40"/>
      <c r="G1027" s="41"/>
      <c r="H1027" s="41"/>
    </row>
    <row r="1028" spans="1:8" x14ac:dyDescent="0.2">
      <c r="A1028" s="40"/>
      <c r="B1028" s="40"/>
      <c r="C1028" s="41"/>
      <c r="D1028" s="40"/>
      <c r="E1028" s="43"/>
      <c r="F1028" s="40"/>
      <c r="G1028" s="41"/>
      <c r="H1028" s="44"/>
    </row>
    <row r="1029" spans="1:8" x14ac:dyDescent="0.2">
      <c r="A1029" s="40"/>
      <c r="B1029" s="40"/>
      <c r="C1029" s="41"/>
      <c r="D1029" s="40"/>
      <c r="E1029" s="43"/>
      <c r="F1029" s="40"/>
      <c r="G1029" s="41"/>
      <c r="H1029" s="41"/>
    </row>
    <row r="1030" spans="1:8" x14ac:dyDescent="0.2">
      <c r="A1030" s="40"/>
      <c r="B1030" s="40"/>
      <c r="C1030" s="41"/>
      <c r="D1030" s="40"/>
      <c r="E1030" s="43"/>
      <c r="F1030" s="40"/>
      <c r="G1030" s="41"/>
      <c r="H1030" s="44"/>
    </row>
    <row r="1031" spans="1:8" x14ac:dyDescent="0.2">
      <c r="A1031" s="40"/>
      <c r="B1031" s="40"/>
      <c r="C1031" s="41"/>
      <c r="D1031" s="40"/>
      <c r="E1031" s="43"/>
      <c r="F1031" s="40"/>
      <c r="G1031" s="44"/>
      <c r="H1031" s="44"/>
    </row>
    <row r="1032" spans="1:8" x14ac:dyDescent="0.2">
      <c r="A1032" s="40"/>
      <c r="B1032" s="40"/>
      <c r="C1032" s="41"/>
      <c r="D1032" s="40"/>
      <c r="E1032" s="43"/>
      <c r="F1032" s="40"/>
      <c r="G1032" s="41"/>
      <c r="H1032" s="44"/>
    </row>
    <row r="1033" spans="1:8" x14ac:dyDescent="0.2">
      <c r="A1033" s="40"/>
      <c r="B1033" s="40"/>
      <c r="C1033" s="41"/>
      <c r="D1033" s="40"/>
      <c r="E1033" s="43"/>
      <c r="F1033" s="40"/>
      <c r="G1033" s="41"/>
      <c r="H1033" s="41"/>
    </row>
    <row r="1034" spans="1:8" x14ac:dyDescent="0.2">
      <c r="A1034" s="40"/>
      <c r="B1034" s="40"/>
      <c r="C1034" s="41"/>
      <c r="D1034" s="40"/>
      <c r="E1034" s="43"/>
      <c r="F1034" s="40"/>
      <c r="G1034" s="41"/>
      <c r="H1034" s="44"/>
    </row>
    <row r="1035" spans="1:8" x14ac:dyDescent="0.2">
      <c r="A1035" s="40"/>
      <c r="B1035" s="40"/>
      <c r="C1035" s="41"/>
      <c r="D1035" s="40"/>
      <c r="E1035" s="43"/>
      <c r="F1035" s="40"/>
      <c r="G1035" s="41"/>
      <c r="H1035" s="44"/>
    </row>
    <row r="1036" spans="1:8" x14ac:dyDescent="0.2">
      <c r="A1036" s="40"/>
      <c r="B1036" s="40"/>
      <c r="C1036" s="41"/>
      <c r="D1036" s="40"/>
      <c r="E1036" s="43"/>
      <c r="F1036" s="40"/>
      <c r="G1036" s="41"/>
      <c r="H1036" s="41"/>
    </row>
    <row r="1037" spans="1:8" x14ac:dyDescent="0.2">
      <c r="A1037" s="40"/>
      <c r="B1037" s="40"/>
      <c r="C1037" s="41"/>
      <c r="D1037" s="40"/>
      <c r="E1037" s="43"/>
      <c r="F1037" s="40"/>
      <c r="G1037" s="41"/>
      <c r="H1037" s="41"/>
    </row>
    <row r="1038" spans="1:8" x14ac:dyDescent="0.2">
      <c r="A1038" s="40"/>
      <c r="B1038" s="40"/>
      <c r="C1038" s="41"/>
      <c r="D1038" s="40"/>
      <c r="E1038" s="43"/>
      <c r="F1038" s="40"/>
      <c r="G1038" s="41"/>
      <c r="H1038" s="44"/>
    </row>
    <row r="1039" spans="1:8" x14ac:dyDescent="0.2">
      <c r="A1039" s="40"/>
      <c r="B1039" s="40"/>
      <c r="C1039" s="41"/>
      <c r="D1039" s="40"/>
      <c r="E1039" s="43"/>
      <c r="F1039" s="40"/>
      <c r="G1039" s="44"/>
      <c r="H1039" s="44"/>
    </row>
    <row r="1040" spans="1:8" x14ac:dyDescent="0.2">
      <c r="A1040" s="40"/>
      <c r="B1040" s="40"/>
      <c r="C1040" s="41"/>
      <c r="D1040" s="40"/>
      <c r="E1040" s="43"/>
      <c r="F1040" s="40"/>
      <c r="G1040" s="41"/>
      <c r="H1040" s="41"/>
    </row>
    <row r="1041" spans="1:8" x14ac:dyDescent="0.2">
      <c r="A1041" s="40"/>
      <c r="B1041" s="40"/>
      <c r="C1041" s="41"/>
      <c r="D1041" s="40"/>
      <c r="E1041" s="43"/>
      <c r="F1041" s="40"/>
      <c r="G1041" s="41"/>
      <c r="H1041" s="41"/>
    </row>
    <row r="1042" spans="1:8" x14ac:dyDescent="0.2">
      <c r="A1042" s="40"/>
      <c r="B1042" s="40"/>
      <c r="C1042" s="41"/>
      <c r="D1042" s="40"/>
      <c r="E1042" s="43"/>
      <c r="F1042" s="40"/>
      <c r="G1042" s="41"/>
      <c r="H1042" s="41"/>
    </row>
    <row r="1043" spans="1:8" x14ac:dyDescent="0.2">
      <c r="A1043" s="40"/>
      <c r="B1043" s="40"/>
      <c r="C1043" s="41"/>
      <c r="D1043" s="40"/>
      <c r="E1043" s="43"/>
      <c r="F1043" s="40"/>
      <c r="G1043" s="41"/>
      <c r="H1043" s="41"/>
    </row>
    <row r="1044" spans="1:8" x14ac:dyDescent="0.2">
      <c r="A1044" s="40"/>
      <c r="B1044" s="40"/>
      <c r="C1044" s="41"/>
      <c r="D1044" s="40"/>
      <c r="E1044" s="43"/>
      <c r="F1044" s="40"/>
      <c r="G1044" s="41"/>
      <c r="H1044" s="41"/>
    </row>
    <row r="1045" spans="1:8" x14ac:dyDescent="0.2">
      <c r="A1045" s="40"/>
      <c r="B1045" s="40"/>
      <c r="C1045" s="41"/>
      <c r="D1045" s="40"/>
      <c r="E1045" s="43"/>
      <c r="F1045" s="43"/>
      <c r="G1045" s="44"/>
      <c r="H1045" s="44"/>
    </row>
    <row r="1046" spans="1:8" x14ac:dyDescent="0.2">
      <c r="A1046" s="40"/>
      <c r="B1046" s="40"/>
      <c r="C1046" s="41"/>
      <c r="D1046" s="40"/>
      <c r="E1046" s="43"/>
      <c r="F1046" s="40"/>
      <c r="G1046" s="44"/>
      <c r="H1046" s="44"/>
    </row>
    <row r="1047" spans="1:8" x14ac:dyDescent="0.2">
      <c r="A1047" s="40"/>
      <c r="B1047" s="40"/>
      <c r="C1047" s="41"/>
      <c r="D1047" s="40"/>
      <c r="E1047" s="43"/>
      <c r="F1047" s="40"/>
      <c r="G1047" s="44"/>
      <c r="H1047" s="44"/>
    </row>
    <row r="1048" spans="1:8" x14ac:dyDescent="0.2">
      <c r="A1048" s="40"/>
      <c r="B1048" s="40"/>
      <c r="C1048" s="41"/>
      <c r="D1048" s="40"/>
      <c r="E1048" s="43"/>
      <c r="F1048" s="40"/>
      <c r="G1048" s="41"/>
      <c r="H1048" s="41"/>
    </row>
    <row r="1049" spans="1:8" x14ac:dyDescent="0.2">
      <c r="A1049" s="40"/>
      <c r="B1049" s="40"/>
      <c r="C1049" s="41"/>
      <c r="D1049" s="40"/>
      <c r="E1049" s="43"/>
      <c r="F1049" s="40"/>
      <c r="G1049" s="41"/>
      <c r="H1049" s="44"/>
    </row>
    <row r="1050" spans="1:8" x14ac:dyDescent="0.2">
      <c r="A1050" s="40"/>
      <c r="B1050" s="40"/>
      <c r="C1050" s="41"/>
      <c r="D1050" s="40"/>
      <c r="E1050" s="43"/>
      <c r="F1050" s="40"/>
      <c r="G1050" s="44"/>
      <c r="H1050" s="44"/>
    </row>
    <row r="1051" spans="1:8" x14ac:dyDescent="0.2">
      <c r="A1051" s="40"/>
      <c r="B1051" s="40"/>
      <c r="C1051" s="41"/>
      <c r="D1051" s="40"/>
      <c r="E1051" s="43"/>
      <c r="F1051" s="40"/>
      <c r="G1051" s="41"/>
      <c r="H1051" s="44"/>
    </row>
    <row r="1052" spans="1:8" x14ac:dyDescent="0.2">
      <c r="A1052" s="40"/>
      <c r="B1052" s="40"/>
      <c r="C1052" s="41"/>
      <c r="D1052" s="40"/>
      <c r="E1052" s="43"/>
      <c r="F1052" s="40"/>
      <c r="G1052" s="44"/>
      <c r="H1052" s="44"/>
    </row>
    <row r="1053" spans="1:8" x14ac:dyDescent="0.2">
      <c r="A1053" s="40"/>
      <c r="B1053" s="40"/>
      <c r="C1053" s="41"/>
      <c r="D1053" s="40"/>
      <c r="E1053" s="43"/>
      <c r="F1053" s="40"/>
      <c r="G1053" s="41"/>
      <c r="H1053" s="44"/>
    </row>
    <row r="1054" spans="1:8" x14ac:dyDescent="0.2">
      <c r="A1054" s="40"/>
      <c r="B1054" s="40"/>
      <c r="C1054" s="41"/>
      <c r="D1054" s="40"/>
      <c r="E1054" s="43"/>
      <c r="F1054" s="43"/>
      <c r="G1054" s="44"/>
      <c r="H1054" s="44"/>
    </row>
    <row r="1055" spans="1:8" x14ac:dyDescent="0.2">
      <c r="A1055" s="40"/>
      <c r="B1055" s="40"/>
      <c r="C1055" s="41"/>
      <c r="D1055" s="40"/>
      <c r="E1055" s="43"/>
      <c r="F1055" s="40"/>
      <c r="G1055" s="44"/>
      <c r="H1055" s="44"/>
    </row>
    <row r="1056" spans="1:8" x14ac:dyDescent="0.2">
      <c r="A1056" s="40"/>
      <c r="B1056" s="40"/>
      <c r="C1056" s="41"/>
      <c r="D1056" s="40"/>
      <c r="E1056" s="43"/>
      <c r="F1056" s="40"/>
      <c r="G1056" s="44"/>
      <c r="H1056" s="44"/>
    </row>
    <row r="1057" spans="1:8" x14ac:dyDescent="0.2">
      <c r="A1057" s="40"/>
      <c r="B1057" s="40"/>
      <c r="C1057" s="41"/>
      <c r="D1057" s="40"/>
      <c r="E1057" s="43"/>
      <c r="F1057" s="40"/>
      <c r="G1057" s="41"/>
      <c r="H1057" s="44"/>
    </row>
  </sheetData>
  <sheetProtection password="9509" sheet="1" objects="1" scenarios="1" selectLockedCells="1" selectUnlockedCells="1"/>
  <phoneticPr fontId="6" type="noConversion"/>
  <pageMargins left="0.75" right="0.75" top="1" bottom="1" header="0" footer="0"/>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dimension ref="A1:I112"/>
  <sheetViews>
    <sheetView topLeftCell="A31" workbookViewId="0">
      <selection activeCell="B52" sqref="B52"/>
    </sheetView>
  </sheetViews>
  <sheetFormatPr baseColWidth="10" defaultRowHeight="12.75" x14ac:dyDescent="0.2"/>
  <cols>
    <col min="1" max="1" width="60.42578125" style="19" customWidth="1"/>
    <col min="2" max="2" width="11.42578125" style="19"/>
    <col min="3" max="3" width="34.140625" style="19" customWidth="1"/>
    <col min="4" max="4" width="89.28515625" style="19" customWidth="1"/>
    <col min="5" max="8" width="11.42578125" style="19"/>
    <col min="9" max="9" width="255.7109375" style="19" bestFit="1" customWidth="1"/>
    <col min="10" max="16384" width="11.42578125" style="19"/>
  </cols>
  <sheetData>
    <row r="1" spans="1:9" x14ac:dyDescent="0.2">
      <c r="A1" s="19" t="s">
        <v>207</v>
      </c>
      <c r="B1" s="25">
        <v>3</v>
      </c>
      <c r="C1" s="25">
        <v>1</v>
      </c>
      <c r="D1" s="38" t="s">
        <v>639</v>
      </c>
      <c r="F1" s="25">
        <v>1</v>
      </c>
      <c r="G1" s="27" t="s">
        <v>1330</v>
      </c>
      <c r="H1" s="27" t="s">
        <v>1331</v>
      </c>
      <c r="I1" s="28" t="s">
        <v>1332</v>
      </c>
    </row>
    <row r="2" spans="1:9" ht="15" x14ac:dyDescent="0.2">
      <c r="A2" s="29" t="s">
        <v>1310</v>
      </c>
      <c r="D2" s="38" t="s">
        <v>1096</v>
      </c>
      <c r="G2" s="27"/>
      <c r="H2" s="27"/>
      <c r="I2" s="31" t="s">
        <v>2401</v>
      </c>
    </row>
    <row r="3" spans="1:9" ht="15" x14ac:dyDescent="0.2">
      <c r="A3" s="29" t="s">
        <v>1307</v>
      </c>
      <c r="D3" s="38" t="s">
        <v>1097</v>
      </c>
      <c r="G3" s="19" t="s">
        <v>1333</v>
      </c>
      <c r="H3" s="19" t="s">
        <v>1334</v>
      </c>
      <c r="I3" s="19" t="s">
        <v>1335</v>
      </c>
    </row>
    <row r="4" spans="1:9" ht="15" x14ac:dyDescent="0.2">
      <c r="A4" s="29" t="s">
        <v>1308</v>
      </c>
      <c r="D4" s="38" t="s">
        <v>1098</v>
      </c>
      <c r="G4" s="19" t="s">
        <v>1336</v>
      </c>
      <c r="H4" s="19" t="s">
        <v>1334</v>
      </c>
      <c r="I4" s="19" t="s">
        <v>1337</v>
      </c>
    </row>
    <row r="5" spans="1:9" ht="15" x14ac:dyDescent="0.2">
      <c r="A5" s="29" t="s">
        <v>1309</v>
      </c>
      <c r="G5" s="19" t="s">
        <v>1338</v>
      </c>
      <c r="H5" s="19" t="s">
        <v>1334</v>
      </c>
      <c r="I5" s="19" t="s">
        <v>234</v>
      </c>
    </row>
    <row r="6" spans="1:9" ht="15" x14ac:dyDescent="0.2">
      <c r="A6" s="29" t="s">
        <v>1279</v>
      </c>
      <c r="G6" s="19" t="s">
        <v>235</v>
      </c>
      <c r="H6" s="19" t="s">
        <v>1334</v>
      </c>
      <c r="I6" s="19" t="s">
        <v>236</v>
      </c>
    </row>
    <row r="7" spans="1:9" x14ac:dyDescent="0.2">
      <c r="G7" s="19" t="s">
        <v>237</v>
      </c>
      <c r="H7" s="19" t="s">
        <v>238</v>
      </c>
      <c r="I7" s="19" t="s">
        <v>239</v>
      </c>
    </row>
    <row r="8" spans="1:9" x14ac:dyDescent="0.2">
      <c r="G8" s="19" t="s">
        <v>237</v>
      </c>
      <c r="H8" s="19" t="s">
        <v>240</v>
      </c>
      <c r="I8" s="19" t="s">
        <v>1348</v>
      </c>
    </row>
    <row r="9" spans="1:9" x14ac:dyDescent="0.2">
      <c r="A9" s="19" t="s">
        <v>2405</v>
      </c>
      <c r="B9" s="19" t="s">
        <v>1392</v>
      </c>
      <c r="C9" s="19" t="s">
        <v>1393</v>
      </c>
      <c r="D9" s="19" t="s">
        <v>2404</v>
      </c>
      <c r="E9" s="19" t="s">
        <v>1392</v>
      </c>
      <c r="F9" s="19" t="s">
        <v>1393</v>
      </c>
      <c r="G9" s="19" t="s">
        <v>1349</v>
      </c>
      <c r="H9" s="19" t="s">
        <v>1334</v>
      </c>
      <c r="I9" s="19" t="s">
        <v>1350</v>
      </c>
    </row>
    <row r="10" spans="1:9" x14ac:dyDescent="0.2">
      <c r="C10" s="51"/>
      <c r="G10" s="19" t="s">
        <v>1351</v>
      </c>
      <c r="H10" s="19" t="s">
        <v>1334</v>
      </c>
      <c r="I10" s="19" t="s">
        <v>1352</v>
      </c>
    </row>
    <row r="11" spans="1:9" x14ac:dyDescent="0.2">
      <c r="A11" s="19" t="s">
        <v>963</v>
      </c>
      <c r="B11" s="19">
        <v>7</v>
      </c>
      <c r="C11" s="59">
        <v>0</v>
      </c>
      <c r="D11" s="19" t="s">
        <v>964</v>
      </c>
      <c r="E11" s="19">
        <v>1</v>
      </c>
      <c r="F11" s="59">
        <v>0</v>
      </c>
      <c r="G11" s="19" t="s">
        <v>1353</v>
      </c>
      <c r="H11" s="19" t="s">
        <v>1334</v>
      </c>
      <c r="I11" s="19" t="s">
        <v>1354</v>
      </c>
    </row>
    <row r="12" spans="1:9" x14ac:dyDescent="0.2">
      <c r="A12" s="19" t="s">
        <v>964</v>
      </c>
      <c r="B12" s="19">
        <v>1</v>
      </c>
      <c r="C12" s="59">
        <v>0</v>
      </c>
      <c r="D12" s="19" t="s">
        <v>2452</v>
      </c>
      <c r="E12" s="19">
        <v>1</v>
      </c>
      <c r="F12" s="61">
        <v>3</v>
      </c>
      <c r="G12" s="19" t="s">
        <v>1355</v>
      </c>
      <c r="H12" s="19" t="s">
        <v>1334</v>
      </c>
      <c r="I12" s="19" t="s">
        <v>1356</v>
      </c>
    </row>
    <row r="13" spans="1:9" x14ac:dyDescent="0.2">
      <c r="A13" s="19" t="s">
        <v>965</v>
      </c>
      <c r="B13" s="19">
        <v>2</v>
      </c>
      <c r="C13" s="59">
        <v>0</v>
      </c>
      <c r="D13" s="19" t="s">
        <v>965</v>
      </c>
      <c r="E13" s="19">
        <v>2</v>
      </c>
      <c r="F13" s="59">
        <v>0</v>
      </c>
      <c r="G13" s="19" t="s">
        <v>1357</v>
      </c>
      <c r="H13" s="19" t="s">
        <v>1334</v>
      </c>
      <c r="I13" s="19" t="s">
        <v>1358</v>
      </c>
    </row>
    <row r="14" spans="1:9" x14ac:dyDescent="0.2">
      <c r="A14" s="19" t="s">
        <v>1163</v>
      </c>
      <c r="B14" s="19">
        <v>2</v>
      </c>
      <c r="C14" s="59">
        <v>1</v>
      </c>
      <c r="D14" s="19" t="s">
        <v>2453</v>
      </c>
      <c r="E14" s="19">
        <v>2</v>
      </c>
      <c r="F14" s="61">
        <v>3</v>
      </c>
      <c r="G14" s="19" t="s">
        <v>1359</v>
      </c>
      <c r="H14" s="19" t="s">
        <v>1334</v>
      </c>
      <c r="I14" s="19" t="s">
        <v>224</v>
      </c>
    </row>
    <row r="15" spans="1:9" x14ac:dyDescent="0.2">
      <c r="A15" s="59" t="s">
        <v>969</v>
      </c>
      <c r="B15" s="19">
        <v>2</v>
      </c>
      <c r="C15" s="59">
        <v>1</v>
      </c>
      <c r="D15" s="19" t="s">
        <v>968</v>
      </c>
      <c r="E15" s="19">
        <v>2</v>
      </c>
      <c r="F15" s="59">
        <v>1</v>
      </c>
      <c r="G15" s="19" t="s">
        <v>225</v>
      </c>
      <c r="H15" s="19" t="s">
        <v>1334</v>
      </c>
      <c r="I15" s="19" t="s">
        <v>226</v>
      </c>
    </row>
    <row r="16" spans="1:9" x14ac:dyDescent="0.2">
      <c r="A16" s="19" t="s">
        <v>970</v>
      </c>
      <c r="B16" s="19">
        <v>2</v>
      </c>
      <c r="C16" s="59">
        <v>1</v>
      </c>
      <c r="D16" s="19" t="s">
        <v>969</v>
      </c>
      <c r="E16" s="19">
        <v>2</v>
      </c>
      <c r="F16" s="59">
        <v>1</v>
      </c>
      <c r="G16" s="19" t="s">
        <v>227</v>
      </c>
      <c r="H16" s="19" t="s">
        <v>228</v>
      </c>
      <c r="I16" s="19" t="s">
        <v>229</v>
      </c>
    </row>
    <row r="17" spans="1:9" x14ac:dyDescent="0.2">
      <c r="A17" s="19" t="s">
        <v>1164</v>
      </c>
      <c r="B17" s="19">
        <v>2</v>
      </c>
      <c r="C17" s="59">
        <v>1</v>
      </c>
      <c r="D17" s="59" t="s">
        <v>970</v>
      </c>
      <c r="E17" s="19">
        <v>2</v>
      </c>
      <c r="F17" s="59">
        <v>1</v>
      </c>
      <c r="G17" s="19" t="s">
        <v>230</v>
      </c>
      <c r="H17" s="19" t="s">
        <v>231</v>
      </c>
      <c r="I17" s="19" t="s">
        <v>1697</v>
      </c>
    </row>
    <row r="18" spans="1:9" x14ac:dyDescent="0.2">
      <c r="A18" s="19" t="s">
        <v>1165</v>
      </c>
      <c r="B18" s="19">
        <v>2</v>
      </c>
      <c r="C18" s="59">
        <v>1</v>
      </c>
      <c r="D18" s="19" t="s">
        <v>971</v>
      </c>
      <c r="E18" s="19">
        <v>2</v>
      </c>
      <c r="F18" s="59">
        <v>1</v>
      </c>
      <c r="G18" s="19" t="s">
        <v>230</v>
      </c>
      <c r="H18" s="19" t="s">
        <v>1698</v>
      </c>
      <c r="I18" s="19" t="s">
        <v>1699</v>
      </c>
    </row>
    <row r="19" spans="1:9" x14ac:dyDescent="0.2">
      <c r="A19" s="19" t="s">
        <v>1166</v>
      </c>
      <c r="B19" s="19">
        <v>2</v>
      </c>
      <c r="C19" s="59">
        <v>1</v>
      </c>
      <c r="D19" s="19" t="s">
        <v>972</v>
      </c>
      <c r="E19" s="19">
        <v>2</v>
      </c>
      <c r="F19" s="59">
        <v>2</v>
      </c>
      <c r="G19" s="19" t="s">
        <v>230</v>
      </c>
      <c r="H19" s="19" t="s">
        <v>1700</v>
      </c>
      <c r="I19" s="19" t="s">
        <v>1701</v>
      </c>
    </row>
    <row r="20" spans="1:9" x14ac:dyDescent="0.2">
      <c r="A20" s="19" t="s">
        <v>967</v>
      </c>
      <c r="B20" s="19">
        <v>4</v>
      </c>
      <c r="C20" s="59">
        <v>0</v>
      </c>
      <c r="D20" s="19" t="s">
        <v>973</v>
      </c>
      <c r="E20" s="19">
        <v>2</v>
      </c>
      <c r="F20" s="59">
        <v>2</v>
      </c>
      <c r="G20" s="19" t="s">
        <v>230</v>
      </c>
      <c r="H20" s="19" t="s">
        <v>1702</v>
      </c>
      <c r="I20" s="19" t="s">
        <v>1703</v>
      </c>
    </row>
    <row r="21" spans="1:9" x14ac:dyDescent="0.2">
      <c r="A21" s="19" t="s">
        <v>122</v>
      </c>
      <c r="B21" s="19">
        <v>4</v>
      </c>
      <c r="C21" s="59">
        <v>1</v>
      </c>
      <c r="D21" s="19" t="s">
        <v>771</v>
      </c>
      <c r="E21" s="19">
        <v>2</v>
      </c>
      <c r="F21" s="61">
        <v>2</v>
      </c>
      <c r="G21" s="19" t="s">
        <v>230</v>
      </c>
      <c r="H21" s="19" t="s">
        <v>1704</v>
      </c>
      <c r="I21" s="19" t="s">
        <v>1705</v>
      </c>
    </row>
    <row r="22" spans="1:9" x14ac:dyDescent="0.2">
      <c r="A22" s="19" t="s">
        <v>1095</v>
      </c>
      <c r="B22" s="19">
        <v>4</v>
      </c>
      <c r="C22" s="59">
        <v>1</v>
      </c>
      <c r="D22" s="19" t="s">
        <v>967</v>
      </c>
      <c r="E22" s="19">
        <v>4</v>
      </c>
      <c r="F22" s="59">
        <v>0</v>
      </c>
      <c r="G22" s="19" t="s">
        <v>230</v>
      </c>
      <c r="H22" s="19" t="s">
        <v>1706</v>
      </c>
      <c r="I22" s="19" t="s">
        <v>437</v>
      </c>
    </row>
    <row r="23" spans="1:9" x14ac:dyDescent="0.2">
      <c r="A23" s="19" t="s">
        <v>123</v>
      </c>
      <c r="B23" s="19">
        <v>4</v>
      </c>
      <c r="C23" s="59">
        <v>1</v>
      </c>
      <c r="D23" s="19" t="s">
        <v>2454</v>
      </c>
      <c r="E23" s="19">
        <v>4</v>
      </c>
      <c r="F23" s="61">
        <v>3</v>
      </c>
      <c r="G23" s="19" t="s">
        <v>230</v>
      </c>
      <c r="H23" s="19" t="s">
        <v>1707</v>
      </c>
      <c r="I23" s="19" t="s">
        <v>1708</v>
      </c>
    </row>
    <row r="24" spans="1:9" x14ac:dyDescent="0.2">
      <c r="A24" s="19" t="s">
        <v>1094</v>
      </c>
      <c r="B24" s="19">
        <v>4</v>
      </c>
      <c r="C24" s="59">
        <v>1</v>
      </c>
      <c r="D24" s="19" t="s">
        <v>974</v>
      </c>
      <c r="E24" s="19">
        <v>4</v>
      </c>
      <c r="F24" s="59">
        <v>1</v>
      </c>
      <c r="G24" s="19" t="s">
        <v>230</v>
      </c>
      <c r="H24" s="19" t="s">
        <v>1709</v>
      </c>
      <c r="I24" s="19" t="s">
        <v>580</v>
      </c>
    </row>
    <row r="25" spans="1:9" x14ac:dyDescent="0.2">
      <c r="A25" s="19" t="s">
        <v>966</v>
      </c>
      <c r="B25" s="19">
        <v>3</v>
      </c>
      <c r="C25" s="59">
        <v>0</v>
      </c>
      <c r="D25" s="19" t="s">
        <v>2633</v>
      </c>
      <c r="E25" s="19">
        <v>4</v>
      </c>
      <c r="F25" s="59">
        <v>1</v>
      </c>
      <c r="G25" s="19" t="s">
        <v>581</v>
      </c>
      <c r="H25" s="19" t="s">
        <v>1334</v>
      </c>
      <c r="I25" s="19" t="s">
        <v>582</v>
      </c>
    </row>
    <row r="26" spans="1:9" x14ac:dyDescent="0.2">
      <c r="D26" s="19" t="s">
        <v>2634</v>
      </c>
      <c r="E26" s="19">
        <v>4</v>
      </c>
      <c r="F26" s="59">
        <v>1</v>
      </c>
      <c r="G26" s="19" t="s">
        <v>583</v>
      </c>
      <c r="H26" s="19" t="s">
        <v>584</v>
      </c>
      <c r="I26" s="19" t="s">
        <v>585</v>
      </c>
    </row>
    <row r="27" spans="1:9" x14ac:dyDescent="0.2">
      <c r="D27" s="19" t="s">
        <v>2635</v>
      </c>
      <c r="E27" s="19">
        <v>4</v>
      </c>
      <c r="F27" s="59">
        <v>1</v>
      </c>
      <c r="G27" s="19" t="s">
        <v>583</v>
      </c>
      <c r="H27" s="19" t="s">
        <v>586</v>
      </c>
      <c r="I27" s="19" t="s">
        <v>587</v>
      </c>
    </row>
    <row r="28" spans="1:9" x14ac:dyDescent="0.2">
      <c r="D28" s="19" t="s">
        <v>1094</v>
      </c>
      <c r="E28" s="19">
        <v>4</v>
      </c>
      <c r="F28" s="59">
        <v>1</v>
      </c>
      <c r="G28" s="19" t="s">
        <v>583</v>
      </c>
      <c r="H28" s="19" t="s">
        <v>588</v>
      </c>
      <c r="I28" s="19" t="s">
        <v>589</v>
      </c>
    </row>
    <row r="29" spans="1:9" x14ac:dyDescent="0.2">
      <c r="D29" s="19" t="s">
        <v>1095</v>
      </c>
      <c r="E29" s="19">
        <v>4</v>
      </c>
      <c r="F29" s="59">
        <v>1</v>
      </c>
      <c r="G29" s="19" t="s">
        <v>583</v>
      </c>
      <c r="H29" s="19" t="s">
        <v>590</v>
      </c>
      <c r="I29" s="19" t="s">
        <v>474</v>
      </c>
    </row>
    <row r="30" spans="1:9" x14ac:dyDescent="0.2">
      <c r="D30" s="19" t="s">
        <v>966</v>
      </c>
      <c r="E30" s="19">
        <v>3</v>
      </c>
      <c r="F30" s="59">
        <v>0</v>
      </c>
      <c r="G30" s="19" t="s">
        <v>475</v>
      </c>
      <c r="H30" s="19" t="s">
        <v>476</v>
      </c>
      <c r="I30" s="19" t="s">
        <v>477</v>
      </c>
    </row>
    <row r="31" spans="1:9" x14ac:dyDescent="0.2">
      <c r="G31" s="30" t="s">
        <v>475</v>
      </c>
      <c r="H31" s="30" t="s">
        <v>478</v>
      </c>
      <c r="I31" s="19" t="s">
        <v>479</v>
      </c>
    </row>
    <row r="32" spans="1:9" x14ac:dyDescent="0.2">
      <c r="G32" s="19" t="s">
        <v>480</v>
      </c>
      <c r="H32" s="19" t="s">
        <v>1334</v>
      </c>
      <c r="I32" s="19" t="s">
        <v>481</v>
      </c>
    </row>
    <row r="33" spans="2:9" x14ac:dyDescent="0.2">
      <c r="G33" s="19" t="s">
        <v>482</v>
      </c>
      <c r="H33" s="19" t="s">
        <v>483</v>
      </c>
      <c r="I33" s="19" t="s">
        <v>438</v>
      </c>
    </row>
    <row r="34" spans="2:9" x14ac:dyDescent="0.2">
      <c r="G34" s="19" t="s">
        <v>482</v>
      </c>
      <c r="H34" s="19" t="s">
        <v>484</v>
      </c>
      <c r="I34" s="19" t="s">
        <v>485</v>
      </c>
    </row>
    <row r="35" spans="2:9" x14ac:dyDescent="0.2">
      <c r="G35" s="19" t="s">
        <v>482</v>
      </c>
      <c r="H35" s="19" t="s">
        <v>486</v>
      </c>
      <c r="I35" s="19" t="s">
        <v>487</v>
      </c>
    </row>
    <row r="36" spans="2:9" x14ac:dyDescent="0.2">
      <c r="G36" s="19" t="s">
        <v>482</v>
      </c>
      <c r="H36" s="19" t="s">
        <v>488</v>
      </c>
      <c r="I36" s="19" t="s">
        <v>489</v>
      </c>
    </row>
    <row r="37" spans="2:9" x14ac:dyDescent="0.2">
      <c r="G37" s="19" t="s">
        <v>482</v>
      </c>
      <c r="H37" s="19" t="s">
        <v>490</v>
      </c>
      <c r="I37" s="19" t="s">
        <v>489</v>
      </c>
    </row>
    <row r="38" spans="2:9" x14ac:dyDescent="0.2">
      <c r="G38" s="19" t="s">
        <v>482</v>
      </c>
      <c r="H38" s="19" t="s">
        <v>491</v>
      </c>
      <c r="I38" s="19" t="s">
        <v>492</v>
      </c>
    </row>
    <row r="39" spans="2:9" x14ac:dyDescent="0.2">
      <c r="G39" s="19" t="s">
        <v>493</v>
      </c>
      <c r="H39" s="19" t="s">
        <v>1334</v>
      </c>
      <c r="I39" s="19" t="s">
        <v>494</v>
      </c>
    </row>
    <row r="40" spans="2:9" x14ac:dyDescent="0.2">
      <c r="G40" s="19" t="s">
        <v>495</v>
      </c>
      <c r="H40" s="19" t="s">
        <v>496</v>
      </c>
      <c r="I40" s="19" t="s">
        <v>1944</v>
      </c>
    </row>
    <row r="41" spans="2:9" x14ac:dyDescent="0.2">
      <c r="G41" s="19" t="s">
        <v>1945</v>
      </c>
      <c r="H41" s="19" t="s">
        <v>1946</v>
      </c>
      <c r="I41" s="19" t="s">
        <v>1947</v>
      </c>
    </row>
    <row r="42" spans="2:9" x14ac:dyDescent="0.2">
      <c r="G42" s="19" t="s">
        <v>1948</v>
      </c>
      <c r="H42" s="19" t="s">
        <v>1949</v>
      </c>
      <c r="I42" s="19" t="s">
        <v>213</v>
      </c>
    </row>
    <row r="43" spans="2:9" x14ac:dyDescent="0.2">
      <c r="G43" s="19" t="s">
        <v>214</v>
      </c>
      <c r="H43" s="19" t="s">
        <v>215</v>
      </c>
      <c r="I43" s="19" t="s">
        <v>354</v>
      </c>
    </row>
    <row r="44" spans="2:9" x14ac:dyDescent="0.2">
      <c r="B44" s="25">
        <v>1</v>
      </c>
    </row>
    <row r="45" spans="2:9" x14ac:dyDescent="0.2">
      <c r="B45" s="25">
        <v>1</v>
      </c>
    </row>
    <row r="46" spans="2:9" x14ac:dyDescent="0.2">
      <c r="B46" s="25">
        <v>1</v>
      </c>
    </row>
    <row r="47" spans="2:9" x14ac:dyDescent="0.2">
      <c r="B47" s="25">
        <v>1</v>
      </c>
    </row>
    <row r="48" spans="2:9" x14ac:dyDescent="0.2">
      <c r="B48" s="25">
        <v>1</v>
      </c>
    </row>
    <row r="49" spans="2:2" x14ac:dyDescent="0.2">
      <c r="B49" s="25">
        <v>1</v>
      </c>
    </row>
    <row r="50" spans="2:2" x14ac:dyDescent="0.2">
      <c r="B50" s="25">
        <v>1</v>
      </c>
    </row>
    <row r="51" spans="2:2" x14ac:dyDescent="0.2">
      <c r="B51" s="25">
        <v>1</v>
      </c>
    </row>
    <row r="52" spans="2:2" x14ac:dyDescent="0.2">
      <c r="B52" s="25">
        <v>1</v>
      </c>
    </row>
    <row r="53" spans="2:2" x14ac:dyDescent="0.2">
      <c r="B53" s="25">
        <v>1</v>
      </c>
    </row>
    <row r="54" spans="2:2" x14ac:dyDescent="0.2">
      <c r="B54" s="25">
        <v>1</v>
      </c>
    </row>
    <row r="55" spans="2:2" x14ac:dyDescent="0.2">
      <c r="B55" s="25">
        <v>1</v>
      </c>
    </row>
    <row r="56" spans="2:2" x14ac:dyDescent="0.2">
      <c r="B56" s="25">
        <v>1</v>
      </c>
    </row>
    <row r="57" spans="2:2" x14ac:dyDescent="0.2">
      <c r="B57" s="25">
        <v>1</v>
      </c>
    </row>
    <row r="58" spans="2:2" x14ac:dyDescent="0.2">
      <c r="B58" s="25">
        <v>1</v>
      </c>
    </row>
    <row r="59" spans="2:2" x14ac:dyDescent="0.2">
      <c r="B59" s="25">
        <v>1</v>
      </c>
    </row>
    <row r="60" spans="2:2" x14ac:dyDescent="0.2">
      <c r="B60" s="25">
        <v>1</v>
      </c>
    </row>
    <row r="61" spans="2:2" x14ac:dyDescent="0.2">
      <c r="B61" s="25">
        <v>1</v>
      </c>
    </row>
    <row r="62" spans="2:2" x14ac:dyDescent="0.2">
      <c r="B62" s="25">
        <v>1</v>
      </c>
    </row>
    <row r="63" spans="2:2" x14ac:dyDescent="0.2">
      <c r="B63" s="25">
        <v>1</v>
      </c>
    </row>
    <row r="64" spans="2:2" x14ac:dyDescent="0.2">
      <c r="B64" s="25">
        <v>1</v>
      </c>
    </row>
    <row r="65" spans="2:2" x14ac:dyDescent="0.2">
      <c r="B65" s="25">
        <v>1</v>
      </c>
    </row>
    <row r="66" spans="2:2" x14ac:dyDescent="0.2">
      <c r="B66" s="25">
        <v>1</v>
      </c>
    </row>
    <row r="67" spans="2:2" x14ac:dyDescent="0.2">
      <c r="B67" s="25">
        <v>1</v>
      </c>
    </row>
    <row r="68" spans="2:2" x14ac:dyDescent="0.2">
      <c r="B68" s="25">
        <v>1</v>
      </c>
    </row>
    <row r="69" spans="2:2" x14ac:dyDescent="0.2">
      <c r="B69" s="25">
        <v>1</v>
      </c>
    </row>
    <row r="70" spans="2:2" x14ac:dyDescent="0.2">
      <c r="B70" s="25">
        <v>1</v>
      </c>
    </row>
    <row r="71" spans="2:2" x14ac:dyDescent="0.2">
      <c r="B71" s="25">
        <v>1</v>
      </c>
    </row>
    <row r="72" spans="2:2" x14ac:dyDescent="0.2">
      <c r="B72" s="25">
        <v>1</v>
      </c>
    </row>
    <row r="73" spans="2:2" x14ac:dyDescent="0.2">
      <c r="B73" s="25">
        <v>1</v>
      </c>
    </row>
    <row r="83" spans="2:2" x14ac:dyDescent="0.2">
      <c r="B83" s="25">
        <v>1</v>
      </c>
    </row>
    <row r="84" spans="2:2" x14ac:dyDescent="0.2">
      <c r="B84" s="25">
        <v>1</v>
      </c>
    </row>
    <row r="85" spans="2:2" x14ac:dyDescent="0.2">
      <c r="B85" s="25">
        <v>1</v>
      </c>
    </row>
    <row r="86" spans="2:2" x14ac:dyDescent="0.2">
      <c r="B86" s="25">
        <v>1</v>
      </c>
    </row>
    <row r="87" spans="2:2" x14ac:dyDescent="0.2">
      <c r="B87" s="25">
        <v>1</v>
      </c>
    </row>
    <row r="88" spans="2:2" x14ac:dyDescent="0.2">
      <c r="B88" s="25">
        <v>1</v>
      </c>
    </row>
    <row r="89" spans="2:2" x14ac:dyDescent="0.2">
      <c r="B89" s="25">
        <v>1</v>
      </c>
    </row>
    <row r="90" spans="2:2" x14ac:dyDescent="0.2">
      <c r="B90" s="25">
        <v>1</v>
      </c>
    </row>
    <row r="91" spans="2:2" x14ac:dyDescent="0.2">
      <c r="B91" s="25">
        <v>1</v>
      </c>
    </row>
    <row r="92" spans="2:2" x14ac:dyDescent="0.2">
      <c r="B92" s="25">
        <v>1</v>
      </c>
    </row>
    <row r="93" spans="2:2" x14ac:dyDescent="0.2">
      <c r="B93" s="25">
        <v>1</v>
      </c>
    </row>
    <row r="94" spans="2:2" x14ac:dyDescent="0.2">
      <c r="B94" s="25">
        <v>1</v>
      </c>
    </row>
    <row r="95" spans="2:2" x14ac:dyDescent="0.2">
      <c r="B95" s="25">
        <v>1</v>
      </c>
    </row>
    <row r="96" spans="2:2" x14ac:dyDescent="0.2">
      <c r="B96" s="25">
        <v>1</v>
      </c>
    </row>
    <row r="97" spans="2:2" x14ac:dyDescent="0.2">
      <c r="B97" s="25">
        <v>1</v>
      </c>
    </row>
    <row r="98" spans="2:2" x14ac:dyDescent="0.2">
      <c r="B98" s="25">
        <v>1</v>
      </c>
    </row>
    <row r="99" spans="2:2" x14ac:dyDescent="0.2">
      <c r="B99" s="25">
        <v>1</v>
      </c>
    </row>
    <row r="100" spans="2:2" x14ac:dyDescent="0.2">
      <c r="B100" s="25">
        <v>1</v>
      </c>
    </row>
    <row r="101" spans="2:2" x14ac:dyDescent="0.2">
      <c r="B101" s="25">
        <v>1</v>
      </c>
    </row>
    <row r="102" spans="2:2" x14ac:dyDescent="0.2">
      <c r="B102" s="25">
        <v>1</v>
      </c>
    </row>
    <row r="103" spans="2:2" x14ac:dyDescent="0.2">
      <c r="B103" s="25">
        <v>1</v>
      </c>
    </row>
    <row r="104" spans="2:2" x14ac:dyDescent="0.2">
      <c r="B104" s="25">
        <v>1</v>
      </c>
    </row>
    <row r="105" spans="2:2" x14ac:dyDescent="0.2">
      <c r="B105" s="25">
        <v>1</v>
      </c>
    </row>
    <row r="106" spans="2:2" x14ac:dyDescent="0.2">
      <c r="B106" s="25">
        <v>1</v>
      </c>
    </row>
    <row r="107" spans="2:2" x14ac:dyDescent="0.2">
      <c r="B107" s="25">
        <v>1</v>
      </c>
    </row>
    <row r="108" spans="2:2" x14ac:dyDescent="0.2">
      <c r="B108" s="25">
        <v>1</v>
      </c>
    </row>
    <row r="109" spans="2:2" x14ac:dyDescent="0.2">
      <c r="B109" s="25">
        <v>1</v>
      </c>
    </row>
    <row r="110" spans="2:2" x14ac:dyDescent="0.2">
      <c r="B110" s="25">
        <v>1</v>
      </c>
    </row>
    <row r="111" spans="2:2" x14ac:dyDescent="0.2">
      <c r="B111" s="25">
        <v>1</v>
      </c>
    </row>
    <row r="112" spans="2:2" x14ac:dyDescent="0.2">
      <c r="B112" s="25">
        <v>1</v>
      </c>
    </row>
  </sheetData>
  <sheetProtection password="9509" sheet="1" objects="1" scenarios="1" selectLockedCells="1"/>
  <phoneticPr fontId="6" type="noConversion"/>
  <pageMargins left="0.75" right="0.75" top="1" bottom="1" header="0" footer="0"/>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dimension ref="A1:M273"/>
  <sheetViews>
    <sheetView workbookViewId="0">
      <selection activeCell="C1" sqref="C1"/>
    </sheetView>
  </sheetViews>
  <sheetFormatPr baseColWidth="10" defaultRowHeight="12.75" x14ac:dyDescent="0.2"/>
  <cols>
    <col min="2" max="2" width="25" customWidth="1"/>
    <col min="6" max="6" width="135.85546875" customWidth="1"/>
  </cols>
  <sheetData>
    <row r="1" spans="1:13" s="22" customFormat="1" x14ac:dyDescent="0.2">
      <c r="B1" s="23" t="s">
        <v>2402</v>
      </c>
      <c r="C1" s="32">
        <v>117</v>
      </c>
      <c r="F1" s="22" t="s">
        <v>1396</v>
      </c>
    </row>
    <row r="2" spans="1:13" x14ac:dyDescent="0.2">
      <c r="A2" s="24" t="s">
        <v>778</v>
      </c>
      <c r="B2" s="24" t="s">
        <v>641</v>
      </c>
    </row>
    <row r="3" spans="1:13" ht="148.5" customHeight="1" x14ac:dyDescent="0.2">
      <c r="A3" s="24" t="s">
        <v>779</v>
      </c>
      <c r="B3" s="24" t="s">
        <v>2658</v>
      </c>
      <c r="F3" s="53"/>
      <c r="G3" s="35"/>
      <c r="H3" s="35"/>
      <c r="I3" s="35"/>
      <c r="J3" s="35"/>
      <c r="K3" s="35"/>
      <c r="L3" s="35"/>
      <c r="M3" s="35"/>
    </row>
    <row r="4" spans="1:13" ht="32.25" customHeight="1" x14ac:dyDescent="0.2">
      <c r="A4" s="24" t="s">
        <v>780</v>
      </c>
      <c r="B4" s="24" t="s">
        <v>1746</v>
      </c>
      <c r="F4" s="55"/>
      <c r="G4" s="35"/>
      <c r="H4" s="35"/>
      <c r="I4" s="35"/>
      <c r="J4" s="35"/>
      <c r="K4" s="35"/>
      <c r="L4" s="35"/>
      <c r="M4" s="35"/>
    </row>
    <row r="5" spans="1:13" ht="33" customHeight="1" x14ac:dyDescent="0.2">
      <c r="A5" s="24" t="s">
        <v>781</v>
      </c>
      <c r="B5" s="24" t="s">
        <v>1747</v>
      </c>
      <c r="F5" s="55"/>
      <c r="G5" s="35"/>
      <c r="H5" s="35"/>
      <c r="I5" s="35"/>
      <c r="J5" s="35"/>
      <c r="K5" s="35"/>
      <c r="L5" s="35"/>
      <c r="M5" s="35"/>
    </row>
    <row r="6" spans="1:13" ht="33.75" customHeight="1" x14ac:dyDescent="0.2">
      <c r="A6" s="24" t="s">
        <v>782</v>
      </c>
      <c r="B6" s="24" t="s">
        <v>1748</v>
      </c>
      <c r="F6" s="56"/>
      <c r="G6" s="35"/>
      <c r="H6" s="35"/>
      <c r="I6" s="35"/>
      <c r="J6" s="35"/>
      <c r="K6" s="35"/>
      <c r="L6" s="35"/>
      <c r="M6" s="35"/>
    </row>
    <row r="7" spans="1:13" x14ac:dyDescent="0.2">
      <c r="A7" s="24" t="s">
        <v>783</v>
      </c>
      <c r="B7" s="24" t="s">
        <v>1749</v>
      </c>
      <c r="F7" s="56"/>
      <c r="G7" s="35"/>
      <c r="H7" s="35"/>
      <c r="I7" s="35"/>
      <c r="J7" s="35"/>
      <c r="K7" s="35"/>
      <c r="L7" s="35"/>
      <c r="M7" s="35"/>
    </row>
    <row r="8" spans="1:13" x14ac:dyDescent="0.2">
      <c r="A8" s="24" t="s">
        <v>784</v>
      </c>
      <c r="B8" s="24" t="s">
        <v>1750</v>
      </c>
    </row>
    <row r="9" spans="1:13" x14ac:dyDescent="0.2">
      <c r="A9" s="24" t="s">
        <v>785</v>
      </c>
      <c r="B9" s="24" t="s">
        <v>1751</v>
      </c>
    </row>
    <row r="10" spans="1:13" x14ac:dyDescent="0.2">
      <c r="A10" s="24" t="s">
        <v>786</v>
      </c>
      <c r="B10" s="24" t="s">
        <v>1752</v>
      </c>
    </row>
    <row r="11" spans="1:13" x14ac:dyDescent="0.2">
      <c r="A11" s="24" t="s">
        <v>787</v>
      </c>
      <c r="B11" s="24" t="s">
        <v>2659</v>
      </c>
    </row>
    <row r="12" spans="1:13" x14ac:dyDescent="0.2">
      <c r="A12" s="24" t="s">
        <v>788</v>
      </c>
      <c r="B12" s="24" t="s">
        <v>1753</v>
      </c>
    </row>
    <row r="13" spans="1:13" x14ac:dyDescent="0.2">
      <c r="A13" s="24" t="s">
        <v>789</v>
      </c>
      <c r="B13" s="24" t="s">
        <v>1688</v>
      </c>
    </row>
    <row r="14" spans="1:13" x14ac:dyDescent="0.2">
      <c r="A14" s="24" t="s">
        <v>790</v>
      </c>
      <c r="B14" s="24" t="s">
        <v>1637</v>
      </c>
      <c r="F14" t="s">
        <v>1395</v>
      </c>
    </row>
    <row r="15" spans="1:13" x14ac:dyDescent="0.2">
      <c r="A15" s="24" t="s">
        <v>791</v>
      </c>
      <c r="B15" s="24" t="s">
        <v>1638</v>
      </c>
    </row>
    <row r="16" spans="1:13" ht="134.25" customHeight="1" x14ac:dyDescent="0.2">
      <c r="A16" s="24" t="s">
        <v>792</v>
      </c>
      <c r="B16" s="24" t="s">
        <v>1639</v>
      </c>
      <c r="F16" s="79" t="s">
        <v>2689</v>
      </c>
    </row>
    <row r="17" spans="1:6" x14ac:dyDescent="0.2">
      <c r="A17" s="24" t="s">
        <v>793</v>
      </c>
      <c r="B17" s="24" t="s">
        <v>1640</v>
      </c>
      <c r="F17" s="54"/>
    </row>
    <row r="18" spans="1:6" x14ac:dyDescent="0.2">
      <c r="A18" s="24" t="s">
        <v>794</v>
      </c>
      <c r="B18" s="24" t="s">
        <v>1641</v>
      </c>
      <c r="F18" s="54"/>
    </row>
    <row r="19" spans="1:6" x14ac:dyDescent="0.2">
      <c r="A19" s="24" t="s">
        <v>795</v>
      </c>
      <c r="B19" s="24" t="s">
        <v>1642</v>
      </c>
      <c r="F19" s="57"/>
    </row>
    <row r="20" spans="1:6" x14ac:dyDescent="0.2">
      <c r="A20" s="24" t="s">
        <v>796</v>
      </c>
      <c r="B20" s="24" t="s">
        <v>1643</v>
      </c>
    </row>
    <row r="21" spans="1:6" x14ac:dyDescent="0.2">
      <c r="A21" s="24" t="s">
        <v>797</v>
      </c>
      <c r="B21" s="24" t="s">
        <v>1644</v>
      </c>
    </row>
    <row r="22" spans="1:6" x14ac:dyDescent="0.2">
      <c r="A22" s="24" t="s">
        <v>798</v>
      </c>
      <c r="B22" s="24" t="s">
        <v>1645</v>
      </c>
    </row>
    <row r="23" spans="1:6" x14ac:dyDescent="0.2">
      <c r="A23" s="24" t="s">
        <v>799</v>
      </c>
      <c r="B23" s="24" t="s">
        <v>374</v>
      </c>
    </row>
    <row r="24" spans="1:6" x14ac:dyDescent="0.2">
      <c r="A24" s="24" t="s">
        <v>800</v>
      </c>
      <c r="B24" s="24" t="s">
        <v>375</v>
      </c>
    </row>
    <row r="25" spans="1:6" x14ac:dyDescent="0.2">
      <c r="A25" s="24" t="s">
        <v>801</v>
      </c>
      <c r="B25" s="24" t="s">
        <v>376</v>
      </c>
    </row>
    <row r="26" spans="1:6" x14ac:dyDescent="0.2">
      <c r="A26" s="24" t="s">
        <v>802</v>
      </c>
      <c r="B26" s="24" t="s">
        <v>377</v>
      </c>
    </row>
    <row r="27" spans="1:6" x14ac:dyDescent="0.2">
      <c r="A27" s="24" t="s">
        <v>803</v>
      </c>
      <c r="B27" s="24" t="s">
        <v>378</v>
      </c>
    </row>
    <row r="28" spans="1:6" x14ac:dyDescent="0.2">
      <c r="A28" s="24" t="s">
        <v>804</v>
      </c>
      <c r="B28" s="24" t="s">
        <v>379</v>
      </c>
    </row>
    <row r="29" spans="1:6" x14ac:dyDescent="0.2">
      <c r="A29" s="24" t="s">
        <v>805</v>
      </c>
      <c r="B29" s="24" t="s">
        <v>380</v>
      </c>
    </row>
    <row r="30" spans="1:6" x14ac:dyDescent="0.2">
      <c r="A30" s="24" t="s">
        <v>806</v>
      </c>
      <c r="B30" s="73" t="s">
        <v>2651</v>
      </c>
    </row>
    <row r="31" spans="1:6" x14ac:dyDescent="0.2">
      <c r="A31" s="24" t="s">
        <v>807</v>
      </c>
      <c r="B31" s="24" t="s">
        <v>381</v>
      </c>
    </row>
    <row r="32" spans="1:6" x14ac:dyDescent="0.2">
      <c r="A32" s="24" t="s">
        <v>808</v>
      </c>
      <c r="B32" s="24" t="s">
        <v>382</v>
      </c>
    </row>
    <row r="33" spans="1:2" x14ac:dyDescent="0.2">
      <c r="A33" s="24" t="s">
        <v>809</v>
      </c>
      <c r="B33" s="24" t="s">
        <v>383</v>
      </c>
    </row>
    <row r="34" spans="1:2" x14ac:dyDescent="0.2">
      <c r="A34" s="24" t="s">
        <v>810</v>
      </c>
      <c r="B34" s="24" t="s">
        <v>384</v>
      </c>
    </row>
    <row r="35" spans="1:2" x14ac:dyDescent="0.2">
      <c r="A35" s="24" t="s">
        <v>811</v>
      </c>
      <c r="B35" s="24" t="s">
        <v>385</v>
      </c>
    </row>
    <row r="36" spans="1:2" x14ac:dyDescent="0.2">
      <c r="A36" s="24" t="s">
        <v>812</v>
      </c>
      <c r="B36" s="24" t="s">
        <v>386</v>
      </c>
    </row>
    <row r="37" spans="1:2" x14ac:dyDescent="0.2">
      <c r="A37" s="24" t="s">
        <v>813</v>
      </c>
      <c r="B37" s="24" t="s">
        <v>1710</v>
      </c>
    </row>
    <row r="38" spans="1:2" x14ac:dyDescent="0.2">
      <c r="A38" s="24" t="s">
        <v>814</v>
      </c>
      <c r="B38" s="24" t="s">
        <v>1711</v>
      </c>
    </row>
    <row r="39" spans="1:2" x14ac:dyDescent="0.2">
      <c r="A39" s="24" t="s">
        <v>815</v>
      </c>
      <c r="B39" s="24" t="s">
        <v>1712</v>
      </c>
    </row>
    <row r="40" spans="1:2" x14ac:dyDescent="0.2">
      <c r="A40" s="24" t="s">
        <v>816</v>
      </c>
      <c r="B40" s="24" t="s">
        <v>1713</v>
      </c>
    </row>
    <row r="41" spans="1:2" x14ac:dyDescent="0.2">
      <c r="A41" s="24" t="s">
        <v>817</v>
      </c>
      <c r="B41" s="73" t="s">
        <v>2660</v>
      </c>
    </row>
    <row r="42" spans="1:2" x14ac:dyDescent="0.2">
      <c r="A42" s="24" t="s">
        <v>818</v>
      </c>
      <c r="B42" s="24" t="s">
        <v>1714</v>
      </c>
    </row>
    <row r="43" spans="1:2" x14ac:dyDescent="0.2">
      <c r="A43" s="24" t="s">
        <v>819</v>
      </c>
      <c r="B43" s="24" t="s">
        <v>1715</v>
      </c>
    </row>
    <row r="44" spans="1:2" x14ac:dyDescent="0.2">
      <c r="A44" s="24" t="s">
        <v>820</v>
      </c>
      <c r="B44" s="24" t="s">
        <v>1716</v>
      </c>
    </row>
    <row r="45" spans="1:2" x14ac:dyDescent="0.2">
      <c r="A45" s="24" t="s">
        <v>821</v>
      </c>
      <c r="B45" s="24" t="s">
        <v>1717</v>
      </c>
    </row>
    <row r="46" spans="1:2" x14ac:dyDescent="0.2">
      <c r="A46" s="24" t="s">
        <v>822</v>
      </c>
      <c r="B46" s="24" t="s">
        <v>1718</v>
      </c>
    </row>
    <row r="47" spans="1:2" x14ac:dyDescent="0.2">
      <c r="A47" s="24" t="s">
        <v>823</v>
      </c>
      <c r="B47" s="73" t="s">
        <v>2671</v>
      </c>
    </row>
    <row r="48" spans="1:2" x14ac:dyDescent="0.2">
      <c r="A48" s="24" t="s">
        <v>824</v>
      </c>
      <c r="B48" s="24" t="s">
        <v>1719</v>
      </c>
    </row>
    <row r="49" spans="1:2" x14ac:dyDescent="0.2">
      <c r="A49" s="24" t="s">
        <v>825</v>
      </c>
      <c r="B49" s="24" t="s">
        <v>1720</v>
      </c>
    </row>
    <row r="50" spans="1:2" x14ac:dyDescent="0.2">
      <c r="A50" s="24" t="s">
        <v>826</v>
      </c>
      <c r="B50" s="24" t="s">
        <v>1721</v>
      </c>
    </row>
    <row r="51" spans="1:2" x14ac:dyDescent="0.2">
      <c r="A51" s="24" t="s">
        <v>827</v>
      </c>
      <c r="B51" s="24" t="s">
        <v>1722</v>
      </c>
    </row>
    <row r="52" spans="1:2" x14ac:dyDescent="0.2">
      <c r="A52" s="24" t="s">
        <v>2067</v>
      </c>
      <c r="B52" s="24" t="s">
        <v>1723</v>
      </c>
    </row>
    <row r="53" spans="1:2" x14ac:dyDescent="0.2">
      <c r="A53" s="24" t="s">
        <v>2068</v>
      </c>
      <c r="B53" s="24" t="s">
        <v>1724</v>
      </c>
    </row>
    <row r="54" spans="1:2" x14ac:dyDescent="0.2">
      <c r="A54" s="24" t="s">
        <v>2069</v>
      </c>
      <c r="B54" s="73" t="s">
        <v>1988</v>
      </c>
    </row>
    <row r="55" spans="1:2" x14ac:dyDescent="0.2">
      <c r="A55" s="24" t="s">
        <v>2070</v>
      </c>
      <c r="B55" s="24" t="s">
        <v>1989</v>
      </c>
    </row>
    <row r="56" spans="1:2" x14ac:dyDescent="0.2">
      <c r="A56" s="24" t="s">
        <v>2071</v>
      </c>
      <c r="B56" s="24" t="s">
        <v>1990</v>
      </c>
    </row>
    <row r="57" spans="1:2" x14ac:dyDescent="0.2">
      <c r="A57" s="24" t="s">
        <v>2072</v>
      </c>
      <c r="B57" s="24" t="s">
        <v>1991</v>
      </c>
    </row>
    <row r="58" spans="1:2" x14ac:dyDescent="0.2">
      <c r="A58" s="24" t="s">
        <v>2073</v>
      </c>
      <c r="B58" s="24" t="s">
        <v>1992</v>
      </c>
    </row>
    <row r="59" spans="1:2" x14ac:dyDescent="0.2">
      <c r="A59" s="24" t="s">
        <v>2074</v>
      </c>
      <c r="B59" s="73" t="s">
        <v>1993</v>
      </c>
    </row>
    <row r="60" spans="1:2" x14ac:dyDescent="0.2">
      <c r="A60" s="24" t="s">
        <v>2075</v>
      </c>
      <c r="B60" s="73" t="s">
        <v>2672</v>
      </c>
    </row>
    <row r="61" spans="1:2" x14ac:dyDescent="0.2">
      <c r="A61" s="24" t="s">
        <v>2076</v>
      </c>
      <c r="B61" s="24" t="s">
        <v>1994</v>
      </c>
    </row>
    <row r="62" spans="1:2" x14ac:dyDescent="0.2">
      <c r="A62" s="24" t="s">
        <v>2077</v>
      </c>
      <c r="B62" s="24" t="s">
        <v>1995</v>
      </c>
    </row>
    <row r="63" spans="1:2" x14ac:dyDescent="0.2">
      <c r="A63" s="24" t="s">
        <v>2078</v>
      </c>
      <c r="B63" s="24" t="s">
        <v>1996</v>
      </c>
    </row>
    <row r="64" spans="1:2" x14ac:dyDescent="0.2">
      <c r="A64" s="24" t="s">
        <v>2079</v>
      </c>
      <c r="B64" s="73" t="s">
        <v>1997</v>
      </c>
    </row>
    <row r="65" spans="1:2" x14ac:dyDescent="0.2">
      <c r="A65" s="24" t="s">
        <v>2080</v>
      </c>
      <c r="B65" s="24" t="s">
        <v>1998</v>
      </c>
    </row>
    <row r="66" spans="1:2" x14ac:dyDescent="0.2">
      <c r="A66" s="24" t="s">
        <v>2081</v>
      </c>
      <c r="B66" s="24" t="s">
        <v>1999</v>
      </c>
    </row>
    <row r="67" spans="1:2" x14ac:dyDescent="0.2">
      <c r="A67" s="24" t="s">
        <v>2082</v>
      </c>
      <c r="B67" s="24" t="s">
        <v>2000</v>
      </c>
    </row>
    <row r="68" spans="1:2" x14ac:dyDescent="0.2">
      <c r="A68" s="24" t="s">
        <v>2083</v>
      </c>
      <c r="B68" s="24" t="s">
        <v>2001</v>
      </c>
    </row>
    <row r="69" spans="1:2" x14ac:dyDescent="0.2">
      <c r="A69" s="24" t="s">
        <v>2084</v>
      </c>
      <c r="B69" s="73" t="s">
        <v>2652</v>
      </c>
    </row>
    <row r="70" spans="1:2" x14ac:dyDescent="0.2">
      <c r="A70" s="24" t="s">
        <v>2085</v>
      </c>
      <c r="B70" s="24" t="s">
        <v>2002</v>
      </c>
    </row>
    <row r="71" spans="1:2" x14ac:dyDescent="0.2">
      <c r="A71" s="24" t="s">
        <v>2086</v>
      </c>
      <c r="B71" s="24" t="s">
        <v>2003</v>
      </c>
    </row>
    <row r="72" spans="1:2" x14ac:dyDescent="0.2">
      <c r="A72" s="24" t="s">
        <v>2087</v>
      </c>
      <c r="B72" s="24" t="s">
        <v>2004</v>
      </c>
    </row>
    <row r="73" spans="1:2" x14ac:dyDescent="0.2">
      <c r="A73" s="24" t="s">
        <v>2088</v>
      </c>
      <c r="B73" s="24" t="s">
        <v>758</v>
      </c>
    </row>
    <row r="74" spans="1:2" x14ac:dyDescent="0.2">
      <c r="A74" s="24" t="s">
        <v>2089</v>
      </c>
      <c r="B74" s="24" t="s">
        <v>759</v>
      </c>
    </row>
    <row r="75" spans="1:2" x14ac:dyDescent="0.2">
      <c r="A75" s="24" t="s">
        <v>2090</v>
      </c>
      <c r="B75" s="24" t="s">
        <v>760</v>
      </c>
    </row>
    <row r="76" spans="1:2" x14ac:dyDescent="0.2">
      <c r="A76" s="24" t="s">
        <v>2091</v>
      </c>
      <c r="B76" s="24" t="s">
        <v>761</v>
      </c>
    </row>
    <row r="77" spans="1:2" x14ac:dyDescent="0.2">
      <c r="A77" s="24" t="s">
        <v>2092</v>
      </c>
      <c r="B77" s="24" t="s">
        <v>762</v>
      </c>
    </row>
    <row r="78" spans="1:2" x14ac:dyDescent="0.2">
      <c r="A78" s="24" t="s">
        <v>2093</v>
      </c>
      <c r="B78" s="24" t="s">
        <v>763</v>
      </c>
    </row>
    <row r="79" spans="1:2" x14ac:dyDescent="0.2">
      <c r="A79" s="24" t="s">
        <v>2094</v>
      </c>
      <c r="B79" s="24" t="s">
        <v>764</v>
      </c>
    </row>
    <row r="80" spans="1:2" x14ac:dyDescent="0.2">
      <c r="A80" s="24" t="s">
        <v>2095</v>
      </c>
      <c r="B80" s="73" t="s">
        <v>765</v>
      </c>
    </row>
    <row r="81" spans="1:2" x14ac:dyDescent="0.2">
      <c r="A81" s="24" t="s">
        <v>2096</v>
      </c>
      <c r="B81" s="24" t="s">
        <v>766</v>
      </c>
    </row>
    <row r="82" spans="1:2" x14ac:dyDescent="0.2">
      <c r="A82" s="24" t="s">
        <v>2097</v>
      </c>
      <c r="B82" s="24" t="s">
        <v>767</v>
      </c>
    </row>
    <row r="83" spans="1:2" x14ac:dyDescent="0.2">
      <c r="A83" s="24" t="s">
        <v>2098</v>
      </c>
      <c r="B83" s="73" t="s">
        <v>2661</v>
      </c>
    </row>
    <row r="84" spans="1:2" x14ac:dyDescent="0.2">
      <c r="A84" s="24" t="s">
        <v>2099</v>
      </c>
      <c r="B84" s="24" t="s">
        <v>768</v>
      </c>
    </row>
    <row r="85" spans="1:2" x14ac:dyDescent="0.2">
      <c r="A85" s="24" t="s">
        <v>2100</v>
      </c>
      <c r="B85" s="24" t="s">
        <v>769</v>
      </c>
    </row>
    <row r="86" spans="1:2" x14ac:dyDescent="0.2">
      <c r="A86" s="24" t="s">
        <v>2101</v>
      </c>
      <c r="B86" s="24" t="s">
        <v>770</v>
      </c>
    </row>
    <row r="87" spans="1:2" x14ac:dyDescent="0.2">
      <c r="A87" s="24" t="s">
        <v>2102</v>
      </c>
      <c r="B87" s="24" t="s">
        <v>720</v>
      </c>
    </row>
    <row r="88" spans="1:2" x14ac:dyDescent="0.2">
      <c r="A88" s="24" t="s">
        <v>2103</v>
      </c>
      <c r="B88" s="24" t="s">
        <v>721</v>
      </c>
    </row>
    <row r="89" spans="1:2" x14ac:dyDescent="0.2">
      <c r="A89" s="24" t="s">
        <v>2104</v>
      </c>
      <c r="B89" s="24" t="s">
        <v>722</v>
      </c>
    </row>
    <row r="90" spans="1:2" x14ac:dyDescent="0.2">
      <c r="A90" s="24" t="s">
        <v>2105</v>
      </c>
      <c r="B90" s="73" t="s">
        <v>723</v>
      </c>
    </row>
    <row r="91" spans="1:2" x14ac:dyDescent="0.2">
      <c r="A91" s="24" t="s">
        <v>2106</v>
      </c>
      <c r="B91" s="73" t="s">
        <v>2662</v>
      </c>
    </row>
    <row r="92" spans="1:2" x14ac:dyDescent="0.2">
      <c r="A92" s="24" t="s">
        <v>2107</v>
      </c>
      <c r="B92" s="73" t="s">
        <v>2663</v>
      </c>
    </row>
    <row r="93" spans="1:2" x14ac:dyDescent="0.2">
      <c r="A93" s="24" t="s">
        <v>2108</v>
      </c>
      <c r="B93" s="24" t="s">
        <v>1840</v>
      </c>
    </row>
    <row r="94" spans="1:2" x14ac:dyDescent="0.2">
      <c r="A94" s="24" t="s">
        <v>2109</v>
      </c>
      <c r="B94" s="24" t="s">
        <v>1841</v>
      </c>
    </row>
    <row r="95" spans="1:2" x14ac:dyDescent="0.2">
      <c r="A95" s="24" t="s">
        <v>2110</v>
      </c>
      <c r="B95" s="24" t="s">
        <v>1842</v>
      </c>
    </row>
    <row r="96" spans="1:2" x14ac:dyDescent="0.2">
      <c r="A96" s="24" t="s">
        <v>2111</v>
      </c>
      <c r="B96" s="24" t="s">
        <v>1843</v>
      </c>
    </row>
    <row r="97" spans="1:2" x14ac:dyDescent="0.2">
      <c r="A97" s="24" t="s">
        <v>2112</v>
      </c>
      <c r="B97" s="24" t="s">
        <v>1844</v>
      </c>
    </row>
    <row r="98" spans="1:2" x14ac:dyDescent="0.2">
      <c r="A98" s="24" t="s">
        <v>2113</v>
      </c>
      <c r="B98" s="24" t="s">
        <v>1845</v>
      </c>
    </row>
    <row r="99" spans="1:2" x14ac:dyDescent="0.2">
      <c r="A99" s="24" t="s">
        <v>2114</v>
      </c>
      <c r="B99" s="24" t="s">
        <v>1846</v>
      </c>
    </row>
    <row r="100" spans="1:2" x14ac:dyDescent="0.2">
      <c r="A100" s="24" t="s">
        <v>2115</v>
      </c>
      <c r="B100" s="24" t="s">
        <v>1847</v>
      </c>
    </row>
    <row r="101" spans="1:2" x14ac:dyDescent="0.2">
      <c r="A101" s="24" t="s">
        <v>2116</v>
      </c>
      <c r="B101" s="73" t="s">
        <v>2654</v>
      </c>
    </row>
    <row r="102" spans="1:2" x14ac:dyDescent="0.2">
      <c r="A102" s="24" t="s">
        <v>2186</v>
      </c>
      <c r="B102" s="24" t="s">
        <v>1848</v>
      </c>
    </row>
    <row r="103" spans="1:2" x14ac:dyDescent="0.2">
      <c r="A103" s="24" t="s">
        <v>2187</v>
      </c>
      <c r="B103" s="24" t="s">
        <v>1849</v>
      </c>
    </row>
    <row r="104" spans="1:2" x14ac:dyDescent="0.2">
      <c r="A104" s="24" t="s">
        <v>2188</v>
      </c>
      <c r="B104" s="24" t="s">
        <v>1850</v>
      </c>
    </row>
    <row r="105" spans="1:2" x14ac:dyDescent="0.2">
      <c r="A105" s="24" t="s">
        <v>2189</v>
      </c>
      <c r="B105" s="73" t="s">
        <v>2653</v>
      </c>
    </row>
    <row r="106" spans="1:2" x14ac:dyDescent="0.2">
      <c r="A106" s="24" t="s">
        <v>2190</v>
      </c>
      <c r="B106" s="73" t="s">
        <v>1851</v>
      </c>
    </row>
    <row r="107" spans="1:2" x14ac:dyDescent="0.2">
      <c r="A107" s="24" t="s">
        <v>2191</v>
      </c>
      <c r="B107" s="24" t="s">
        <v>1852</v>
      </c>
    </row>
    <row r="108" spans="1:2" x14ac:dyDescent="0.2">
      <c r="A108" s="24" t="s">
        <v>2192</v>
      </c>
      <c r="B108" s="24" t="s">
        <v>1853</v>
      </c>
    </row>
    <row r="109" spans="1:2" x14ac:dyDescent="0.2">
      <c r="A109" s="24" t="s">
        <v>2193</v>
      </c>
      <c r="B109" s="24" t="s">
        <v>605</v>
      </c>
    </row>
    <row r="110" spans="1:2" x14ac:dyDescent="0.2">
      <c r="A110" s="24" t="s">
        <v>2194</v>
      </c>
      <c r="B110" s="24" t="s">
        <v>606</v>
      </c>
    </row>
    <row r="111" spans="1:2" x14ac:dyDescent="0.2">
      <c r="A111" s="24" t="s">
        <v>2195</v>
      </c>
      <c r="B111" s="24" t="s">
        <v>607</v>
      </c>
    </row>
    <row r="112" spans="1:2" x14ac:dyDescent="0.2">
      <c r="A112" s="24" t="s">
        <v>2196</v>
      </c>
      <c r="B112" s="24" t="s">
        <v>608</v>
      </c>
    </row>
    <row r="113" spans="1:2" x14ac:dyDescent="0.2">
      <c r="A113" s="24" t="s">
        <v>2197</v>
      </c>
      <c r="B113" s="24" t="s">
        <v>609</v>
      </c>
    </row>
    <row r="114" spans="1:2" x14ac:dyDescent="0.2">
      <c r="A114" s="24" t="s">
        <v>2198</v>
      </c>
      <c r="B114" s="24" t="s">
        <v>2169</v>
      </c>
    </row>
    <row r="115" spans="1:2" x14ac:dyDescent="0.2">
      <c r="A115" s="24" t="s">
        <v>2199</v>
      </c>
      <c r="B115" s="24" t="s">
        <v>2170</v>
      </c>
    </row>
    <row r="116" spans="1:2" x14ac:dyDescent="0.2">
      <c r="A116" s="24" t="s">
        <v>2200</v>
      </c>
      <c r="B116" s="24" t="s">
        <v>2171</v>
      </c>
    </row>
    <row r="117" spans="1:2" x14ac:dyDescent="0.2">
      <c r="A117" s="24" t="s">
        <v>2117</v>
      </c>
      <c r="B117" s="24" t="s">
        <v>2172</v>
      </c>
    </row>
    <row r="118" spans="1:2" x14ac:dyDescent="0.2">
      <c r="A118" s="24" t="s">
        <v>2118</v>
      </c>
      <c r="B118" s="24" t="s">
        <v>2173</v>
      </c>
    </row>
    <row r="119" spans="1:2" x14ac:dyDescent="0.2">
      <c r="A119" s="24" t="s">
        <v>2119</v>
      </c>
      <c r="B119" s="24" t="s">
        <v>2174</v>
      </c>
    </row>
    <row r="120" spans="1:2" x14ac:dyDescent="0.2">
      <c r="A120" s="24" t="s">
        <v>2120</v>
      </c>
      <c r="B120" s="24" t="s">
        <v>2175</v>
      </c>
    </row>
    <row r="121" spans="1:2" x14ac:dyDescent="0.2">
      <c r="A121" s="24" t="s">
        <v>2121</v>
      </c>
      <c r="B121" s="24" t="s">
        <v>2176</v>
      </c>
    </row>
    <row r="122" spans="1:2" x14ac:dyDescent="0.2">
      <c r="A122" s="24" t="s">
        <v>2122</v>
      </c>
      <c r="B122" s="24" t="s">
        <v>2177</v>
      </c>
    </row>
    <row r="123" spans="1:2" x14ac:dyDescent="0.2">
      <c r="A123" s="24" t="s">
        <v>2123</v>
      </c>
      <c r="B123" s="24" t="s">
        <v>2178</v>
      </c>
    </row>
    <row r="124" spans="1:2" x14ac:dyDescent="0.2">
      <c r="A124" s="24" t="s">
        <v>2124</v>
      </c>
      <c r="B124" s="24" t="s">
        <v>2179</v>
      </c>
    </row>
    <row r="125" spans="1:2" x14ac:dyDescent="0.2">
      <c r="A125" s="24" t="s">
        <v>2125</v>
      </c>
      <c r="B125" s="24" t="s">
        <v>2180</v>
      </c>
    </row>
    <row r="126" spans="1:2" x14ac:dyDescent="0.2">
      <c r="A126" s="24" t="s">
        <v>2126</v>
      </c>
      <c r="B126" s="24" t="s">
        <v>2181</v>
      </c>
    </row>
    <row r="127" spans="1:2" x14ac:dyDescent="0.2">
      <c r="A127" s="24" t="s">
        <v>2127</v>
      </c>
      <c r="B127" s="24" t="s">
        <v>2182</v>
      </c>
    </row>
    <row r="128" spans="1:2" x14ac:dyDescent="0.2">
      <c r="A128" s="24" t="s">
        <v>2128</v>
      </c>
      <c r="B128" s="24" t="s">
        <v>2183</v>
      </c>
    </row>
    <row r="129" spans="1:2" x14ac:dyDescent="0.2">
      <c r="A129" s="24" t="s">
        <v>2129</v>
      </c>
      <c r="B129" s="24" t="s">
        <v>2184</v>
      </c>
    </row>
    <row r="130" spans="1:2" x14ac:dyDescent="0.2">
      <c r="A130" s="24" t="s">
        <v>2130</v>
      </c>
      <c r="B130" s="73" t="s">
        <v>2185</v>
      </c>
    </row>
    <row r="131" spans="1:2" x14ac:dyDescent="0.2">
      <c r="A131" s="24" t="s">
        <v>2131</v>
      </c>
      <c r="B131" s="24" t="s">
        <v>1070</v>
      </c>
    </row>
    <row r="132" spans="1:2" x14ac:dyDescent="0.2">
      <c r="A132" s="24" t="s">
        <v>2132</v>
      </c>
      <c r="B132" s="24" t="s">
        <v>1071</v>
      </c>
    </row>
    <row r="133" spans="1:2" x14ac:dyDescent="0.2">
      <c r="A133" s="24" t="s">
        <v>2133</v>
      </c>
      <c r="B133" s="73" t="s">
        <v>1072</v>
      </c>
    </row>
    <row r="134" spans="1:2" x14ac:dyDescent="0.2">
      <c r="A134" s="24" t="s">
        <v>2134</v>
      </c>
      <c r="B134" s="24" t="s">
        <v>1073</v>
      </c>
    </row>
    <row r="135" spans="1:2" x14ac:dyDescent="0.2">
      <c r="A135" s="24" t="s">
        <v>2135</v>
      </c>
      <c r="B135" s="24" t="s">
        <v>1074</v>
      </c>
    </row>
    <row r="136" spans="1:2" x14ac:dyDescent="0.2">
      <c r="A136" s="24" t="s">
        <v>2136</v>
      </c>
      <c r="B136" s="24" t="s">
        <v>1075</v>
      </c>
    </row>
    <row r="137" spans="1:2" x14ac:dyDescent="0.2">
      <c r="A137" s="24" t="s">
        <v>2137</v>
      </c>
      <c r="B137" s="73" t="s">
        <v>1076</v>
      </c>
    </row>
    <row r="138" spans="1:2" x14ac:dyDescent="0.2">
      <c r="A138" s="24" t="s">
        <v>2138</v>
      </c>
      <c r="B138" s="24" t="s">
        <v>1077</v>
      </c>
    </row>
    <row r="139" spans="1:2" x14ac:dyDescent="0.2">
      <c r="A139" s="24" t="s">
        <v>2139</v>
      </c>
      <c r="B139" s="24" t="s">
        <v>1078</v>
      </c>
    </row>
    <row r="140" spans="1:2" x14ac:dyDescent="0.2">
      <c r="A140" s="24" t="s">
        <v>2521</v>
      </c>
      <c r="B140" s="24" t="s">
        <v>1079</v>
      </c>
    </row>
    <row r="141" spans="1:2" x14ac:dyDescent="0.2">
      <c r="A141" s="24" t="s">
        <v>2522</v>
      </c>
      <c r="B141" s="24" t="s">
        <v>1080</v>
      </c>
    </row>
    <row r="142" spans="1:2" x14ac:dyDescent="0.2">
      <c r="A142" s="24" t="s">
        <v>2523</v>
      </c>
      <c r="B142" s="24" t="s">
        <v>1081</v>
      </c>
    </row>
    <row r="143" spans="1:2" x14ac:dyDescent="0.2">
      <c r="A143" s="24" t="s">
        <v>2524</v>
      </c>
      <c r="B143" s="24" t="s">
        <v>1082</v>
      </c>
    </row>
    <row r="144" spans="1:2" x14ac:dyDescent="0.2">
      <c r="A144" s="24" t="s">
        <v>2525</v>
      </c>
      <c r="B144" s="24" t="s">
        <v>1083</v>
      </c>
    </row>
    <row r="145" spans="1:2" x14ac:dyDescent="0.2">
      <c r="A145" s="24" t="s">
        <v>2526</v>
      </c>
      <c r="B145" s="24" t="s">
        <v>1084</v>
      </c>
    </row>
    <row r="146" spans="1:2" x14ac:dyDescent="0.2">
      <c r="A146" s="24" t="s">
        <v>2527</v>
      </c>
      <c r="B146" s="24" t="s">
        <v>1085</v>
      </c>
    </row>
    <row r="147" spans="1:2" x14ac:dyDescent="0.2">
      <c r="A147" s="24" t="s">
        <v>2528</v>
      </c>
      <c r="B147" s="24" t="s">
        <v>1086</v>
      </c>
    </row>
    <row r="148" spans="1:2" x14ac:dyDescent="0.2">
      <c r="A148" s="24" t="s">
        <v>2529</v>
      </c>
      <c r="B148" s="24" t="s">
        <v>1087</v>
      </c>
    </row>
    <row r="149" spans="1:2" x14ac:dyDescent="0.2">
      <c r="A149" s="24" t="s">
        <v>2530</v>
      </c>
      <c r="B149" s="24" t="s">
        <v>1088</v>
      </c>
    </row>
    <row r="150" spans="1:2" x14ac:dyDescent="0.2">
      <c r="A150" s="24" t="s">
        <v>2531</v>
      </c>
      <c r="B150" s="24" t="s">
        <v>1089</v>
      </c>
    </row>
    <row r="151" spans="1:2" x14ac:dyDescent="0.2">
      <c r="A151" s="24" t="s">
        <v>2532</v>
      </c>
      <c r="B151" s="24" t="s">
        <v>1090</v>
      </c>
    </row>
    <row r="152" spans="1:2" x14ac:dyDescent="0.2">
      <c r="A152" s="24" t="s">
        <v>2533</v>
      </c>
      <c r="B152" s="24" t="s">
        <v>1091</v>
      </c>
    </row>
    <row r="153" spans="1:2" x14ac:dyDescent="0.2">
      <c r="A153" s="24" t="s">
        <v>834</v>
      </c>
      <c r="B153" s="24" t="s">
        <v>1092</v>
      </c>
    </row>
    <row r="154" spans="1:2" x14ac:dyDescent="0.2">
      <c r="A154" s="24" t="s">
        <v>835</v>
      </c>
      <c r="B154" s="24" t="s">
        <v>1093</v>
      </c>
    </row>
    <row r="155" spans="1:2" x14ac:dyDescent="0.2">
      <c r="A155" s="24" t="s">
        <v>836</v>
      </c>
      <c r="B155" s="73" t="s">
        <v>2664</v>
      </c>
    </row>
    <row r="156" spans="1:2" x14ac:dyDescent="0.2">
      <c r="A156" s="24" t="s">
        <v>837</v>
      </c>
      <c r="B156" s="24" t="s">
        <v>746</v>
      </c>
    </row>
    <row r="157" spans="1:2" x14ac:dyDescent="0.2">
      <c r="A157" s="24" t="s">
        <v>838</v>
      </c>
      <c r="B157" s="24" t="s">
        <v>747</v>
      </c>
    </row>
    <row r="158" spans="1:2" x14ac:dyDescent="0.2">
      <c r="A158" s="24" t="s">
        <v>839</v>
      </c>
      <c r="B158" s="24" t="s">
        <v>748</v>
      </c>
    </row>
    <row r="159" spans="1:2" x14ac:dyDescent="0.2">
      <c r="A159" s="24" t="s">
        <v>840</v>
      </c>
      <c r="B159" s="73" t="s">
        <v>2203</v>
      </c>
    </row>
    <row r="160" spans="1:2" x14ac:dyDescent="0.2">
      <c r="A160" s="24" t="s">
        <v>841</v>
      </c>
      <c r="B160" s="24" t="s">
        <v>2204</v>
      </c>
    </row>
    <row r="161" spans="1:2" x14ac:dyDescent="0.2">
      <c r="A161" s="24" t="s">
        <v>842</v>
      </c>
      <c r="B161" s="24" t="s">
        <v>2205</v>
      </c>
    </row>
    <row r="162" spans="1:2" x14ac:dyDescent="0.2">
      <c r="A162" s="24" t="s">
        <v>843</v>
      </c>
      <c r="B162" s="24" t="s">
        <v>2206</v>
      </c>
    </row>
    <row r="163" spans="1:2" x14ac:dyDescent="0.2">
      <c r="A163" s="24" t="s">
        <v>844</v>
      </c>
      <c r="B163" s="24" t="s">
        <v>2207</v>
      </c>
    </row>
    <row r="164" spans="1:2" x14ac:dyDescent="0.2">
      <c r="A164" s="24" t="s">
        <v>845</v>
      </c>
      <c r="B164" s="24" t="s">
        <v>2208</v>
      </c>
    </row>
    <row r="165" spans="1:2" x14ac:dyDescent="0.2">
      <c r="A165" s="24" t="s">
        <v>846</v>
      </c>
      <c r="B165" s="24" t="s">
        <v>2209</v>
      </c>
    </row>
    <row r="166" spans="1:2" x14ac:dyDescent="0.2">
      <c r="A166" s="24" t="s">
        <v>847</v>
      </c>
      <c r="B166" s="73" t="s">
        <v>2665</v>
      </c>
    </row>
    <row r="167" spans="1:2" x14ac:dyDescent="0.2">
      <c r="A167" s="24" t="s">
        <v>848</v>
      </c>
      <c r="B167" s="24" t="s">
        <v>2210</v>
      </c>
    </row>
    <row r="168" spans="1:2" x14ac:dyDescent="0.2">
      <c r="A168" s="24" t="s">
        <v>849</v>
      </c>
      <c r="B168" s="24" t="s">
        <v>2211</v>
      </c>
    </row>
    <row r="169" spans="1:2" x14ac:dyDescent="0.2">
      <c r="A169" s="24" t="s">
        <v>850</v>
      </c>
      <c r="B169" s="24" t="s">
        <v>2212</v>
      </c>
    </row>
    <row r="170" spans="1:2" x14ac:dyDescent="0.2">
      <c r="A170" s="24" t="s">
        <v>851</v>
      </c>
      <c r="B170" s="24" t="s">
        <v>2213</v>
      </c>
    </row>
    <row r="171" spans="1:2" x14ac:dyDescent="0.2">
      <c r="A171" s="24" t="s">
        <v>852</v>
      </c>
      <c r="B171" s="73" t="s">
        <v>2214</v>
      </c>
    </row>
    <row r="172" spans="1:2" x14ac:dyDescent="0.2">
      <c r="A172" s="24" t="s">
        <v>853</v>
      </c>
      <c r="B172" s="24" t="s">
        <v>2215</v>
      </c>
    </row>
    <row r="173" spans="1:2" x14ac:dyDescent="0.2">
      <c r="A173" s="24" t="s">
        <v>854</v>
      </c>
      <c r="B173" s="24" t="s">
        <v>2216</v>
      </c>
    </row>
    <row r="174" spans="1:2" x14ac:dyDescent="0.2">
      <c r="A174" s="24" t="s">
        <v>855</v>
      </c>
      <c r="B174" s="24" t="s">
        <v>2217</v>
      </c>
    </row>
    <row r="175" spans="1:2" x14ac:dyDescent="0.2">
      <c r="A175" s="24" t="s">
        <v>856</v>
      </c>
      <c r="B175" s="24" t="s">
        <v>2218</v>
      </c>
    </row>
    <row r="176" spans="1:2" x14ac:dyDescent="0.2">
      <c r="A176" s="24" t="s">
        <v>857</v>
      </c>
      <c r="B176" s="24" t="s">
        <v>2219</v>
      </c>
    </row>
    <row r="177" spans="1:2" x14ac:dyDescent="0.2">
      <c r="A177" s="24" t="s">
        <v>2254</v>
      </c>
      <c r="B177" s="24" t="s">
        <v>2220</v>
      </c>
    </row>
    <row r="178" spans="1:2" x14ac:dyDescent="0.2">
      <c r="A178" s="24" t="s">
        <v>2255</v>
      </c>
      <c r="B178" s="24" t="s">
        <v>2221</v>
      </c>
    </row>
    <row r="179" spans="1:2" x14ac:dyDescent="0.2">
      <c r="A179" s="24" t="s">
        <v>2256</v>
      </c>
      <c r="B179" s="24" t="s">
        <v>2222</v>
      </c>
    </row>
    <row r="180" spans="1:2" x14ac:dyDescent="0.2">
      <c r="A180" s="24" t="s">
        <v>2257</v>
      </c>
      <c r="B180" s="24" t="s">
        <v>2223</v>
      </c>
    </row>
    <row r="181" spans="1:2" x14ac:dyDescent="0.2">
      <c r="A181" s="24" t="s">
        <v>2258</v>
      </c>
      <c r="B181" s="24" t="s">
        <v>2224</v>
      </c>
    </row>
    <row r="182" spans="1:2" x14ac:dyDescent="0.2">
      <c r="A182" s="24" t="s">
        <v>2259</v>
      </c>
      <c r="B182" s="24" t="s">
        <v>2225</v>
      </c>
    </row>
    <row r="183" spans="1:2" x14ac:dyDescent="0.2">
      <c r="A183" s="24" t="s">
        <v>2260</v>
      </c>
      <c r="B183" s="73" t="s">
        <v>2666</v>
      </c>
    </row>
    <row r="184" spans="1:2" x14ac:dyDescent="0.2">
      <c r="A184" s="24" t="s">
        <v>2261</v>
      </c>
      <c r="B184" s="24" t="s">
        <v>2226</v>
      </c>
    </row>
    <row r="185" spans="1:2" x14ac:dyDescent="0.2">
      <c r="A185" s="24" t="s">
        <v>2262</v>
      </c>
      <c r="B185" s="24" t="s">
        <v>2227</v>
      </c>
    </row>
    <row r="186" spans="1:2" x14ac:dyDescent="0.2">
      <c r="A186" s="24" t="s">
        <v>2263</v>
      </c>
      <c r="B186" s="24" t="s">
        <v>2228</v>
      </c>
    </row>
    <row r="187" spans="1:2" x14ac:dyDescent="0.2">
      <c r="A187" s="24" t="s">
        <v>2264</v>
      </c>
      <c r="B187" s="24" t="s">
        <v>2229</v>
      </c>
    </row>
    <row r="188" spans="1:2" x14ac:dyDescent="0.2">
      <c r="A188" s="24" t="s">
        <v>2265</v>
      </c>
      <c r="B188" s="24" t="s">
        <v>2230</v>
      </c>
    </row>
    <row r="189" spans="1:2" x14ac:dyDescent="0.2">
      <c r="A189" s="24" t="s">
        <v>2266</v>
      </c>
      <c r="B189" s="24" t="s">
        <v>2231</v>
      </c>
    </row>
    <row r="190" spans="1:2" x14ac:dyDescent="0.2">
      <c r="A190" s="24" t="s">
        <v>2267</v>
      </c>
      <c r="B190" s="24" t="s">
        <v>2232</v>
      </c>
    </row>
    <row r="191" spans="1:2" x14ac:dyDescent="0.2">
      <c r="A191" s="24" t="s">
        <v>2268</v>
      </c>
      <c r="B191" s="24" t="s">
        <v>2233</v>
      </c>
    </row>
    <row r="192" spans="1:2" x14ac:dyDescent="0.2">
      <c r="A192" s="24" t="s">
        <v>2269</v>
      </c>
      <c r="B192" s="73" t="s">
        <v>2667</v>
      </c>
    </row>
    <row r="193" spans="1:2" x14ac:dyDescent="0.2">
      <c r="A193" s="24" t="s">
        <v>2270</v>
      </c>
      <c r="B193" s="24" t="s">
        <v>2234</v>
      </c>
    </row>
    <row r="194" spans="1:2" x14ac:dyDescent="0.2">
      <c r="A194" s="24" t="s">
        <v>2271</v>
      </c>
      <c r="B194" s="73" t="s">
        <v>2235</v>
      </c>
    </row>
    <row r="195" spans="1:2" x14ac:dyDescent="0.2">
      <c r="A195" s="24" t="s">
        <v>2272</v>
      </c>
      <c r="B195" s="24" t="s">
        <v>2236</v>
      </c>
    </row>
    <row r="196" spans="1:2" x14ac:dyDescent="0.2">
      <c r="A196" s="24" t="s">
        <v>2273</v>
      </c>
      <c r="B196" s="24" t="s">
        <v>2237</v>
      </c>
    </row>
    <row r="197" spans="1:2" x14ac:dyDescent="0.2">
      <c r="A197" s="24" t="s">
        <v>2274</v>
      </c>
      <c r="B197" s="24" t="s">
        <v>2238</v>
      </c>
    </row>
    <row r="198" spans="1:2" x14ac:dyDescent="0.2">
      <c r="A198" s="24" t="s">
        <v>2275</v>
      </c>
      <c r="B198" s="24" t="s">
        <v>2239</v>
      </c>
    </row>
    <row r="199" spans="1:2" x14ac:dyDescent="0.2">
      <c r="A199" s="24" t="s">
        <v>2276</v>
      </c>
      <c r="B199" s="24" t="s">
        <v>2240</v>
      </c>
    </row>
    <row r="200" spans="1:2" x14ac:dyDescent="0.2">
      <c r="A200" s="24" t="s">
        <v>2277</v>
      </c>
      <c r="B200" s="73" t="s">
        <v>2656</v>
      </c>
    </row>
    <row r="201" spans="1:2" x14ac:dyDescent="0.2">
      <c r="A201" s="24" t="s">
        <v>2278</v>
      </c>
      <c r="B201" s="24" t="s">
        <v>2241</v>
      </c>
    </row>
    <row r="202" spans="1:2" x14ac:dyDescent="0.2">
      <c r="A202" s="24" t="s">
        <v>2279</v>
      </c>
      <c r="B202" s="24" t="s">
        <v>2242</v>
      </c>
    </row>
    <row r="203" spans="1:2" x14ac:dyDescent="0.2">
      <c r="A203" s="24" t="s">
        <v>2280</v>
      </c>
      <c r="B203" s="24" t="s">
        <v>2243</v>
      </c>
    </row>
    <row r="204" spans="1:2" x14ac:dyDescent="0.2">
      <c r="A204" s="24" t="s">
        <v>2281</v>
      </c>
      <c r="B204" s="73" t="s">
        <v>2668</v>
      </c>
    </row>
    <row r="205" spans="1:2" x14ac:dyDescent="0.2">
      <c r="A205" s="24" t="s">
        <v>2282</v>
      </c>
      <c r="B205" s="24" t="s">
        <v>2244</v>
      </c>
    </row>
    <row r="206" spans="1:2" x14ac:dyDescent="0.2">
      <c r="A206" s="24" t="s">
        <v>2283</v>
      </c>
      <c r="B206" s="24" t="s">
        <v>2245</v>
      </c>
    </row>
    <row r="207" spans="1:2" x14ac:dyDescent="0.2">
      <c r="A207" s="24" t="s">
        <v>2284</v>
      </c>
      <c r="B207" s="24" t="s">
        <v>2246</v>
      </c>
    </row>
    <row r="208" spans="1:2" x14ac:dyDescent="0.2">
      <c r="A208" s="24" t="s">
        <v>2285</v>
      </c>
      <c r="B208" s="24" t="s">
        <v>2247</v>
      </c>
    </row>
    <row r="209" spans="1:2" x14ac:dyDescent="0.2">
      <c r="A209" s="24" t="s">
        <v>2286</v>
      </c>
      <c r="B209" s="73" t="s">
        <v>2248</v>
      </c>
    </row>
    <row r="210" spans="1:2" x14ac:dyDescent="0.2">
      <c r="A210" s="24" t="s">
        <v>2287</v>
      </c>
      <c r="B210" s="24" t="s">
        <v>2249</v>
      </c>
    </row>
    <row r="211" spans="1:2" x14ac:dyDescent="0.2">
      <c r="A211" s="24" t="s">
        <v>2288</v>
      </c>
      <c r="B211" s="24" t="s">
        <v>2250</v>
      </c>
    </row>
    <row r="212" spans="1:2" x14ac:dyDescent="0.2">
      <c r="A212" s="24" t="s">
        <v>2289</v>
      </c>
      <c r="B212" s="73" t="s">
        <v>2392</v>
      </c>
    </row>
    <row r="213" spans="1:2" x14ac:dyDescent="0.2">
      <c r="A213" s="24" t="s">
        <v>2290</v>
      </c>
      <c r="B213" s="24" t="s">
        <v>2393</v>
      </c>
    </row>
    <row r="214" spans="1:2" x14ac:dyDescent="0.2">
      <c r="A214" s="24" t="s">
        <v>2291</v>
      </c>
      <c r="B214" s="24" t="s">
        <v>2394</v>
      </c>
    </row>
    <row r="215" spans="1:2" x14ac:dyDescent="0.2">
      <c r="A215" s="24" t="s">
        <v>2292</v>
      </c>
      <c r="B215" s="24" t="s">
        <v>2395</v>
      </c>
    </row>
    <row r="216" spans="1:2" x14ac:dyDescent="0.2">
      <c r="A216" s="24" t="s">
        <v>2293</v>
      </c>
      <c r="B216" s="24" t="s">
        <v>2396</v>
      </c>
    </row>
    <row r="217" spans="1:2" x14ac:dyDescent="0.2">
      <c r="A217" s="24" t="s">
        <v>2294</v>
      </c>
      <c r="B217" s="24" t="s">
        <v>2397</v>
      </c>
    </row>
    <row r="218" spans="1:2" x14ac:dyDescent="0.2">
      <c r="A218" s="24" t="s">
        <v>2295</v>
      </c>
      <c r="B218" s="24" t="s">
        <v>2398</v>
      </c>
    </row>
    <row r="219" spans="1:2" x14ac:dyDescent="0.2">
      <c r="A219" s="24" t="s">
        <v>2296</v>
      </c>
      <c r="B219" s="24" t="s">
        <v>2399</v>
      </c>
    </row>
    <row r="220" spans="1:2" x14ac:dyDescent="0.2">
      <c r="A220" s="24" t="s">
        <v>2297</v>
      </c>
      <c r="B220" s="24" t="s">
        <v>2400</v>
      </c>
    </row>
    <row r="221" spans="1:2" x14ac:dyDescent="0.2">
      <c r="A221" s="24" t="s">
        <v>2298</v>
      </c>
      <c r="B221" s="24" t="s">
        <v>1775</v>
      </c>
    </row>
    <row r="222" spans="1:2" x14ac:dyDescent="0.2">
      <c r="A222" s="24" t="s">
        <v>2299</v>
      </c>
      <c r="B222" s="24" t="s">
        <v>1776</v>
      </c>
    </row>
    <row r="223" spans="1:2" x14ac:dyDescent="0.2">
      <c r="A223" s="24" t="s">
        <v>2300</v>
      </c>
      <c r="B223" s="24" t="s">
        <v>1777</v>
      </c>
    </row>
    <row r="224" spans="1:2" x14ac:dyDescent="0.2">
      <c r="A224" s="24" t="s">
        <v>2301</v>
      </c>
      <c r="B224" s="24" t="s">
        <v>1778</v>
      </c>
    </row>
    <row r="225" spans="1:2" x14ac:dyDescent="0.2">
      <c r="A225" s="24" t="s">
        <v>2302</v>
      </c>
      <c r="B225" s="24" t="s">
        <v>1779</v>
      </c>
    </row>
    <row r="226" spans="1:2" x14ac:dyDescent="0.2">
      <c r="A226" s="24" t="s">
        <v>2303</v>
      </c>
      <c r="B226" s="24" t="s">
        <v>1780</v>
      </c>
    </row>
    <row r="227" spans="1:2" x14ac:dyDescent="0.2">
      <c r="A227" s="24" t="s">
        <v>2304</v>
      </c>
      <c r="B227" s="24" t="s">
        <v>1781</v>
      </c>
    </row>
    <row r="228" spans="1:2" x14ac:dyDescent="0.2">
      <c r="A228" s="24" t="s">
        <v>2305</v>
      </c>
      <c r="B228" s="24" t="s">
        <v>1782</v>
      </c>
    </row>
    <row r="229" spans="1:2" x14ac:dyDescent="0.2">
      <c r="A229" s="24" t="s">
        <v>2306</v>
      </c>
      <c r="B229" s="24" t="s">
        <v>1783</v>
      </c>
    </row>
    <row r="230" spans="1:2" x14ac:dyDescent="0.2">
      <c r="A230" s="24" t="s">
        <v>2307</v>
      </c>
      <c r="B230" s="24" t="s">
        <v>1784</v>
      </c>
    </row>
    <row r="231" spans="1:2" x14ac:dyDescent="0.2">
      <c r="A231" s="24" t="s">
        <v>2308</v>
      </c>
      <c r="B231" s="24" t="s">
        <v>1785</v>
      </c>
    </row>
    <row r="232" spans="1:2" x14ac:dyDescent="0.2">
      <c r="A232" s="24" t="s">
        <v>2309</v>
      </c>
      <c r="B232" s="73" t="s">
        <v>1786</v>
      </c>
    </row>
    <row r="233" spans="1:2" x14ac:dyDescent="0.2">
      <c r="A233" s="24" t="s">
        <v>2310</v>
      </c>
      <c r="B233" s="24" t="s">
        <v>1787</v>
      </c>
    </row>
    <row r="234" spans="1:2" x14ac:dyDescent="0.2">
      <c r="A234" s="24" t="s">
        <v>2311</v>
      </c>
      <c r="B234" s="24" t="s">
        <v>1788</v>
      </c>
    </row>
    <row r="235" spans="1:2" x14ac:dyDescent="0.2">
      <c r="A235" s="24" t="s">
        <v>2312</v>
      </c>
      <c r="B235" s="24" t="s">
        <v>1789</v>
      </c>
    </row>
    <row r="236" spans="1:2" x14ac:dyDescent="0.2">
      <c r="A236" s="24" t="s">
        <v>2313</v>
      </c>
      <c r="B236" s="24" t="s">
        <v>1790</v>
      </c>
    </row>
    <row r="237" spans="1:2" x14ac:dyDescent="0.2">
      <c r="A237" s="24" t="s">
        <v>2314</v>
      </c>
      <c r="B237" s="24" t="s">
        <v>1791</v>
      </c>
    </row>
    <row r="238" spans="1:2" x14ac:dyDescent="0.2">
      <c r="A238" s="24" t="s">
        <v>2315</v>
      </c>
      <c r="B238" s="24" t="s">
        <v>1792</v>
      </c>
    </row>
    <row r="239" spans="1:2" x14ac:dyDescent="0.2">
      <c r="A239" s="24" t="s">
        <v>2316</v>
      </c>
      <c r="B239" s="24" t="s">
        <v>1793</v>
      </c>
    </row>
    <row r="240" spans="1:2" x14ac:dyDescent="0.2">
      <c r="A240" s="24" t="s">
        <v>2317</v>
      </c>
      <c r="B240" s="24" t="s">
        <v>1794</v>
      </c>
    </row>
    <row r="241" spans="1:2" x14ac:dyDescent="0.2">
      <c r="A241" s="24" t="s">
        <v>2318</v>
      </c>
      <c r="B241" s="24" t="s">
        <v>1795</v>
      </c>
    </row>
    <row r="242" spans="1:2" x14ac:dyDescent="0.2">
      <c r="A242" s="24" t="s">
        <v>2319</v>
      </c>
      <c r="B242" s="24" t="s">
        <v>1796</v>
      </c>
    </row>
    <row r="243" spans="1:2" x14ac:dyDescent="0.2">
      <c r="A243" s="24" t="s">
        <v>2320</v>
      </c>
      <c r="B243" s="24" t="s">
        <v>1797</v>
      </c>
    </row>
    <row r="244" spans="1:2" x14ac:dyDescent="0.2">
      <c r="A244" s="24" t="s">
        <v>2321</v>
      </c>
      <c r="B244" s="24" t="s">
        <v>1798</v>
      </c>
    </row>
    <row r="245" spans="1:2" x14ac:dyDescent="0.2">
      <c r="A245" s="24" t="s">
        <v>2322</v>
      </c>
      <c r="B245" s="73" t="s">
        <v>2655</v>
      </c>
    </row>
    <row r="246" spans="1:2" x14ac:dyDescent="0.2">
      <c r="A246" s="24" t="s">
        <v>2323</v>
      </c>
      <c r="B246" s="73" t="s">
        <v>2669</v>
      </c>
    </row>
    <row r="247" spans="1:2" x14ac:dyDescent="0.2">
      <c r="A247" s="24" t="s">
        <v>2324</v>
      </c>
      <c r="B247" s="24" t="s">
        <v>355</v>
      </c>
    </row>
    <row r="248" spans="1:2" x14ac:dyDescent="0.2">
      <c r="A248" s="24" t="s">
        <v>2325</v>
      </c>
      <c r="B248" s="24" t="s">
        <v>356</v>
      </c>
    </row>
    <row r="249" spans="1:2" x14ac:dyDescent="0.2">
      <c r="A249" s="24" t="s">
        <v>2326</v>
      </c>
      <c r="B249" s="73" t="s">
        <v>2670</v>
      </c>
    </row>
    <row r="250" spans="1:2" x14ac:dyDescent="0.2">
      <c r="A250" s="24" t="s">
        <v>2327</v>
      </c>
      <c r="B250" s="24" t="s">
        <v>357</v>
      </c>
    </row>
    <row r="251" spans="1:2" x14ac:dyDescent="0.2">
      <c r="A251" s="24" t="s">
        <v>2328</v>
      </c>
      <c r="B251" s="24" t="s">
        <v>358</v>
      </c>
    </row>
    <row r="252" spans="1:2" x14ac:dyDescent="0.2">
      <c r="A252" s="24" t="s">
        <v>2329</v>
      </c>
      <c r="B252" s="24" t="s">
        <v>359</v>
      </c>
    </row>
    <row r="253" spans="1:2" x14ac:dyDescent="0.2">
      <c r="A253" s="24" t="s">
        <v>2330</v>
      </c>
      <c r="B253" s="24" t="s">
        <v>360</v>
      </c>
    </row>
    <row r="254" spans="1:2" x14ac:dyDescent="0.2">
      <c r="A254" s="24" t="s">
        <v>2331</v>
      </c>
      <c r="B254" s="73" t="s">
        <v>2657</v>
      </c>
    </row>
    <row r="255" spans="1:2" x14ac:dyDescent="0.2">
      <c r="A255" s="24" t="s">
        <v>2332</v>
      </c>
      <c r="B255" s="24" t="s">
        <v>361</v>
      </c>
    </row>
    <row r="256" spans="1:2" x14ac:dyDescent="0.2">
      <c r="A256" s="24" t="s">
        <v>2333</v>
      </c>
      <c r="B256" s="24" t="s">
        <v>362</v>
      </c>
    </row>
    <row r="257" spans="1:2" x14ac:dyDescent="0.2">
      <c r="A257" s="24" t="s">
        <v>2334</v>
      </c>
      <c r="B257" s="24" t="s">
        <v>363</v>
      </c>
    </row>
    <row r="258" spans="1:2" x14ac:dyDescent="0.2">
      <c r="A258" s="24" t="s">
        <v>2335</v>
      </c>
      <c r="B258" s="24" t="s">
        <v>364</v>
      </c>
    </row>
    <row r="259" spans="1:2" x14ac:dyDescent="0.2">
      <c r="A259" s="24" t="s">
        <v>2336</v>
      </c>
      <c r="B259" s="24" t="s">
        <v>365</v>
      </c>
    </row>
    <row r="260" spans="1:2" x14ac:dyDescent="0.2">
      <c r="A260" s="24" t="s">
        <v>2337</v>
      </c>
      <c r="B260" s="24" t="s">
        <v>366</v>
      </c>
    </row>
    <row r="261" spans="1:2" x14ac:dyDescent="0.2">
      <c r="A261" s="24" t="s">
        <v>2338</v>
      </c>
      <c r="B261" s="24" t="s">
        <v>367</v>
      </c>
    </row>
    <row r="262" spans="1:2" x14ac:dyDescent="0.2">
      <c r="A262" s="24" t="s">
        <v>2339</v>
      </c>
      <c r="B262" s="24" t="s">
        <v>368</v>
      </c>
    </row>
    <row r="263" spans="1:2" x14ac:dyDescent="0.2">
      <c r="A263" s="24" t="s">
        <v>2340</v>
      </c>
      <c r="B263" s="24" t="s">
        <v>369</v>
      </c>
    </row>
    <row r="264" spans="1:2" x14ac:dyDescent="0.2">
      <c r="A264" s="24" t="s">
        <v>2341</v>
      </c>
      <c r="B264" s="24" t="s">
        <v>370</v>
      </c>
    </row>
    <row r="265" spans="1:2" x14ac:dyDescent="0.2">
      <c r="A265" s="24" t="s">
        <v>2342</v>
      </c>
      <c r="B265" s="24" t="s">
        <v>371</v>
      </c>
    </row>
    <row r="266" spans="1:2" x14ac:dyDescent="0.2">
      <c r="A266" s="24" t="s">
        <v>2343</v>
      </c>
      <c r="B266" s="24" t="s">
        <v>372</v>
      </c>
    </row>
    <row r="267" spans="1:2" x14ac:dyDescent="0.2">
      <c r="A267" s="24" t="s">
        <v>2344</v>
      </c>
      <c r="B267" s="24" t="s">
        <v>373</v>
      </c>
    </row>
    <row r="268" spans="1:2" x14ac:dyDescent="0.2">
      <c r="A268" s="24" t="s">
        <v>2345</v>
      </c>
      <c r="B268" s="24" t="s">
        <v>772</v>
      </c>
    </row>
    <row r="269" spans="1:2" x14ac:dyDescent="0.2">
      <c r="A269" s="24" t="s">
        <v>2346</v>
      </c>
      <c r="B269" s="24" t="s">
        <v>773</v>
      </c>
    </row>
    <row r="270" spans="1:2" x14ac:dyDescent="0.2">
      <c r="A270" s="24" t="s">
        <v>2347</v>
      </c>
      <c r="B270" s="24" t="s">
        <v>774</v>
      </c>
    </row>
    <row r="271" spans="1:2" x14ac:dyDescent="0.2">
      <c r="A271" s="24" t="s">
        <v>2348</v>
      </c>
      <c r="B271" s="24" t="s">
        <v>775</v>
      </c>
    </row>
    <row r="272" spans="1:2" x14ac:dyDescent="0.2">
      <c r="A272" s="24" t="s">
        <v>2349</v>
      </c>
      <c r="B272" s="24" t="s">
        <v>776</v>
      </c>
    </row>
    <row r="273" spans="1:2" x14ac:dyDescent="0.2">
      <c r="A273" s="24" t="s">
        <v>2350</v>
      </c>
      <c r="B273" s="24" t="s">
        <v>777</v>
      </c>
    </row>
  </sheetData>
  <sheetProtection password="9509" sheet="1" objects="1" scenarios="1" selectLockedCells="1"/>
  <phoneticPr fontId="6" type="noConversion"/>
  <pageMargins left="0.75" right="0.75" top="1" bottom="1" header="0" footer="0"/>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52</vt:i4>
      </vt:variant>
    </vt:vector>
  </HeadingPairs>
  <TitlesOfParts>
    <vt:vector size="61" baseType="lpstr">
      <vt:lpstr>DATOS EMPRESA (1)</vt:lpstr>
      <vt:lpstr>DATOS EMPRESA (2)</vt:lpstr>
      <vt:lpstr>DATOS PROYECTO</vt:lpstr>
      <vt:lpstr>DATOS PROYECTO (2)</vt:lpstr>
      <vt:lpstr>Formulario Protección Datos</vt:lpstr>
      <vt:lpstr>Hoja4</vt:lpstr>
      <vt:lpstr>Hoja3</vt:lpstr>
      <vt:lpstr>Hoja1</vt:lpstr>
      <vt:lpstr>Hoja2</vt:lpstr>
      <vt:lpstr>'DATOS EMPRESA (1)'!Área_de_impresión</vt:lpstr>
      <vt:lpstr>'DATOS PROYECTO'!Área_de_impresión</vt:lpstr>
      <vt:lpstr>'DATOS PROYECTO (2)'!Área_de_impresión</vt:lpstr>
      <vt:lpstr>Capitulos</vt:lpstr>
      <vt:lpstr>Cod2TiposInverAgro</vt:lpstr>
      <vt:lpstr>Cod2TiposInverNoAgro</vt:lpstr>
      <vt:lpstr>CodResolucion</vt:lpstr>
      <vt:lpstr>CodsCNAE</vt:lpstr>
      <vt:lpstr>CodsIntegerCNAE</vt:lpstr>
      <vt:lpstr>CodsMunicipios</vt:lpstr>
      <vt:lpstr>CodTiposInverAgro</vt:lpstr>
      <vt:lpstr>CodTiposInverNoAgro</vt:lpstr>
      <vt:lpstr>ComboCodCNAE</vt:lpstr>
      <vt:lpstr>ComboCodResolucion</vt:lpstr>
      <vt:lpstr>ComboDescriCNAE</vt:lpstr>
      <vt:lpstr>ComboDescripcionesProductos</vt:lpstr>
      <vt:lpstr>ComboMunicipios</vt:lpstr>
      <vt:lpstr>ComboMunicipios2</vt:lpstr>
      <vt:lpstr>ConcatenadoCNAES</vt:lpstr>
      <vt:lpstr>DescriCNAE</vt:lpstr>
      <vt:lpstr>DescripcionesProductos</vt:lpstr>
      <vt:lpstr>FecFinInverAGRO</vt:lpstr>
      <vt:lpstr>FecFinInverPYMES</vt:lpstr>
      <vt:lpstr>FraseLinea29AGRO</vt:lpstr>
      <vt:lpstr>FraseLinea29PYMES</vt:lpstr>
      <vt:lpstr>fraseLinea35AGRO</vt:lpstr>
      <vt:lpstr>fraseLinea35PYME</vt:lpstr>
      <vt:lpstr>fraseLinea36AGRO</vt:lpstr>
      <vt:lpstr>fraseLinea36PYME</vt:lpstr>
      <vt:lpstr>fraseLinea40AGRO</vt:lpstr>
      <vt:lpstr>fraseLinea40PYME</vt:lpstr>
      <vt:lpstr>FrasePieDatosEmpresaA</vt:lpstr>
      <vt:lpstr>FrasePieDatosEmpresaN</vt:lpstr>
      <vt:lpstr>FrasePlantillaEmpresaAgro</vt:lpstr>
      <vt:lpstr>FrasePlantillaEmpresaNoAgro</vt:lpstr>
      <vt:lpstr>LeyendaAgro</vt:lpstr>
      <vt:lpstr>LeyendaNoAgro</vt:lpstr>
      <vt:lpstr>Municipios</vt:lpstr>
      <vt:lpstr>NotasAgro</vt:lpstr>
      <vt:lpstr>NotasNoAgro</vt:lpstr>
      <vt:lpstr>Partidas</vt:lpstr>
      <vt:lpstr>TamañoEmpresa</vt:lpstr>
      <vt:lpstr>TamañoEmpresaAGRO</vt:lpstr>
      <vt:lpstr>TamañoEmpresaNOAGRO</vt:lpstr>
      <vt:lpstr>TiposCooperativas</vt:lpstr>
      <vt:lpstr>TiposCooperativas1</vt:lpstr>
      <vt:lpstr>TiposCooperativas2</vt:lpstr>
      <vt:lpstr>TiposInverAgro</vt:lpstr>
      <vt:lpstr>TiposInverNoAgro</vt:lpstr>
      <vt:lpstr>'DATOS PROYECTO'!Títulos_a_imprimir</vt:lpstr>
      <vt:lpstr>'DATOS PROYECTO (2)'!Títulos_a_imprimir</vt:lpstr>
      <vt:lpstr>ValoresCheck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N058007</cp:lastModifiedBy>
  <cp:lastPrinted>2019-09-16T08:20:58Z</cp:lastPrinted>
  <dcterms:created xsi:type="dcterms:W3CDTF">2000-08-04T08:29:45Z</dcterms:created>
  <dcterms:modified xsi:type="dcterms:W3CDTF">2024-01-11T12:51:07Z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po documento calidad">
    <vt:lpwstr>4</vt:lpwstr>
  </property>
  <property fmtid="{D5CDD505-2E9C-101B-9397-08002B2CF9AE}" pid="3" name="Descripción del documento">
    <vt:lpwstr/>
  </property>
  <property fmtid="{D5CDD505-2E9C-101B-9397-08002B2CF9AE}" pid="4" name="Proceso antiguo0">
    <vt:lpwstr>28</vt:lpwstr>
  </property>
  <property fmtid="{D5CDD505-2E9C-101B-9397-08002B2CF9AE}" pid="5" name="ContentType">
    <vt:lpwstr>Documentación de Calidad</vt:lpwstr>
  </property>
  <property fmtid="{D5CDD505-2E9C-101B-9397-08002B2CF9AE}" pid="6" name="Procesos">
    <vt:lpwstr>0</vt:lpwstr>
  </property>
  <property fmtid="{D5CDD505-2E9C-101B-9397-08002B2CF9AE}" pid="7" name="Documentos asociados">
    <vt:lpwstr/>
  </property>
</Properties>
</file>