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ATOS\2025\CONVOCATORIAS DE AYUDAS 2025\GENERAZINEMA 2025\4. EXHIBICION (3615)\TRAMITACIÓN OF BASES CONVOCATORIA G.EXHIBICIÓN 2025\"/>
    </mc:Choice>
  </mc:AlternateContent>
  <bookViews>
    <workbookView xWindow="0" yWindow="0" windowWidth="19200" windowHeight="11010"/>
  </bookViews>
  <sheets>
    <sheet name="INSTRUCCIONES" sheetId="4" r:id="rId1"/>
    <sheet name="1. RELACIÓN FACTURAS" sheetId="2" r:id="rId2"/>
    <sheet name="2. GASTOS SALARIALES Y DE SS" sheetId="13" r:id="rId3"/>
    <sheet name="3. GASTO DECLARADO SUBVENC." sheetId="20" r:id="rId4"/>
    <sheet name="4. FUENTES DE FINANCIACIÓN" sheetId="11" r:id="rId5"/>
    <sheet name="GESTIÓN JUSTIFICACIÓN" sheetId="10" state="hidden" r:id="rId6"/>
    <sheet name="DATOS" sheetId="14" state="hidden" r:id="rId7"/>
    <sheet name="INFORME ANUAL 2025" sheetId="21" state="hidden" r:id="rId8"/>
    <sheet name="LOCALIDADES" sheetId="16" state="hidden" r:id="rId9"/>
  </sheets>
  <definedNames>
    <definedName name="_xlnm._FilterDatabase" localSheetId="1" hidden="1">'1. RELACIÓN FACTURAS'!$A$4:$AB$4</definedName>
    <definedName name="_xlnm._FilterDatabase" localSheetId="2" hidden="1">'2. GASTOS SALARIALES Y DE SS'!$B$6:$K$6</definedName>
    <definedName name="_xlnm._FilterDatabase" localSheetId="8" hidden="1">LOCALIDADES!$A$1:$C$273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1" l="1"/>
  <c r="C10" i="21"/>
  <c r="I43" i="21"/>
  <c r="J42" i="21" s="1"/>
  <c r="E43" i="21"/>
  <c r="F40" i="21" s="1"/>
  <c r="F43" i="21" s="1"/>
  <c r="F42" i="21"/>
  <c r="J41" i="21"/>
  <c r="F41" i="21"/>
  <c r="J40" i="21"/>
  <c r="D35" i="21"/>
  <c r="D31" i="21"/>
  <c r="D30" i="21"/>
  <c r="D26" i="21"/>
  <c r="D25" i="21"/>
  <c r="D22" i="21"/>
  <c r="J43" i="21" l="1"/>
  <c r="E29" i="14" l="1"/>
  <c r="E30" i="14" s="1"/>
  <c r="E28" i="14"/>
  <c r="H20" i="10" l="1"/>
  <c r="H14" i="10" l="1"/>
  <c r="H12" i="10"/>
  <c r="J10" i="10"/>
  <c r="H10" i="10"/>
  <c r="J9" i="10"/>
  <c r="H9" i="10"/>
  <c r="F15" i="10"/>
  <c r="C15" i="10"/>
  <c r="P16" i="10" s="1"/>
  <c r="P20" i="10" s="1"/>
  <c r="H14" i="20"/>
  <c r="H12" i="20"/>
  <c r="H10" i="20"/>
  <c r="H9" i="20"/>
  <c r="G20" i="14" l="1"/>
  <c r="G21" i="14"/>
  <c r="G22" i="14"/>
  <c r="G23" i="14"/>
  <c r="G24" i="14"/>
  <c r="G25" i="14"/>
  <c r="G19" i="14"/>
  <c r="H24" i="14" l="1"/>
  <c r="H22" i="14"/>
  <c r="H20" i="14"/>
  <c r="X11" i="13" l="1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X46" i="13"/>
  <c r="X47" i="13"/>
  <c r="X48" i="13"/>
  <c r="X49" i="13"/>
  <c r="X50" i="13"/>
  <c r="X51" i="13"/>
  <c r="X52" i="13"/>
  <c r="X53" i="13"/>
  <c r="X54" i="13"/>
  <c r="X55" i="13"/>
  <c r="X56" i="13"/>
  <c r="X57" i="13"/>
  <c r="X58" i="13"/>
  <c r="X59" i="13"/>
  <c r="X60" i="13"/>
  <c r="X61" i="13"/>
  <c r="X62" i="13"/>
  <c r="X63" i="13"/>
  <c r="X64" i="13"/>
  <c r="X65" i="13"/>
  <c r="X66" i="13"/>
  <c r="X67" i="13"/>
  <c r="X68" i="13"/>
  <c r="X69" i="13"/>
  <c r="X70" i="13"/>
  <c r="X71" i="13"/>
  <c r="X72" i="13"/>
  <c r="X73" i="13"/>
  <c r="X74" i="13"/>
  <c r="X75" i="13"/>
  <c r="X76" i="13"/>
  <c r="X77" i="13"/>
  <c r="X78" i="13"/>
  <c r="X79" i="13"/>
  <c r="X80" i="13"/>
  <c r="X81" i="13"/>
  <c r="X82" i="13"/>
  <c r="X83" i="13"/>
  <c r="X84" i="13"/>
  <c r="X85" i="13"/>
  <c r="X86" i="13"/>
  <c r="X87" i="13"/>
  <c r="X88" i="13"/>
  <c r="X89" i="13"/>
  <c r="X90" i="13"/>
  <c r="X91" i="13"/>
  <c r="X92" i="13"/>
  <c r="X93" i="13"/>
  <c r="X94" i="13"/>
  <c r="X95" i="13"/>
  <c r="X96" i="13"/>
  <c r="X97" i="13"/>
  <c r="X98" i="13"/>
  <c r="X99" i="13"/>
  <c r="X100" i="13"/>
  <c r="X101" i="13"/>
  <c r="X102" i="13"/>
  <c r="X103" i="13"/>
  <c r="X104" i="13"/>
  <c r="X105" i="13"/>
  <c r="X106" i="13"/>
  <c r="X107" i="13"/>
  <c r="X108" i="13"/>
  <c r="X109" i="13"/>
  <c r="X110" i="13"/>
  <c r="X111" i="13"/>
  <c r="X112" i="13"/>
  <c r="X113" i="13"/>
  <c r="X114" i="13"/>
  <c r="X115" i="13"/>
  <c r="X116" i="13"/>
  <c r="X117" i="13"/>
  <c r="X118" i="13"/>
  <c r="X119" i="13"/>
  <c r="X120" i="13"/>
  <c r="X121" i="13"/>
  <c r="X122" i="13"/>
  <c r="X124" i="13"/>
  <c r="X125" i="13"/>
  <c r="X126" i="13"/>
  <c r="X127" i="13"/>
  <c r="X128" i="13"/>
  <c r="X129" i="13"/>
  <c r="X130" i="13"/>
  <c r="X131" i="13"/>
  <c r="X132" i="13"/>
  <c r="X133" i="13"/>
  <c r="X134" i="13"/>
  <c r="X135" i="13"/>
  <c r="X136" i="13"/>
  <c r="X137" i="13"/>
  <c r="X138" i="13"/>
  <c r="X139" i="13"/>
  <c r="X140" i="13"/>
  <c r="X141" i="13"/>
  <c r="P8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106" i="13"/>
  <c r="P107" i="13"/>
  <c r="P108" i="13"/>
  <c r="P109" i="13"/>
  <c r="P110" i="13"/>
  <c r="P111" i="13"/>
  <c r="P112" i="13"/>
  <c r="P113" i="13"/>
  <c r="P114" i="13"/>
  <c r="P115" i="13"/>
  <c r="P116" i="13"/>
  <c r="P117" i="13"/>
  <c r="P118" i="13"/>
  <c r="P119" i="13"/>
  <c r="P120" i="13"/>
  <c r="P121" i="13"/>
  <c r="P122" i="13"/>
  <c r="P123" i="13"/>
  <c r="P124" i="13"/>
  <c r="P125" i="13"/>
  <c r="P126" i="13"/>
  <c r="P127" i="13"/>
  <c r="P128" i="13"/>
  <c r="P129" i="13"/>
  <c r="P130" i="13"/>
  <c r="P131" i="13"/>
  <c r="P132" i="13"/>
  <c r="P133" i="13"/>
  <c r="P134" i="13"/>
  <c r="P135" i="13"/>
  <c r="P136" i="13"/>
  <c r="P137" i="13"/>
  <c r="P138" i="13"/>
  <c r="P139" i="13"/>
  <c r="P140" i="13"/>
  <c r="P141" i="13"/>
  <c r="B25" i="14" l="1"/>
  <c r="M5" i="2" l="1"/>
  <c r="O5" i="2"/>
  <c r="H19" i="14" l="1"/>
  <c r="I16" i="10" l="1"/>
  <c r="J29" i="14"/>
  <c r="C14" i="20" l="1"/>
  <c r="C13" i="20"/>
  <c r="C12" i="20"/>
  <c r="C11" i="20"/>
  <c r="C10" i="20"/>
  <c r="C9" i="20"/>
  <c r="C10" i="10" l="1"/>
  <c r="B20" i="14" s="1"/>
  <c r="C11" i="10"/>
  <c r="B21" i="14" s="1"/>
  <c r="C12" i="10"/>
  <c r="B22" i="14" s="1"/>
  <c r="C13" i="10"/>
  <c r="B23" i="14" s="1"/>
  <c r="C14" i="10"/>
  <c r="B24" i="14" s="1"/>
  <c r="C9" i="10"/>
  <c r="B19" i="14" s="1"/>
  <c r="P15" i="10" l="1"/>
  <c r="P13" i="10"/>
  <c r="P11" i="10"/>
  <c r="P12" i="10"/>
  <c r="P10" i="10"/>
  <c r="P9" i="10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5" i="13"/>
  <c r="K126" i="13"/>
  <c r="K127" i="13"/>
  <c r="K128" i="13"/>
  <c r="K129" i="13"/>
  <c r="K130" i="13"/>
  <c r="K131" i="13"/>
  <c r="K132" i="13"/>
  <c r="K133" i="13"/>
  <c r="K134" i="13"/>
  <c r="K135" i="13"/>
  <c r="K136" i="13"/>
  <c r="K137" i="13"/>
  <c r="K138" i="13"/>
  <c r="K139" i="13"/>
  <c r="K140" i="13"/>
  <c r="K141" i="13"/>
  <c r="P7" i="13"/>
  <c r="K7" i="13"/>
  <c r="F4" i="13"/>
  <c r="J4" i="13" s="1"/>
  <c r="M6" i="2"/>
  <c r="O6" i="2"/>
  <c r="S6" i="2"/>
  <c r="M7" i="2"/>
  <c r="O7" i="2"/>
  <c r="S7" i="2"/>
  <c r="M8" i="2"/>
  <c r="O8" i="2"/>
  <c r="S8" i="2"/>
  <c r="M9" i="2"/>
  <c r="O9" i="2"/>
  <c r="U9" i="2"/>
  <c r="S9" i="2" s="1"/>
  <c r="M10" i="2"/>
  <c r="O10" i="2"/>
  <c r="U10" i="2"/>
  <c r="S10" i="2" s="1"/>
  <c r="AA10" i="2" s="1"/>
  <c r="M11" i="2"/>
  <c r="O11" i="2"/>
  <c r="U11" i="2"/>
  <c r="S11" i="2" s="1"/>
  <c r="M12" i="2"/>
  <c r="O12" i="2"/>
  <c r="U12" i="2"/>
  <c r="S12" i="2" s="1"/>
  <c r="AA12" i="2" s="1"/>
  <c r="M13" i="2"/>
  <c r="O13" i="2"/>
  <c r="U13" i="2"/>
  <c r="S13" i="2" s="1"/>
  <c r="M14" i="2"/>
  <c r="O14" i="2"/>
  <c r="U14" i="2"/>
  <c r="S14" i="2" s="1"/>
  <c r="AA14" i="2" s="1"/>
  <c r="M15" i="2"/>
  <c r="O15" i="2"/>
  <c r="U15" i="2"/>
  <c r="S15" i="2" s="1"/>
  <c r="M16" i="2"/>
  <c r="O16" i="2"/>
  <c r="U16" i="2"/>
  <c r="S16" i="2" s="1"/>
  <c r="AA16" i="2" s="1"/>
  <c r="M17" i="2"/>
  <c r="O17" i="2"/>
  <c r="U17" i="2"/>
  <c r="S17" i="2" s="1"/>
  <c r="AA17" i="2" s="1"/>
  <c r="M18" i="2"/>
  <c r="O18" i="2"/>
  <c r="U18" i="2"/>
  <c r="S18" i="2" s="1"/>
  <c r="M19" i="2"/>
  <c r="O19" i="2"/>
  <c r="U19" i="2"/>
  <c r="S19" i="2" s="1"/>
  <c r="M20" i="2"/>
  <c r="O20" i="2"/>
  <c r="U20" i="2"/>
  <c r="S20" i="2" s="1"/>
  <c r="AA20" i="2" s="1"/>
  <c r="M21" i="2"/>
  <c r="O21" i="2"/>
  <c r="U21" i="2"/>
  <c r="S21" i="2" s="1"/>
  <c r="AA21" i="2" s="1"/>
  <c r="M22" i="2"/>
  <c r="O22" i="2"/>
  <c r="U22" i="2"/>
  <c r="S22" i="2" s="1"/>
  <c r="M23" i="2"/>
  <c r="O23" i="2"/>
  <c r="U23" i="2"/>
  <c r="S23" i="2" s="1"/>
  <c r="M24" i="2"/>
  <c r="O24" i="2"/>
  <c r="U24" i="2"/>
  <c r="S24" i="2" s="1"/>
  <c r="AA24" i="2" s="1"/>
  <c r="M25" i="2"/>
  <c r="O25" i="2"/>
  <c r="U25" i="2"/>
  <c r="S25" i="2" s="1"/>
  <c r="AA25" i="2" s="1"/>
  <c r="M26" i="2"/>
  <c r="O26" i="2"/>
  <c r="U26" i="2"/>
  <c r="S26" i="2" s="1"/>
  <c r="AA26" i="2" s="1"/>
  <c r="M27" i="2"/>
  <c r="O27" i="2"/>
  <c r="U27" i="2"/>
  <c r="S27" i="2" s="1"/>
  <c r="AA27" i="2" s="1"/>
  <c r="M28" i="2"/>
  <c r="O28" i="2"/>
  <c r="U28" i="2"/>
  <c r="S28" i="2" s="1"/>
  <c r="AA28" i="2" s="1"/>
  <c r="M29" i="2"/>
  <c r="O29" i="2"/>
  <c r="U29" i="2"/>
  <c r="S29" i="2" s="1"/>
  <c r="AA29" i="2" s="1"/>
  <c r="M30" i="2"/>
  <c r="O30" i="2"/>
  <c r="U30" i="2"/>
  <c r="S30" i="2" s="1"/>
  <c r="AA30" i="2" s="1"/>
  <c r="M31" i="2"/>
  <c r="O31" i="2"/>
  <c r="U31" i="2"/>
  <c r="S31" i="2" s="1"/>
  <c r="M32" i="2"/>
  <c r="O32" i="2"/>
  <c r="U32" i="2"/>
  <c r="S32" i="2" s="1"/>
  <c r="AA32" i="2" s="1"/>
  <c r="M33" i="2"/>
  <c r="O33" i="2"/>
  <c r="U33" i="2"/>
  <c r="S33" i="2" s="1"/>
  <c r="M34" i="2"/>
  <c r="O34" i="2"/>
  <c r="U34" i="2"/>
  <c r="S34" i="2" s="1"/>
  <c r="AA34" i="2" s="1"/>
  <c r="M35" i="2"/>
  <c r="O35" i="2"/>
  <c r="U35" i="2"/>
  <c r="S35" i="2" s="1"/>
  <c r="AA35" i="2" s="1"/>
  <c r="M36" i="2"/>
  <c r="O36" i="2"/>
  <c r="U36" i="2"/>
  <c r="S36" i="2" s="1"/>
  <c r="AA36" i="2" s="1"/>
  <c r="M37" i="2"/>
  <c r="O37" i="2"/>
  <c r="U37" i="2"/>
  <c r="S37" i="2" s="1"/>
  <c r="M38" i="2"/>
  <c r="O38" i="2"/>
  <c r="U38" i="2"/>
  <c r="S38" i="2" s="1"/>
  <c r="AA38" i="2" s="1"/>
  <c r="M39" i="2"/>
  <c r="O39" i="2"/>
  <c r="U39" i="2"/>
  <c r="S39" i="2" s="1"/>
  <c r="AA39" i="2" s="1"/>
  <c r="M40" i="2"/>
  <c r="O40" i="2"/>
  <c r="U40" i="2"/>
  <c r="S40" i="2" s="1"/>
  <c r="AA40" i="2" s="1"/>
  <c r="M41" i="2"/>
  <c r="O41" i="2"/>
  <c r="U41" i="2"/>
  <c r="S41" i="2" s="1"/>
  <c r="M42" i="2"/>
  <c r="O42" i="2"/>
  <c r="U42" i="2"/>
  <c r="S42" i="2" s="1"/>
  <c r="AA42" i="2" s="1"/>
  <c r="M43" i="2"/>
  <c r="O43" i="2"/>
  <c r="U43" i="2"/>
  <c r="S43" i="2" s="1"/>
  <c r="AA43" i="2" s="1"/>
  <c r="M44" i="2"/>
  <c r="O44" i="2"/>
  <c r="U44" i="2"/>
  <c r="S44" i="2" s="1"/>
  <c r="AA44" i="2" s="1"/>
  <c r="M45" i="2"/>
  <c r="O45" i="2"/>
  <c r="U45" i="2"/>
  <c r="S45" i="2" s="1"/>
  <c r="M46" i="2"/>
  <c r="O46" i="2"/>
  <c r="U46" i="2"/>
  <c r="S46" i="2" s="1"/>
  <c r="AA46" i="2" s="1"/>
  <c r="M47" i="2"/>
  <c r="O47" i="2"/>
  <c r="U47" i="2"/>
  <c r="S47" i="2" s="1"/>
  <c r="AA47" i="2" s="1"/>
  <c r="M48" i="2"/>
  <c r="O48" i="2"/>
  <c r="U48" i="2"/>
  <c r="S48" i="2" s="1"/>
  <c r="AA48" i="2" s="1"/>
  <c r="M49" i="2"/>
  <c r="O49" i="2"/>
  <c r="U49" i="2"/>
  <c r="S49" i="2" s="1"/>
  <c r="M50" i="2"/>
  <c r="O50" i="2"/>
  <c r="U50" i="2"/>
  <c r="S50" i="2" s="1"/>
  <c r="AA50" i="2" s="1"/>
  <c r="M51" i="2"/>
  <c r="O51" i="2"/>
  <c r="U51" i="2"/>
  <c r="S51" i="2" s="1"/>
  <c r="AA51" i="2" s="1"/>
  <c r="M52" i="2"/>
  <c r="O52" i="2"/>
  <c r="U52" i="2"/>
  <c r="S52" i="2" s="1"/>
  <c r="AA52" i="2" s="1"/>
  <c r="M53" i="2"/>
  <c r="O53" i="2"/>
  <c r="U53" i="2"/>
  <c r="S53" i="2" s="1"/>
  <c r="M54" i="2"/>
  <c r="O54" i="2"/>
  <c r="U54" i="2"/>
  <c r="S54" i="2" s="1"/>
  <c r="AA54" i="2" s="1"/>
  <c r="M55" i="2"/>
  <c r="O55" i="2"/>
  <c r="U55" i="2"/>
  <c r="S55" i="2" s="1"/>
  <c r="AA55" i="2" s="1"/>
  <c r="M56" i="2"/>
  <c r="O56" i="2"/>
  <c r="U56" i="2"/>
  <c r="S56" i="2" s="1"/>
  <c r="AA56" i="2" s="1"/>
  <c r="M57" i="2"/>
  <c r="O57" i="2"/>
  <c r="U57" i="2"/>
  <c r="S57" i="2" s="1"/>
  <c r="M58" i="2"/>
  <c r="O58" i="2"/>
  <c r="U58" i="2"/>
  <c r="S58" i="2" s="1"/>
  <c r="AA58" i="2" s="1"/>
  <c r="M59" i="2"/>
  <c r="O59" i="2"/>
  <c r="U59" i="2"/>
  <c r="S59" i="2" s="1"/>
  <c r="AA59" i="2" s="1"/>
  <c r="M60" i="2"/>
  <c r="O60" i="2"/>
  <c r="U60" i="2"/>
  <c r="S60" i="2" s="1"/>
  <c r="AA60" i="2" s="1"/>
  <c r="M61" i="2"/>
  <c r="O61" i="2"/>
  <c r="U61" i="2"/>
  <c r="S61" i="2" s="1"/>
  <c r="M62" i="2"/>
  <c r="O62" i="2"/>
  <c r="U62" i="2"/>
  <c r="S62" i="2" s="1"/>
  <c r="AA62" i="2" s="1"/>
  <c r="M63" i="2"/>
  <c r="O63" i="2"/>
  <c r="U63" i="2"/>
  <c r="S63" i="2" s="1"/>
  <c r="AA63" i="2" s="1"/>
  <c r="M64" i="2"/>
  <c r="O64" i="2"/>
  <c r="U64" i="2"/>
  <c r="S64" i="2" s="1"/>
  <c r="AA64" i="2" s="1"/>
  <c r="M65" i="2"/>
  <c r="O65" i="2"/>
  <c r="U65" i="2"/>
  <c r="S65" i="2" s="1"/>
  <c r="M66" i="2"/>
  <c r="O66" i="2"/>
  <c r="U66" i="2"/>
  <c r="S66" i="2" s="1"/>
  <c r="AA66" i="2" s="1"/>
  <c r="M67" i="2"/>
  <c r="O67" i="2"/>
  <c r="U67" i="2"/>
  <c r="S67" i="2" s="1"/>
  <c r="AA67" i="2" s="1"/>
  <c r="M68" i="2"/>
  <c r="O68" i="2"/>
  <c r="U68" i="2"/>
  <c r="S68" i="2" s="1"/>
  <c r="AA68" i="2" s="1"/>
  <c r="M69" i="2"/>
  <c r="O69" i="2"/>
  <c r="U69" i="2"/>
  <c r="S69" i="2" s="1"/>
  <c r="M70" i="2"/>
  <c r="O70" i="2"/>
  <c r="U70" i="2"/>
  <c r="S70" i="2" s="1"/>
  <c r="AA70" i="2" s="1"/>
  <c r="M71" i="2"/>
  <c r="O71" i="2"/>
  <c r="U71" i="2"/>
  <c r="S71" i="2" s="1"/>
  <c r="AA71" i="2" s="1"/>
  <c r="M72" i="2"/>
  <c r="O72" i="2"/>
  <c r="U72" i="2"/>
  <c r="S72" i="2" s="1"/>
  <c r="AA72" i="2" s="1"/>
  <c r="M73" i="2"/>
  <c r="O73" i="2"/>
  <c r="U73" i="2"/>
  <c r="S73" i="2" s="1"/>
  <c r="M74" i="2"/>
  <c r="O74" i="2"/>
  <c r="U74" i="2"/>
  <c r="S74" i="2" s="1"/>
  <c r="AA74" i="2" s="1"/>
  <c r="M75" i="2"/>
  <c r="O75" i="2"/>
  <c r="U75" i="2"/>
  <c r="S75" i="2" s="1"/>
  <c r="AA75" i="2" s="1"/>
  <c r="M76" i="2"/>
  <c r="O76" i="2"/>
  <c r="U76" i="2"/>
  <c r="S76" i="2" s="1"/>
  <c r="AA76" i="2" s="1"/>
  <c r="M77" i="2"/>
  <c r="O77" i="2"/>
  <c r="U77" i="2"/>
  <c r="S77" i="2" s="1"/>
  <c r="M78" i="2"/>
  <c r="O78" i="2"/>
  <c r="U78" i="2"/>
  <c r="S78" i="2" s="1"/>
  <c r="AA78" i="2" s="1"/>
  <c r="M79" i="2"/>
  <c r="O79" i="2"/>
  <c r="U79" i="2"/>
  <c r="S79" i="2" s="1"/>
  <c r="AA79" i="2" s="1"/>
  <c r="M80" i="2"/>
  <c r="O80" i="2"/>
  <c r="U80" i="2"/>
  <c r="S80" i="2" s="1"/>
  <c r="AA80" i="2" s="1"/>
  <c r="M81" i="2"/>
  <c r="O81" i="2"/>
  <c r="S81" i="2"/>
  <c r="U81" i="2"/>
  <c r="M82" i="2"/>
  <c r="O82" i="2"/>
  <c r="U82" i="2"/>
  <c r="S82" i="2" s="1"/>
  <c r="M83" i="2"/>
  <c r="O83" i="2"/>
  <c r="U83" i="2"/>
  <c r="S83" i="2" s="1"/>
  <c r="M84" i="2"/>
  <c r="O84" i="2"/>
  <c r="U84" i="2"/>
  <c r="S84" i="2" s="1"/>
  <c r="M85" i="2"/>
  <c r="O85" i="2"/>
  <c r="U85" i="2"/>
  <c r="S85" i="2" s="1"/>
  <c r="M86" i="2"/>
  <c r="O86" i="2"/>
  <c r="U86" i="2"/>
  <c r="S86" i="2" s="1"/>
  <c r="M87" i="2"/>
  <c r="O87" i="2"/>
  <c r="U87" i="2"/>
  <c r="S87" i="2" s="1"/>
  <c r="M88" i="2"/>
  <c r="O88" i="2"/>
  <c r="U88" i="2"/>
  <c r="S88" i="2" s="1"/>
  <c r="M89" i="2"/>
  <c r="O89" i="2"/>
  <c r="U89" i="2"/>
  <c r="S89" i="2" s="1"/>
  <c r="M90" i="2"/>
  <c r="O90" i="2"/>
  <c r="U90" i="2"/>
  <c r="S90" i="2" s="1"/>
  <c r="M91" i="2"/>
  <c r="O91" i="2"/>
  <c r="U91" i="2"/>
  <c r="S91" i="2" s="1"/>
  <c r="M92" i="2"/>
  <c r="O92" i="2"/>
  <c r="U92" i="2"/>
  <c r="S92" i="2" s="1"/>
  <c r="M93" i="2"/>
  <c r="O93" i="2"/>
  <c r="U93" i="2"/>
  <c r="S93" i="2" s="1"/>
  <c r="M94" i="2"/>
  <c r="O94" i="2"/>
  <c r="U94" i="2"/>
  <c r="S94" i="2" s="1"/>
  <c r="M95" i="2"/>
  <c r="O95" i="2"/>
  <c r="U95" i="2"/>
  <c r="S95" i="2" s="1"/>
  <c r="M96" i="2"/>
  <c r="O96" i="2"/>
  <c r="U96" i="2"/>
  <c r="S96" i="2" s="1"/>
  <c r="M97" i="2"/>
  <c r="O97" i="2"/>
  <c r="U97" i="2"/>
  <c r="S97" i="2" s="1"/>
  <c r="M98" i="2"/>
  <c r="O98" i="2"/>
  <c r="U98" i="2"/>
  <c r="S98" i="2" s="1"/>
  <c r="M99" i="2"/>
  <c r="O99" i="2"/>
  <c r="U99" i="2"/>
  <c r="S99" i="2" s="1"/>
  <c r="M100" i="2"/>
  <c r="O100" i="2"/>
  <c r="U100" i="2"/>
  <c r="S100" i="2" s="1"/>
  <c r="M101" i="2"/>
  <c r="O101" i="2"/>
  <c r="U101" i="2"/>
  <c r="S101" i="2" s="1"/>
  <c r="M102" i="2"/>
  <c r="O102" i="2"/>
  <c r="U102" i="2"/>
  <c r="S102" i="2" s="1"/>
  <c r="M103" i="2"/>
  <c r="O103" i="2"/>
  <c r="U103" i="2"/>
  <c r="S103" i="2" s="1"/>
  <c r="M104" i="2"/>
  <c r="O104" i="2"/>
  <c r="U104" i="2"/>
  <c r="S104" i="2" s="1"/>
  <c r="M105" i="2"/>
  <c r="O105" i="2"/>
  <c r="U105" i="2"/>
  <c r="S105" i="2" s="1"/>
  <c r="M106" i="2"/>
  <c r="O106" i="2"/>
  <c r="U106" i="2"/>
  <c r="S106" i="2" s="1"/>
  <c r="M107" i="2"/>
  <c r="O107" i="2"/>
  <c r="U107" i="2"/>
  <c r="S107" i="2" s="1"/>
  <c r="M108" i="2"/>
  <c r="O108" i="2"/>
  <c r="U108" i="2"/>
  <c r="S108" i="2" s="1"/>
  <c r="M109" i="2"/>
  <c r="O109" i="2"/>
  <c r="U109" i="2"/>
  <c r="S109" i="2" s="1"/>
  <c r="M110" i="2"/>
  <c r="O110" i="2"/>
  <c r="U110" i="2"/>
  <c r="S110" i="2" s="1"/>
  <c r="M111" i="2"/>
  <c r="O111" i="2"/>
  <c r="U111" i="2"/>
  <c r="S111" i="2" s="1"/>
  <c r="M112" i="2"/>
  <c r="O112" i="2"/>
  <c r="U112" i="2"/>
  <c r="S112" i="2" s="1"/>
  <c r="M113" i="2"/>
  <c r="O113" i="2"/>
  <c r="U113" i="2"/>
  <c r="S113" i="2" s="1"/>
  <c r="M114" i="2"/>
  <c r="O114" i="2"/>
  <c r="U114" i="2"/>
  <c r="S114" i="2" s="1"/>
  <c r="M115" i="2"/>
  <c r="O115" i="2"/>
  <c r="U115" i="2"/>
  <c r="S115" i="2" s="1"/>
  <c r="M116" i="2"/>
  <c r="O116" i="2"/>
  <c r="U116" i="2"/>
  <c r="S116" i="2" s="1"/>
  <c r="M117" i="2"/>
  <c r="O117" i="2"/>
  <c r="U117" i="2"/>
  <c r="S117" i="2" s="1"/>
  <c r="M118" i="2"/>
  <c r="O118" i="2"/>
  <c r="U118" i="2"/>
  <c r="S118" i="2" s="1"/>
  <c r="M119" i="2"/>
  <c r="O119" i="2"/>
  <c r="U119" i="2"/>
  <c r="S119" i="2" s="1"/>
  <c r="M120" i="2"/>
  <c r="O120" i="2"/>
  <c r="U120" i="2"/>
  <c r="S120" i="2" s="1"/>
  <c r="M121" i="2"/>
  <c r="O121" i="2"/>
  <c r="U121" i="2"/>
  <c r="S121" i="2" s="1"/>
  <c r="M122" i="2"/>
  <c r="O122" i="2"/>
  <c r="U122" i="2"/>
  <c r="S122" i="2" s="1"/>
  <c r="M123" i="2"/>
  <c r="O123" i="2"/>
  <c r="U123" i="2"/>
  <c r="S123" i="2" s="1"/>
  <c r="M124" i="2"/>
  <c r="O124" i="2"/>
  <c r="U124" i="2"/>
  <c r="S124" i="2" s="1"/>
  <c r="M125" i="2"/>
  <c r="O125" i="2"/>
  <c r="U125" i="2"/>
  <c r="S125" i="2" s="1"/>
  <c r="M126" i="2"/>
  <c r="O126" i="2"/>
  <c r="U126" i="2"/>
  <c r="S126" i="2" s="1"/>
  <c r="M127" i="2"/>
  <c r="O127" i="2"/>
  <c r="U127" i="2"/>
  <c r="S127" i="2" s="1"/>
  <c r="M128" i="2"/>
  <c r="O128" i="2"/>
  <c r="U128" i="2"/>
  <c r="S128" i="2" s="1"/>
  <c r="M129" i="2"/>
  <c r="O129" i="2"/>
  <c r="U129" i="2"/>
  <c r="S129" i="2" s="1"/>
  <c r="M130" i="2"/>
  <c r="O130" i="2"/>
  <c r="U130" i="2"/>
  <c r="S130" i="2" s="1"/>
  <c r="M131" i="2"/>
  <c r="O131" i="2"/>
  <c r="S131" i="2"/>
  <c r="U131" i="2"/>
  <c r="M132" i="2"/>
  <c r="O132" i="2"/>
  <c r="U132" i="2"/>
  <c r="S132" i="2" s="1"/>
  <c r="M133" i="2"/>
  <c r="O133" i="2"/>
  <c r="U133" i="2"/>
  <c r="S133" i="2" s="1"/>
  <c r="M134" i="2"/>
  <c r="O134" i="2"/>
  <c r="U134" i="2"/>
  <c r="S134" i="2" s="1"/>
  <c r="M135" i="2"/>
  <c r="O135" i="2"/>
  <c r="U135" i="2"/>
  <c r="S135" i="2" s="1"/>
  <c r="M136" i="2"/>
  <c r="O136" i="2"/>
  <c r="U136" i="2"/>
  <c r="S136" i="2" s="1"/>
  <c r="M137" i="2"/>
  <c r="O137" i="2"/>
  <c r="U137" i="2"/>
  <c r="S137" i="2" s="1"/>
  <c r="M138" i="2"/>
  <c r="O138" i="2"/>
  <c r="U138" i="2"/>
  <c r="S138" i="2" s="1"/>
  <c r="M139" i="2"/>
  <c r="O139" i="2"/>
  <c r="U139" i="2"/>
  <c r="S139" i="2" s="1"/>
  <c r="M140" i="2"/>
  <c r="O140" i="2"/>
  <c r="U140" i="2"/>
  <c r="S140" i="2" s="1"/>
  <c r="M141" i="2"/>
  <c r="O141" i="2"/>
  <c r="U141" i="2"/>
  <c r="S141" i="2" s="1"/>
  <c r="M142" i="2"/>
  <c r="O142" i="2"/>
  <c r="U142" i="2"/>
  <c r="S142" i="2" s="1"/>
  <c r="M143" i="2"/>
  <c r="O143" i="2"/>
  <c r="U143" i="2"/>
  <c r="S143" i="2" s="1"/>
  <c r="M144" i="2"/>
  <c r="O144" i="2"/>
  <c r="U144" i="2"/>
  <c r="S144" i="2" s="1"/>
  <c r="M145" i="2"/>
  <c r="O145" i="2"/>
  <c r="U145" i="2"/>
  <c r="S145" i="2" s="1"/>
  <c r="M146" i="2"/>
  <c r="O146" i="2"/>
  <c r="U146" i="2"/>
  <c r="S146" i="2" s="1"/>
  <c r="M147" i="2"/>
  <c r="O147" i="2"/>
  <c r="U147" i="2"/>
  <c r="S147" i="2" s="1"/>
  <c r="M148" i="2"/>
  <c r="O148" i="2"/>
  <c r="U148" i="2"/>
  <c r="S148" i="2" s="1"/>
  <c r="M149" i="2"/>
  <c r="O149" i="2"/>
  <c r="U149" i="2"/>
  <c r="S149" i="2" s="1"/>
  <c r="M150" i="2"/>
  <c r="O150" i="2"/>
  <c r="U150" i="2"/>
  <c r="S150" i="2" s="1"/>
  <c r="M151" i="2"/>
  <c r="O151" i="2"/>
  <c r="U151" i="2"/>
  <c r="S151" i="2" s="1"/>
  <c r="M152" i="2"/>
  <c r="O152" i="2"/>
  <c r="U152" i="2"/>
  <c r="S152" i="2" s="1"/>
  <c r="M153" i="2"/>
  <c r="O153" i="2"/>
  <c r="U153" i="2"/>
  <c r="S153" i="2" s="1"/>
  <c r="M154" i="2"/>
  <c r="O154" i="2"/>
  <c r="U154" i="2"/>
  <c r="S154" i="2" s="1"/>
  <c r="M155" i="2"/>
  <c r="O155" i="2"/>
  <c r="U155" i="2"/>
  <c r="S155" i="2" s="1"/>
  <c r="M156" i="2"/>
  <c r="O156" i="2"/>
  <c r="U156" i="2"/>
  <c r="S156" i="2" s="1"/>
  <c r="M157" i="2"/>
  <c r="O157" i="2"/>
  <c r="U157" i="2"/>
  <c r="S157" i="2" s="1"/>
  <c r="M158" i="2"/>
  <c r="O158" i="2"/>
  <c r="U158" i="2"/>
  <c r="S158" i="2" s="1"/>
  <c r="M159" i="2"/>
  <c r="O159" i="2"/>
  <c r="U159" i="2"/>
  <c r="S159" i="2" s="1"/>
  <c r="M160" i="2"/>
  <c r="O160" i="2"/>
  <c r="U160" i="2"/>
  <c r="S160" i="2" s="1"/>
  <c r="M161" i="2"/>
  <c r="O161" i="2"/>
  <c r="U161" i="2"/>
  <c r="S161" i="2" s="1"/>
  <c r="M162" i="2"/>
  <c r="O162" i="2"/>
  <c r="U162" i="2"/>
  <c r="S162" i="2" s="1"/>
  <c r="M163" i="2"/>
  <c r="O163" i="2"/>
  <c r="U163" i="2"/>
  <c r="S163" i="2" s="1"/>
  <c r="M164" i="2"/>
  <c r="O164" i="2"/>
  <c r="U164" i="2"/>
  <c r="S164" i="2" s="1"/>
  <c r="M165" i="2"/>
  <c r="O165" i="2"/>
  <c r="U165" i="2"/>
  <c r="S165" i="2" s="1"/>
  <c r="M166" i="2"/>
  <c r="O166" i="2"/>
  <c r="U166" i="2"/>
  <c r="S166" i="2" s="1"/>
  <c r="M167" i="2"/>
  <c r="O167" i="2"/>
  <c r="U167" i="2"/>
  <c r="S167" i="2" s="1"/>
  <c r="M168" i="2"/>
  <c r="O168" i="2"/>
  <c r="U168" i="2"/>
  <c r="S168" i="2" s="1"/>
  <c r="M169" i="2"/>
  <c r="O169" i="2"/>
  <c r="U169" i="2"/>
  <c r="S169" i="2" s="1"/>
  <c r="M170" i="2"/>
  <c r="O170" i="2"/>
  <c r="U170" i="2"/>
  <c r="S170" i="2" s="1"/>
  <c r="M171" i="2"/>
  <c r="O171" i="2"/>
  <c r="U171" i="2"/>
  <c r="S171" i="2" s="1"/>
  <c r="M172" i="2"/>
  <c r="O172" i="2"/>
  <c r="U172" i="2"/>
  <c r="S172" i="2" s="1"/>
  <c r="M173" i="2"/>
  <c r="O173" i="2"/>
  <c r="U173" i="2"/>
  <c r="S173" i="2" s="1"/>
  <c r="M174" i="2"/>
  <c r="O174" i="2"/>
  <c r="U174" i="2"/>
  <c r="S174" i="2" s="1"/>
  <c r="M175" i="2"/>
  <c r="O175" i="2"/>
  <c r="U175" i="2"/>
  <c r="S175" i="2" s="1"/>
  <c r="M176" i="2"/>
  <c r="O176" i="2"/>
  <c r="U176" i="2"/>
  <c r="S176" i="2" s="1"/>
  <c r="M177" i="2"/>
  <c r="O177" i="2"/>
  <c r="U177" i="2"/>
  <c r="S177" i="2" s="1"/>
  <c r="M178" i="2"/>
  <c r="O178" i="2"/>
  <c r="U178" i="2"/>
  <c r="S178" i="2" s="1"/>
  <c r="M179" i="2"/>
  <c r="O179" i="2"/>
  <c r="U179" i="2"/>
  <c r="S179" i="2" s="1"/>
  <c r="M180" i="2"/>
  <c r="O180" i="2"/>
  <c r="U180" i="2"/>
  <c r="S180" i="2" s="1"/>
  <c r="M181" i="2"/>
  <c r="O181" i="2"/>
  <c r="U181" i="2"/>
  <c r="S181" i="2" s="1"/>
  <c r="M182" i="2"/>
  <c r="O182" i="2"/>
  <c r="U182" i="2"/>
  <c r="S182" i="2" s="1"/>
  <c r="M183" i="2"/>
  <c r="O183" i="2"/>
  <c r="U183" i="2"/>
  <c r="S183" i="2" s="1"/>
  <c r="M184" i="2"/>
  <c r="O184" i="2"/>
  <c r="U184" i="2"/>
  <c r="S184" i="2" s="1"/>
  <c r="M185" i="2"/>
  <c r="O185" i="2"/>
  <c r="U185" i="2"/>
  <c r="S185" i="2" s="1"/>
  <c r="M186" i="2"/>
  <c r="O186" i="2"/>
  <c r="U186" i="2"/>
  <c r="S186" i="2" s="1"/>
  <c r="M187" i="2"/>
  <c r="O187" i="2"/>
  <c r="U187" i="2"/>
  <c r="S187" i="2" s="1"/>
  <c r="M188" i="2"/>
  <c r="O188" i="2"/>
  <c r="U188" i="2"/>
  <c r="S188" i="2" s="1"/>
  <c r="M189" i="2"/>
  <c r="O189" i="2"/>
  <c r="U189" i="2"/>
  <c r="S189" i="2" s="1"/>
  <c r="M190" i="2"/>
  <c r="O190" i="2"/>
  <c r="U190" i="2"/>
  <c r="S190" i="2" s="1"/>
  <c r="M191" i="2"/>
  <c r="O191" i="2"/>
  <c r="U191" i="2"/>
  <c r="S191" i="2" s="1"/>
  <c r="M192" i="2"/>
  <c r="O192" i="2"/>
  <c r="U192" i="2"/>
  <c r="S192" i="2" s="1"/>
  <c r="M193" i="2"/>
  <c r="O193" i="2"/>
  <c r="U193" i="2"/>
  <c r="S193" i="2" s="1"/>
  <c r="M194" i="2"/>
  <c r="O194" i="2"/>
  <c r="U194" i="2"/>
  <c r="S194" i="2" s="1"/>
  <c r="M195" i="2"/>
  <c r="O195" i="2"/>
  <c r="U195" i="2"/>
  <c r="S195" i="2" s="1"/>
  <c r="M196" i="2"/>
  <c r="O196" i="2"/>
  <c r="U196" i="2"/>
  <c r="S196" i="2" s="1"/>
  <c r="M197" i="2"/>
  <c r="O197" i="2"/>
  <c r="U197" i="2"/>
  <c r="S197" i="2" s="1"/>
  <c r="M198" i="2"/>
  <c r="O198" i="2"/>
  <c r="U198" i="2"/>
  <c r="S198" i="2" s="1"/>
  <c r="M199" i="2"/>
  <c r="O199" i="2"/>
  <c r="U199" i="2"/>
  <c r="S199" i="2" s="1"/>
  <c r="M200" i="2"/>
  <c r="O200" i="2"/>
  <c r="U200" i="2"/>
  <c r="S200" i="2" s="1"/>
  <c r="M201" i="2"/>
  <c r="O201" i="2"/>
  <c r="U201" i="2"/>
  <c r="S201" i="2" s="1"/>
  <c r="M202" i="2"/>
  <c r="O202" i="2"/>
  <c r="U202" i="2"/>
  <c r="S202" i="2" s="1"/>
  <c r="M203" i="2"/>
  <c r="O203" i="2"/>
  <c r="U203" i="2"/>
  <c r="S203" i="2" s="1"/>
  <c r="M204" i="2"/>
  <c r="O204" i="2"/>
  <c r="U204" i="2"/>
  <c r="S204" i="2" s="1"/>
  <c r="AA204" i="2" s="1"/>
  <c r="M205" i="2"/>
  <c r="O205" i="2"/>
  <c r="U205" i="2"/>
  <c r="S205" i="2" s="1"/>
  <c r="M206" i="2"/>
  <c r="O206" i="2"/>
  <c r="U206" i="2"/>
  <c r="S206" i="2" s="1"/>
  <c r="M207" i="2"/>
  <c r="O207" i="2"/>
  <c r="U207" i="2"/>
  <c r="S207" i="2" s="1"/>
  <c r="M208" i="2"/>
  <c r="O208" i="2"/>
  <c r="U208" i="2"/>
  <c r="S208" i="2" s="1"/>
  <c r="AA208" i="2" s="1"/>
  <c r="M209" i="2"/>
  <c r="O209" i="2"/>
  <c r="U209" i="2"/>
  <c r="S209" i="2" s="1"/>
  <c r="M210" i="2"/>
  <c r="O210" i="2"/>
  <c r="U210" i="2"/>
  <c r="S210" i="2" s="1"/>
  <c r="M211" i="2"/>
  <c r="O211" i="2"/>
  <c r="U211" i="2"/>
  <c r="S211" i="2" s="1"/>
  <c r="M212" i="2"/>
  <c r="O212" i="2"/>
  <c r="U212" i="2"/>
  <c r="S212" i="2" s="1"/>
  <c r="AA212" i="2" s="1"/>
  <c r="M213" i="2"/>
  <c r="O213" i="2"/>
  <c r="U213" i="2"/>
  <c r="S213" i="2" s="1"/>
  <c r="M214" i="2"/>
  <c r="O214" i="2"/>
  <c r="U214" i="2"/>
  <c r="S214" i="2" s="1"/>
  <c r="M215" i="2"/>
  <c r="O215" i="2"/>
  <c r="U215" i="2"/>
  <c r="S215" i="2" s="1"/>
  <c r="M216" i="2"/>
  <c r="O216" i="2"/>
  <c r="U216" i="2"/>
  <c r="S216" i="2" s="1"/>
  <c r="AA216" i="2" s="1"/>
  <c r="M217" i="2"/>
  <c r="O217" i="2"/>
  <c r="U217" i="2"/>
  <c r="S217" i="2" s="1"/>
  <c r="M218" i="2"/>
  <c r="O218" i="2"/>
  <c r="U218" i="2"/>
  <c r="S218" i="2" s="1"/>
  <c r="M219" i="2"/>
  <c r="O219" i="2"/>
  <c r="U219" i="2"/>
  <c r="S219" i="2" s="1"/>
  <c r="M220" i="2"/>
  <c r="O220" i="2"/>
  <c r="U220" i="2"/>
  <c r="S220" i="2" s="1"/>
  <c r="AA220" i="2" s="1"/>
  <c r="M221" i="2"/>
  <c r="O221" i="2"/>
  <c r="U221" i="2"/>
  <c r="S221" i="2" s="1"/>
  <c r="M222" i="2"/>
  <c r="O222" i="2"/>
  <c r="U222" i="2"/>
  <c r="S222" i="2" s="1"/>
  <c r="AA222" i="2" s="1"/>
  <c r="M223" i="2"/>
  <c r="O223" i="2"/>
  <c r="U223" i="2"/>
  <c r="S223" i="2" s="1"/>
  <c r="M224" i="2"/>
  <c r="O224" i="2"/>
  <c r="U224" i="2"/>
  <c r="S224" i="2" s="1"/>
  <c r="AA224" i="2" s="1"/>
  <c r="M225" i="2"/>
  <c r="O225" i="2"/>
  <c r="U225" i="2"/>
  <c r="S225" i="2" s="1"/>
  <c r="M226" i="2"/>
  <c r="O226" i="2"/>
  <c r="U226" i="2"/>
  <c r="S226" i="2" s="1"/>
  <c r="AA226" i="2" s="1"/>
  <c r="M227" i="2"/>
  <c r="O227" i="2"/>
  <c r="U227" i="2"/>
  <c r="S227" i="2" s="1"/>
  <c r="M228" i="2"/>
  <c r="O228" i="2"/>
  <c r="U228" i="2"/>
  <c r="S228" i="2" s="1"/>
  <c r="AA228" i="2" s="1"/>
  <c r="M229" i="2"/>
  <c r="O229" i="2"/>
  <c r="U229" i="2"/>
  <c r="S229" i="2" s="1"/>
  <c r="M230" i="2"/>
  <c r="O230" i="2"/>
  <c r="U230" i="2"/>
  <c r="S230" i="2" s="1"/>
  <c r="AA230" i="2" s="1"/>
  <c r="M231" i="2"/>
  <c r="O231" i="2"/>
  <c r="U231" i="2"/>
  <c r="S231" i="2" s="1"/>
  <c r="M232" i="2"/>
  <c r="O232" i="2"/>
  <c r="U232" i="2"/>
  <c r="S232" i="2" s="1"/>
  <c r="AA232" i="2" s="1"/>
  <c r="M233" i="2"/>
  <c r="O233" i="2"/>
  <c r="U233" i="2"/>
  <c r="S233" i="2" s="1"/>
  <c r="M234" i="2"/>
  <c r="O234" i="2"/>
  <c r="U234" i="2"/>
  <c r="S234" i="2" s="1"/>
  <c r="AA234" i="2" s="1"/>
  <c r="M235" i="2"/>
  <c r="O235" i="2"/>
  <c r="U235" i="2"/>
  <c r="S235" i="2" s="1"/>
  <c r="M236" i="2"/>
  <c r="O236" i="2"/>
  <c r="U236" i="2"/>
  <c r="S236" i="2" s="1"/>
  <c r="AA236" i="2" s="1"/>
  <c r="M237" i="2"/>
  <c r="O237" i="2"/>
  <c r="U237" i="2"/>
  <c r="S237" i="2" s="1"/>
  <c r="M238" i="2"/>
  <c r="O238" i="2"/>
  <c r="U238" i="2"/>
  <c r="S238" i="2" s="1"/>
  <c r="AA238" i="2" s="1"/>
  <c r="M239" i="2"/>
  <c r="O239" i="2"/>
  <c r="U239" i="2"/>
  <c r="S239" i="2" s="1"/>
  <c r="M240" i="2"/>
  <c r="O240" i="2"/>
  <c r="U240" i="2"/>
  <c r="S240" i="2" s="1"/>
  <c r="AA240" i="2" s="1"/>
  <c r="M241" i="2"/>
  <c r="O241" i="2"/>
  <c r="U241" i="2"/>
  <c r="S241" i="2" s="1"/>
  <c r="M242" i="2"/>
  <c r="O242" i="2"/>
  <c r="U242" i="2"/>
  <c r="S242" i="2" s="1"/>
  <c r="AA242" i="2" s="1"/>
  <c r="M243" i="2"/>
  <c r="O243" i="2"/>
  <c r="U243" i="2"/>
  <c r="S243" i="2" s="1"/>
  <c r="M244" i="2"/>
  <c r="O244" i="2"/>
  <c r="U244" i="2"/>
  <c r="S244" i="2" s="1"/>
  <c r="AA244" i="2" s="1"/>
  <c r="M245" i="2"/>
  <c r="O245" i="2"/>
  <c r="U245" i="2"/>
  <c r="S245" i="2" s="1"/>
  <c r="M246" i="2"/>
  <c r="O246" i="2"/>
  <c r="U246" i="2"/>
  <c r="S246" i="2" s="1"/>
  <c r="AA246" i="2" s="1"/>
  <c r="M247" i="2"/>
  <c r="O247" i="2"/>
  <c r="U247" i="2"/>
  <c r="S247" i="2" s="1"/>
  <c r="M248" i="2"/>
  <c r="O248" i="2"/>
  <c r="U248" i="2"/>
  <c r="S248" i="2" s="1"/>
  <c r="AA248" i="2" s="1"/>
  <c r="M249" i="2"/>
  <c r="O249" i="2"/>
  <c r="U249" i="2"/>
  <c r="S249" i="2" s="1"/>
  <c r="M250" i="2"/>
  <c r="O250" i="2"/>
  <c r="U250" i="2"/>
  <c r="S250" i="2" s="1"/>
  <c r="AA250" i="2" s="1"/>
  <c r="M251" i="2"/>
  <c r="O251" i="2"/>
  <c r="U251" i="2"/>
  <c r="S251" i="2" s="1"/>
  <c r="M252" i="2"/>
  <c r="O252" i="2"/>
  <c r="U252" i="2"/>
  <c r="S252" i="2" s="1"/>
  <c r="AA252" i="2" s="1"/>
  <c r="M253" i="2"/>
  <c r="O253" i="2"/>
  <c r="U253" i="2"/>
  <c r="S253" i="2" s="1"/>
  <c r="M254" i="2"/>
  <c r="O254" i="2"/>
  <c r="U254" i="2"/>
  <c r="S254" i="2" s="1"/>
  <c r="AA254" i="2" s="1"/>
  <c r="M255" i="2"/>
  <c r="O255" i="2"/>
  <c r="U255" i="2"/>
  <c r="S255" i="2" s="1"/>
  <c r="M256" i="2"/>
  <c r="O256" i="2"/>
  <c r="U256" i="2"/>
  <c r="S256" i="2" s="1"/>
  <c r="AA256" i="2" s="1"/>
  <c r="M257" i="2"/>
  <c r="O257" i="2"/>
  <c r="U257" i="2"/>
  <c r="S257" i="2" s="1"/>
  <c r="M258" i="2"/>
  <c r="O258" i="2"/>
  <c r="U258" i="2"/>
  <c r="S258" i="2" s="1"/>
  <c r="AA258" i="2" s="1"/>
  <c r="M259" i="2"/>
  <c r="O259" i="2"/>
  <c r="U259" i="2"/>
  <c r="S259" i="2" s="1"/>
  <c r="M260" i="2"/>
  <c r="O260" i="2"/>
  <c r="U260" i="2"/>
  <c r="S260" i="2" s="1"/>
  <c r="AA260" i="2" s="1"/>
  <c r="M261" i="2"/>
  <c r="O261" i="2"/>
  <c r="U261" i="2"/>
  <c r="S261" i="2" s="1"/>
  <c r="M262" i="2"/>
  <c r="O262" i="2"/>
  <c r="U262" i="2"/>
  <c r="S262" i="2" s="1"/>
  <c r="AA262" i="2" s="1"/>
  <c r="M263" i="2"/>
  <c r="O263" i="2"/>
  <c r="U263" i="2"/>
  <c r="S263" i="2" s="1"/>
  <c r="M264" i="2"/>
  <c r="O264" i="2"/>
  <c r="U264" i="2"/>
  <c r="S264" i="2" s="1"/>
  <c r="AA264" i="2" s="1"/>
  <c r="M265" i="2"/>
  <c r="O265" i="2"/>
  <c r="U265" i="2"/>
  <c r="S265" i="2" s="1"/>
  <c r="M266" i="2"/>
  <c r="O266" i="2"/>
  <c r="U266" i="2"/>
  <c r="S266" i="2" s="1"/>
  <c r="AA266" i="2" s="1"/>
  <c r="M267" i="2"/>
  <c r="O267" i="2"/>
  <c r="U267" i="2"/>
  <c r="S267" i="2" s="1"/>
  <c r="M268" i="2"/>
  <c r="O268" i="2"/>
  <c r="U268" i="2"/>
  <c r="S268" i="2" s="1"/>
  <c r="AA268" i="2" s="1"/>
  <c r="M269" i="2"/>
  <c r="O269" i="2"/>
  <c r="U269" i="2"/>
  <c r="S269" i="2" s="1"/>
  <c r="M270" i="2"/>
  <c r="O270" i="2"/>
  <c r="U270" i="2"/>
  <c r="S270" i="2" s="1"/>
  <c r="AA270" i="2" s="1"/>
  <c r="M271" i="2"/>
  <c r="O271" i="2"/>
  <c r="U271" i="2"/>
  <c r="S271" i="2" s="1"/>
  <c r="M272" i="2"/>
  <c r="O272" i="2"/>
  <c r="U272" i="2"/>
  <c r="S272" i="2" s="1"/>
  <c r="AA272" i="2" s="1"/>
  <c r="M273" i="2"/>
  <c r="O273" i="2"/>
  <c r="U273" i="2"/>
  <c r="S273" i="2" s="1"/>
  <c r="M274" i="2"/>
  <c r="O274" i="2"/>
  <c r="U274" i="2"/>
  <c r="S274" i="2" s="1"/>
  <c r="AA274" i="2" s="1"/>
  <c r="M275" i="2"/>
  <c r="O275" i="2"/>
  <c r="U275" i="2"/>
  <c r="S275" i="2" s="1"/>
  <c r="M276" i="2"/>
  <c r="O276" i="2"/>
  <c r="U276" i="2"/>
  <c r="S276" i="2" s="1"/>
  <c r="AA276" i="2" s="1"/>
  <c r="M277" i="2"/>
  <c r="O277" i="2"/>
  <c r="U277" i="2"/>
  <c r="S277" i="2" s="1"/>
  <c r="M278" i="2"/>
  <c r="O278" i="2"/>
  <c r="U278" i="2"/>
  <c r="S278" i="2" s="1"/>
  <c r="AA278" i="2" s="1"/>
  <c r="M279" i="2"/>
  <c r="O279" i="2"/>
  <c r="U279" i="2"/>
  <c r="S279" i="2" s="1"/>
  <c r="M280" i="2"/>
  <c r="O280" i="2"/>
  <c r="U280" i="2"/>
  <c r="S280" i="2" s="1"/>
  <c r="AA280" i="2" s="1"/>
  <c r="M281" i="2"/>
  <c r="O281" i="2"/>
  <c r="U281" i="2"/>
  <c r="S281" i="2" s="1"/>
  <c r="M282" i="2"/>
  <c r="O282" i="2"/>
  <c r="U282" i="2"/>
  <c r="S282" i="2" s="1"/>
  <c r="AA282" i="2" s="1"/>
  <c r="M283" i="2"/>
  <c r="O283" i="2"/>
  <c r="U283" i="2"/>
  <c r="S283" i="2" s="1"/>
  <c r="M284" i="2"/>
  <c r="O284" i="2"/>
  <c r="U284" i="2"/>
  <c r="S284" i="2" s="1"/>
  <c r="AA284" i="2" s="1"/>
  <c r="M285" i="2"/>
  <c r="O285" i="2"/>
  <c r="U285" i="2"/>
  <c r="S285" i="2" s="1"/>
  <c r="M286" i="2"/>
  <c r="O286" i="2"/>
  <c r="U286" i="2"/>
  <c r="S286" i="2" s="1"/>
  <c r="AA286" i="2" s="1"/>
  <c r="M287" i="2"/>
  <c r="O287" i="2"/>
  <c r="U287" i="2"/>
  <c r="S287" i="2" s="1"/>
  <c r="M288" i="2"/>
  <c r="O288" i="2"/>
  <c r="U288" i="2"/>
  <c r="S288" i="2" s="1"/>
  <c r="AA288" i="2" s="1"/>
  <c r="M289" i="2"/>
  <c r="O289" i="2"/>
  <c r="U289" i="2"/>
  <c r="S289" i="2" s="1"/>
  <c r="M290" i="2"/>
  <c r="O290" i="2"/>
  <c r="U290" i="2"/>
  <c r="S290" i="2" s="1"/>
  <c r="AA290" i="2" s="1"/>
  <c r="M291" i="2"/>
  <c r="O291" i="2"/>
  <c r="U291" i="2"/>
  <c r="S291" i="2" s="1"/>
  <c r="M292" i="2"/>
  <c r="O292" i="2"/>
  <c r="U292" i="2"/>
  <c r="S292" i="2" s="1"/>
  <c r="AA292" i="2" s="1"/>
  <c r="M293" i="2"/>
  <c r="O293" i="2"/>
  <c r="U293" i="2"/>
  <c r="S293" i="2" s="1"/>
  <c r="M294" i="2"/>
  <c r="O294" i="2"/>
  <c r="U294" i="2"/>
  <c r="S294" i="2" s="1"/>
  <c r="AA294" i="2" s="1"/>
  <c r="M295" i="2"/>
  <c r="O295" i="2"/>
  <c r="U295" i="2"/>
  <c r="S295" i="2" s="1"/>
  <c r="M296" i="2"/>
  <c r="O296" i="2"/>
  <c r="U296" i="2"/>
  <c r="S296" i="2" s="1"/>
  <c r="AA296" i="2" s="1"/>
  <c r="M297" i="2"/>
  <c r="O297" i="2"/>
  <c r="U297" i="2"/>
  <c r="S297" i="2" s="1"/>
  <c r="M298" i="2"/>
  <c r="O298" i="2"/>
  <c r="U298" i="2"/>
  <c r="S298" i="2" s="1"/>
  <c r="AA298" i="2" s="1"/>
  <c r="M299" i="2"/>
  <c r="O299" i="2"/>
  <c r="U299" i="2"/>
  <c r="S299" i="2" s="1"/>
  <c r="AA299" i="2" s="1"/>
  <c r="M300" i="2"/>
  <c r="O300" i="2"/>
  <c r="U300" i="2"/>
  <c r="S300" i="2" s="1"/>
  <c r="M301" i="2"/>
  <c r="O301" i="2"/>
  <c r="U301" i="2"/>
  <c r="S301" i="2" s="1"/>
  <c r="M302" i="2"/>
  <c r="O302" i="2"/>
  <c r="U302" i="2"/>
  <c r="S302" i="2" s="1"/>
  <c r="M303" i="2"/>
  <c r="O303" i="2"/>
  <c r="U303" i="2"/>
  <c r="S303" i="2" s="1"/>
  <c r="AA303" i="2" s="1"/>
  <c r="M304" i="2"/>
  <c r="O304" i="2"/>
  <c r="U304" i="2"/>
  <c r="S304" i="2" s="1"/>
  <c r="M305" i="2"/>
  <c r="O305" i="2"/>
  <c r="U305" i="2"/>
  <c r="S305" i="2" s="1"/>
  <c r="M306" i="2"/>
  <c r="O306" i="2"/>
  <c r="U306" i="2"/>
  <c r="S306" i="2" s="1"/>
  <c r="M307" i="2"/>
  <c r="O307" i="2"/>
  <c r="U307" i="2"/>
  <c r="S307" i="2" s="1"/>
  <c r="AA307" i="2" s="1"/>
  <c r="M308" i="2"/>
  <c r="O308" i="2"/>
  <c r="U308" i="2"/>
  <c r="S308" i="2" s="1"/>
  <c r="M309" i="2"/>
  <c r="O309" i="2"/>
  <c r="U309" i="2"/>
  <c r="S309" i="2" s="1"/>
  <c r="M310" i="2"/>
  <c r="O310" i="2"/>
  <c r="U310" i="2"/>
  <c r="S310" i="2" s="1"/>
  <c r="M311" i="2"/>
  <c r="O311" i="2"/>
  <c r="U311" i="2"/>
  <c r="S311" i="2" s="1"/>
  <c r="AA311" i="2" s="1"/>
  <c r="M312" i="2"/>
  <c r="O312" i="2"/>
  <c r="U312" i="2"/>
  <c r="S312" i="2" s="1"/>
  <c r="M313" i="2"/>
  <c r="O313" i="2"/>
  <c r="U313" i="2"/>
  <c r="S313" i="2" s="1"/>
  <c r="M314" i="2"/>
  <c r="O314" i="2"/>
  <c r="U314" i="2"/>
  <c r="S314" i="2" s="1"/>
  <c r="M315" i="2"/>
  <c r="O315" i="2"/>
  <c r="U315" i="2"/>
  <c r="S315" i="2" s="1"/>
  <c r="AA315" i="2" s="1"/>
  <c r="M316" i="2"/>
  <c r="O316" i="2"/>
  <c r="U316" i="2"/>
  <c r="S316" i="2" s="1"/>
  <c r="M317" i="2"/>
  <c r="O317" i="2"/>
  <c r="U317" i="2"/>
  <c r="S317" i="2" s="1"/>
  <c r="M318" i="2"/>
  <c r="O318" i="2"/>
  <c r="U318" i="2"/>
  <c r="S318" i="2" s="1"/>
  <c r="M319" i="2"/>
  <c r="O319" i="2"/>
  <c r="U319" i="2"/>
  <c r="S319" i="2" s="1"/>
  <c r="AA319" i="2" s="1"/>
  <c r="M320" i="2"/>
  <c r="O320" i="2"/>
  <c r="U320" i="2"/>
  <c r="S320" i="2" s="1"/>
  <c r="M321" i="2"/>
  <c r="O321" i="2"/>
  <c r="U321" i="2"/>
  <c r="S321" i="2" s="1"/>
  <c r="M322" i="2"/>
  <c r="O322" i="2"/>
  <c r="U322" i="2"/>
  <c r="S322" i="2" s="1"/>
  <c r="M323" i="2"/>
  <c r="O323" i="2"/>
  <c r="U323" i="2"/>
  <c r="S323" i="2" s="1"/>
  <c r="AA323" i="2" s="1"/>
  <c r="M324" i="2"/>
  <c r="O324" i="2"/>
  <c r="U324" i="2"/>
  <c r="S324" i="2" s="1"/>
  <c r="M325" i="2"/>
  <c r="O325" i="2"/>
  <c r="U325" i="2"/>
  <c r="S325" i="2" s="1"/>
  <c r="M326" i="2"/>
  <c r="O326" i="2"/>
  <c r="U326" i="2"/>
  <c r="S326" i="2" s="1"/>
  <c r="M327" i="2"/>
  <c r="O327" i="2"/>
  <c r="U327" i="2"/>
  <c r="S327" i="2" s="1"/>
  <c r="AA327" i="2" s="1"/>
  <c r="M328" i="2"/>
  <c r="O328" i="2"/>
  <c r="U328" i="2"/>
  <c r="S328" i="2" s="1"/>
  <c r="M329" i="2"/>
  <c r="O329" i="2"/>
  <c r="U329" i="2"/>
  <c r="S329" i="2" s="1"/>
  <c r="M330" i="2"/>
  <c r="O330" i="2"/>
  <c r="U330" i="2"/>
  <c r="S330" i="2" s="1"/>
  <c r="M331" i="2"/>
  <c r="O331" i="2"/>
  <c r="U331" i="2"/>
  <c r="S331" i="2" s="1"/>
  <c r="AA331" i="2" s="1"/>
  <c r="M332" i="2"/>
  <c r="O332" i="2"/>
  <c r="U332" i="2"/>
  <c r="S332" i="2" s="1"/>
  <c r="M333" i="2"/>
  <c r="O333" i="2"/>
  <c r="U333" i="2"/>
  <c r="S333" i="2" s="1"/>
  <c r="M334" i="2"/>
  <c r="O334" i="2"/>
  <c r="U334" i="2"/>
  <c r="S334" i="2" s="1"/>
  <c r="M335" i="2"/>
  <c r="O335" i="2"/>
  <c r="U335" i="2"/>
  <c r="S335" i="2" s="1"/>
  <c r="AA335" i="2" s="1"/>
  <c r="M336" i="2"/>
  <c r="O336" i="2"/>
  <c r="U336" i="2"/>
  <c r="S336" i="2" s="1"/>
  <c r="M337" i="2"/>
  <c r="O337" i="2"/>
  <c r="U337" i="2"/>
  <c r="S337" i="2" s="1"/>
  <c r="M338" i="2"/>
  <c r="O338" i="2"/>
  <c r="U338" i="2"/>
  <c r="S338" i="2" s="1"/>
  <c r="M339" i="2"/>
  <c r="O339" i="2"/>
  <c r="U339" i="2"/>
  <c r="S339" i="2" s="1"/>
  <c r="AA339" i="2" s="1"/>
  <c r="M340" i="2"/>
  <c r="O340" i="2"/>
  <c r="U340" i="2"/>
  <c r="S340" i="2" s="1"/>
  <c r="M341" i="2"/>
  <c r="O341" i="2"/>
  <c r="U341" i="2"/>
  <c r="S341" i="2" s="1"/>
  <c r="M342" i="2"/>
  <c r="O342" i="2"/>
  <c r="U342" i="2"/>
  <c r="S342" i="2" s="1"/>
  <c r="M343" i="2"/>
  <c r="O343" i="2"/>
  <c r="U343" i="2"/>
  <c r="S343" i="2" s="1"/>
  <c r="AA343" i="2" s="1"/>
  <c r="M344" i="2"/>
  <c r="O344" i="2"/>
  <c r="U344" i="2"/>
  <c r="S344" i="2" s="1"/>
  <c r="M345" i="2"/>
  <c r="O345" i="2"/>
  <c r="U345" i="2"/>
  <c r="S345" i="2" s="1"/>
  <c r="AA345" i="2" s="1"/>
  <c r="M346" i="2"/>
  <c r="O346" i="2"/>
  <c r="U346" i="2"/>
  <c r="S346" i="2" s="1"/>
  <c r="AA346" i="2" s="1"/>
  <c r="M347" i="2"/>
  <c r="O347" i="2"/>
  <c r="U347" i="2"/>
  <c r="S347" i="2" s="1"/>
  <c r="M348" i="2"/>
  <c r="O348" i="2"/>
  <c r="U348" i="2"/>
  <c r="S348" i="2" s="1"/>
  <c r="AA348" i="2" s="1"/>
  <c r="M349" i="2"/>
  <c r="O349" i="2"/>
  <c r="U349" i="2"/>
  <c r="S349" i="2" s="1"/>
  <c r="AA349" i="2" s="1"/>
  <c r="M350" i="2"/>
  <c r="O350" i="2"/>
  <c r="U350" i="2"/>
  <c r="S350" i="2" s="1"/>
  <c r="AA350" i="2" s="1"/>
  <c r="M351" i="2"/>
  <c r="O351" i="2"/>
  <c r="U351" i="2"/>
  <c r="S351" i="2" s="1"/>
  <c r="M352" i="2"/>
  <c r="O352" i="2"/>
  <c r="U352" i="2"/>
  <c r="S352" i="2" s="1"/>
  <c r="AA352" i="2" s="1"/>
  <c r="M353" i="2"/>
  <c r="O353" i="2"/>
  <c r="U353" i="2"/>
  <c r="S353" i="2" s="1"/>
  <c r="AA353" i="2" s="1"/>
  <c r="M354" i="2"/>
  <c r="O354" i="2"/>
  <c r="U354" i="2"/>
  <c r="S354" i="2" s="1"/>
  <c r="AA354" i="2" s="1"/>
  <c r="M355" i="2"/>
  <c r="O355" i="2"/>
  <c r="U355" i="2"/>
  <c r="S355" i="2" s="1"/>
  <c r="M356" i="2"/>
  <c r="O356" i="2"/>
  <c r="U356" i="2"/>
  <c r="S356" i="2" s="1"/>
  <c r="AA356" i="2" s="1"/>
  <c r="M357" i="2"/>
  <c r="O357" i="2"/>
  <c r="U357" i="2"/>
  <c r="S357" i="2" s="1"/>
  <c r="AA357" i="2" s="1"/>
  <c r="M358" i="2"/>
  <c r="O358" i="2"/>
  <c r="U358" i="2"/>
  <c r="S358" i="2" s="1"/>
  <c r="AA358" i="2" s="1"/>
  <c r="M359" i="2"/>
  <c r="O359" i="2"/>
  <c r="U359" i="2"/>
  <c r="S359" i="2" s="1"/>
  <c r="M360" i="2"/>
  <c r="O360" i="2"/>
  <c r="U360" i="2"/>
  <c r="S360" i="2" s="1"/>
  <c r="AA360" i="2" s="1"/>
  <c r="M361" i="2"/>
  <c r="O361" i="2"/>
  <c r="U361" i="2"/>
  <c r="S361" i="2" s="1"/>
  <c r="AA361" i="2" s="1"/>
  <c r="M362" i="2"/>
  <c r="O362" i="2"/>
  <c r="U362" i="2"/>
  <c r="S362" i="2" s="1"/>
  <c r="AA362" i="2" s="1"/>
  <c r="M363" i="2"/>
  <c r="O363" i="2"/>
  <c r="U363" i="2"/>
  <c r="S363" i="2" s="1"/>
  <c r="M364" i="2"/>
  <c r="O364" i="2"/>
  <c r="U364" i="2"/>
  <c r="S364" i="2" s="1"/>
  <c r="AA364" i="2" s="1"/>
  <c r="M365" i="2"/>
  <c r="O365" i="2"/>
  <c r="U365" i="2"/>
  <c r="S365" i="2" s="1"/>
  <c r="AA365" i="2" s="1"/>
  <c r="M366" i="2"/>
  <c r="O366" i="2"/>
  <c r="U366" i="2"/>
  <c r="S366" i="2" s="1"/>
  <c r="AA366" i="2" s="1"/>
  <c r="M367" i="2"/>
  <c r="O367" i="2"/>
  <c r="U367" i="2"/>
  <c r="S367" i="2" s="1"/>
  <c r="M368" i="2"/>
  <c r="O368" i="2"/>
  <c r="U368" i="2"/>
  <c r="S368" i="2" s="1"/>
  <c r="AA368" i="2" s="1"/>
  <c r="M369" i="2"/>
  <c r="O369" i="2"/>
  <c r="U369" i="2"/>
  <c r="S369" i="2" s="1"/>
  <c r="AA369" i="2" s="1"/>
  <c r="M370" i="2"/>
  <c r="O370" i="2"/>
  <c r="U370" i="2"/>
  <c r="S370" i="2" s="1"/>
  <c r="AA370" i="2" s="1"/>
  <c r="M371" i="2"/>
  <c r="O371" i="2"/>
  <c r="U371" i="2"/>
  <c r="S371" i="2" s="1"/>
  <c r="M372" i="2"/>
  <c r="O372" i="2"/>
  <c r="U372" i="2"/>
  <c r="S372" i="2" s="1"/>
  <c r="AA372" i="2" s="1"/>
  <c r="M373" i="2"/>
  <c r="O373" i="2"/>
  <c r="U373" i="2"/>
  <c r="S373" i="2" s="1"/>
  <c r="AA373" i="2" s="1"/>
  <c r="M374" i="2"/>
  <c r="O374" i="2"/>
  <c r="U374" i="2"/>
  <c r="S374" i="2" s="1"/>
  <c r="AA374" i="2" s="1"/>
  <c r="M375" i="2"/>
  <c r="O375" i="2"/>
  <c r="U375" i="2"/>
  <c r="S375" i="2" s="1"/>
  <c r="M376" i="2"/>
  <c r="O376" i="2"/>
  <c r="U376" i="2"/>
  <c r="S376" i="2" s="1"/>
  <c r="AA376" i="2" s="1"/>
  <c r="M377" i="2"/>
  <c r="O377" i="2"/>
  <c r="U377" i="2"/>
  <c r="S377" i="2" s="1"/>
  <c r="AA377" i="2" s="1"/>
  <c r="M378" i="2"/>
  <c r="O378" i="2"/>
  <c r="U378" i="2"/>
  <c r="S378" i="2" s="1"/>
  <c r="AA378" i="2" s="1"/>
  <c r="M379" i="2"/>
  <c r="O379" i="2"/>
  <c r="U379" i="2"/>
  <c r="S379" i="2" s="1"/>
  <c r="M380" i="2"/>
  <c r="O380" i="2"/>
  <c r="U380" i="2"/>
  <c r="S380" i="2" s="1"/>
  <c r="AA380" i="2" s="1"/>
  <c r="M381" i="2"/>
  <c r="O381" i="2"/>
  <c r="U381" i="2"/>
  <c r="S381" i="2" s="1"/>
  <c r="AA381" i="2" s="1"/>
  <c r="M382" i="2"/>
  <c r="O382" i="2"/>
  <c r="U382" i="2"/>
  <c r="S382" i="2" s="1"/>
  <c r="AA382" i="2" s="1"/>
  <c r="M383" i="2"/>
  <c r="O383" i="2"/>
  <c r="U383" i="2"/>
  <c r="S383" i="2" s="1"/>
  <c r="M384" i="2"/>
  <c r="O384" i="2"/>
  <c r="U384" i="2"/>
  <c r="S384" i="2" s="1"/>
  <c r="AA384" i="2" s="1"/>
  <c r="M385" i="2"/>
  <c r="O385" i="2"/>
  <c r="U385" i="2"/>
  <c r="S385" i="2" s="1"/>
  <c r="AA385" i="2" s="1"/>
  <c r="M386" i="2"/>
  <c r="O386" i="2"/>
  <c r="U386" i="2"/>
  <c r="S386" i="2" s="1"/>
  <c r="AA386" i="2" s="1"/>
  <c r="M387" i="2"/>
  <c r="O387" i="2"/>
  <c r="U387" i="2"/>
  <c r="S387" i="2" s="1"/>
  <c r="M388" i="2"/>
  <c r="O388" i="2"/>
  <c r="U388" i="2"/>
  <c r="S388" i="2" s="1"/>
  <c r="AA388" i="2" s="1"/>
  <c r="M389" i="2"/>
  <c r="O389" i="2"/>
  <c r="U389" i="2"/>
  <c r="S389" i="2" s="1"/>
  <c r="AA389" i="2" s="1"/>
  <c r="M390" i="2"/>
  <c r="O390" i="2"/>
  <c r="U390" i="2"/>
  <c r="S390" i="2" s="1"/>
  <c r="AA390" i="2" s="1"/>
  <c r="M391" i="2"/>
  <c r="O391" i="2"/>
  <c r="U391" i="2"/>
  <c r="S391" i="2" s="1"/>
  <c r="M392" i="2"/>
  <c r="O392" i="2"/>
  <c r="U392" i="2"/>
  <c r="S392" i="2" s="1"/>
  <c r="AA392" i="2" s="1"/>
  <c r="M393" i="2"/>
  <c r="O393" i="2"/>
  <c r="U393" i="2"/>
  <c r="S393" i="2" s="1"/>
  <c r="AA393" i="2" s="1"/>
  <c r="M394" i="2"/>
  <c r="O394" i="2"/>
  <c r="U394" i="2"/>
  <c r="S394" i="2" s="1"/>
  <c r="AA394" i="2" s="1"/>
  <c r="M395" i="2"/>
  <c r="O395" i="2"/>
  <c r="U395" i="2"/>
  <c r="S395" i="2" s="1"/>
  <c r="M396" i="2"/>
  <c r="O396" i="2"/>
  <c r="U396" i="2"/>
  <c r="S396" i="2" s="1"/>
  <c r="AA396" i="2" s="1"/>
  <c r="M397" i="2"/>
  <c r="O397" i="2"/>
  <c r="U397" i="2"/>
  <c r="S397" i="2" s="1"/>
  <c r="AA397" i="2" s="1"/>
  <c r="M398" i="2"/>
  <c r="O398" i="2"/>
  <c r="U398" i="2"/>
  <c r="S398" i="2" s="1"/>
  <c r="AA398" i="2" s="1"/>
  <c r="M399" i="2"/>
  <c r="O399" i="2"/>
  <c r="U399" i="2"/>
  <c r="S399" i="2" s="1"/>
  <c r="M400" i="2"/>
  <c r="O400" i="2"/>
  <c r="U400" i="2"/>
  <c r="S400" i="2" s="1"/>
  <c r="AA400" i="2" s="1"/>
  <c r="M401" i="2"/>
  <c r="O401" i="2"/>
  <c r="U401" i="2"/>
  <c r="S401" i="2" s="1"/>
  <c r="AA401" i="2" s="1"/>
  <c r="M402" i="2"/>
  <c r="O402" i="2"/>
  <c r="U402" i="2"/>
  <c r="S402" i="2" s="1"/>
  <c r="AA402" i="2" s="1"/>
  <c r="M403" i="2"/>
  <c r="O403" i="2"/>
  <c r="U403" i="2"/>
  <c r="S403" i="2" s="1"/>
  <c r="M404" i="2"/>
  <c r="O404" i="2"/>
  <c r="U404" i="2"/>
  <c r="S404" i="2" s="1"/>
  <c r="AA404" i="2" s="1"/>
  <c r="M405" i="2"/>
  <c r="O405" i="2"/>
  <c r="U405" i="2"/>
  <c r="S405" i="2" s="1"/>
  <c r="AA405" i="2" s="1"/>
  <c r="M406" i="2"/>
  <c r="O406" i="2"/>
  <c r="U406" i="2"/>
  <c r="S406" i="2" s="1"/>
  <c r="M407" i="2"/>
  <c r="O407" i="2"/>
  <c r="U407" i="2"/>
  <c r="S407" i="2" s="1"/>
  <c r="AA407" i="2" s="1"/>
  <c r="M408" i="2"/>
  <c r="O408" i="2"/>
  <c r="U408" i="2"/>
  <c r="S408" i="2" s="1"/>
  <c r="AA408" i="2" s="1"/>
  <c r="M409" i="2"/>
  <c r="O409" i="2"/>
  <c r="U409" i="2"/>
  <c r="S409" i="2" s="1"/>
  <c r="AA409" i="2" s="1"/>
  <c r="M410" i="2"/>
  <c r="O410" i="2"/>
  <c r="U410" i="2"/>
  <c r="S410" i="2" s="1"/>
  <c r="M411" i="2"/>
  <c r="O411" i="2"/>
  <c r="U411" i="2"/>
  <c r="S411" i="2" s="1"/>
  <c r="AA411" i="2" s="1"/>
  <c r="M412" i="2"/>
  <c r="O412" i="2"/>
  <c r="U412" i="2"/>
  <c r="S412" i="2" s="1"/>
  <c r="AA412" i="2" s="1"/>
  <c r="M413" i="2"/>
  <c r="O413" i="2"/>
  <c r="U413" i="2"/>
  <c r="S413" i="2" s="1"/>
  <c r="AA413" i="2" s="1"/>
  <c r="M414" i="2"/>
  <c r="O414" i="2"/>
  <c r="U414" i="2"/>
  <c r="S414" i="2" s="1"/>
  <c r="M415" i="2"/>
  <c r="O415" i="2"/>
  <c r="U415" i="2"/>
  <c r="S415" i="2" s="1"/>
  <c r="AA415" i="2" s="1"/>
  <c r="M416" i="2"/>
  <c r="O416" i="2"/>
  <c r="U416" i="2"/>
  <c r="S416" i="2" s="1"/>
  <c r="AA416" i="2" s="1"/>
  <c r="M417" i="2"/>
  <c r="O417" i="2"/>
  <c r="U417" i="2"/>
  <c r="S417" i="2" s="1"/>
  <c r="AA417" i="2" s="1"/>
  <c r="M418" i="2"/>
  <c r="O418" i="2"/>
  <c r="U418" i="2"/>
  <c r="S418" i="2" s="1"/>
  <c r="M419" i="2"/>
  <c r="O419" i="2"/>
  <c r="U419" i="2"/>
  <c r="S419" i="2" s="1"/>
  <c r="AA419" i="2" s="1"/>
  <c r="M420" i="2"/>
  <c r="O420" i="2"/>
  <c r="U420" i="2"/>
  <c r="S420" i="2" s="1"/>
  <c r="AA420" i="2" s="1"/>
  <c r="M421" i="2"/>
  <c r="O421" i="2"/>
  <c r="U421" i="2"/>
  <c r="S421" i="2" s="1"/>
  <c r="AA421" i="2" s="1"/>
  <c r="M422" i="2"/>
  <c r="O422" i="2"/>
  <c r="U422" i="2"/>
  <c r="S422" i="2" s="1"/>
  <c r="M423" i="2"/>
  <c r="O423" i="2"/>
  <c r="U423" i="2"/>
  <c r="S423" i="2" s="1"/>
  <c r="AA423" i="2" s="1"/>
  <c r="M424" i="2"/>
  <c r="O424" i="2"/>
  <c r="U424" i="2"/>
  <c r="S424" i="2" s="1"/>
  <c r="AA424" i="2" s="1"/>
  <c r="M425" i="2"/>
  <c r="O425" i="2"/>
  <c r="U425" i="2"/>
  <c r="S425" i="2" s="1"/>
  <c r="AA425" i="2" s="1"/>
  <c r="M426" i="2"/>
  <c r="O426" i="2"/>
  <c r="U426" i="2"/>
  <c r="S426" i="2" s="1"/>
  <c r="M427" i="2"/>
  <c r="O427" i="2"/>
  <c r="U427" i="2"/>
  <c r="S427" i="2" s="1"/>
  <c r="AA427" i="2" s="1"/>
  <c r="M428" i="2"/>
  <c r="O428" i="2"/>
  <c r="U428" i="2"/>
  <c r="S428" i="2" s="1"/>
  <c r="AA428" i="2" s="1"/>
  <c r="M429" i="2"/>
  <c r="O429" i="2"/>
  <c r="U429" i="2"/>
  <c r="S429" i="2" s="1"/>
  <c r="AA429" i="2" s="1"/>
  <c r="M430" i="2"/>
  <c r="O430" i="2"/>
  <c r="U430" i="2"/>
  <c r="S430" i="2" s="1"/>
  <c r="M431" i="2"/>
  <c r="O431" i="2"/>
  <c r="U431" i="2"/>
  <c r="S431" i="2" s="1"/>
  <c r="AA431" i="2" s="1"/>
  <c r="M432" i="2"/>
  <c r="O432" i="2"/>
  <c r="U432" i="2"/>
  <c r="S432" i="2" s="1"/>
  <c r="AA432" i="2" s="1"/>
  <c r="M433" i="2"/>
  <c r="O433" i="2"/>
  <c r="U433" i="2"/>
  <c r="S433" i="2" s="1"/>
  <c r="AA433" i="2" s="1"/>
  <c r="M434" i="2"/>
  <c r="O434" i="2"/>
  <c r="U434" i="2"/>
  <c r="S434" i="2" s="1"/>
  <c r="AA434" i="2" s="1"/>
  <c r="M435" i="2"/>
  <c r="O435" i="2"/>
  <c r="U435" i="2"/>
  <c r="S435" i="2" s="1"/>
  <c r="M436" i="2"/>
  <c r="O436" i="2"/>
  <c r="U436" i="2"/>
  <c r="S436" i="2" s="1"/>
  <c r="M437" i="2"/>
  <c r="O437" i="2"/>
  <c r="U437" i="2"/>
  <c r="S437" i="2" s="1"/>
  <c r="M438" i="2"/>
  <c r="O438" i="2"/>
  <c r="U438" i="2"/>
  <c r="S438" i="2" s="1"/>
  <c r="AA438" i="2" s="1"/>
  <c r="M439" i="2"/>
  <c r="O439" i="2"/>
  <c r="U439" i="2"/>
  <c r="S439" i="2" s="1"/>
  <c r="M440" i="2"/>
  <c r="O440" i="2"/>
  <c r="U440" i="2"/>
  <c r="S440" i="2" s="1"/>
  <c r="M441" i="2"/>
  <c r="O441" i="2"/>
  <c r="U441" i="2"/>
  <c r="S441" i="2" s="1"/>
  <c r="M442" i="2"/>
  <c r="O442" i="2"/>
  <c r="U442" i="2"/>
  <c r="S442" i="2" s="1"/>
  <c r="AA442" i="2" s="1"/>
  <c r="M443" i="2"/>
  <c r="O443" i="2"/>
  <c r="U443" i="2"/>
  <c r="S443" i="2" s="1"/>
  <c r="M444" i="2"/>
  <c r="O444" i="2"/>
  <c r="U444" i="2"/>
  <c r="S444" i="2" s="1"/>
  <c r="M445" i="2"/>
  <c r="O445" i="2"/>
  <c r="U445" i="2"/>
  <c r="S445" i="2" s="1"/>
  <c r="M446" i="2"/>
  <c r="O446" i="2"/>
  <c r="U446" i="2"/>
  <c r="S446" i="2" s="1"/>
  <c r="AA446" i="2" s="1"/>
  <c r="M447" i="2"/>
  <c r="O447" i="2"/>
  <c r="U447" i="2"/>
  <c r="S447" i="2" s="1"/>
  <c r="M448" i="2"/>
  <c r="O448" i="2"/>
  <c r="U448" i="2"/>
  <c r="S448" i="2" s="1"/>
  <c r="M449" i="2"/>
  <c r="O449" i="2"/>
  <c r="U449" i="2"/>
  <c r="S449" i="2" s="1"/>
  <c r="AA449" i="2" s="1"/>
  <c r="M450" i="2"/>
  <c r="O450" i="2"/>
  <c r="U450" i="2"/>
  <c r="S450" i="2" s="1"/>
  <c r="AA450" i="2" s="1"/>
  <c r="M451" i="2"/>
  <c r="O451" i="2"/>
  <c r="U451" i="2"/>
  <c r="S451" i="2" s="1"/>
  <c r="AA218" i="2" l="1"/>
  <c r="AA214" i="2"/>
  <c r="AA195" i="2"/>
  <c r="AA191" i="2"/>
  <c r="AA187" i="2"/>
  <c r="AA183" i="2"/>
  <c r="AA179" i="2"/>
  <c r="AA175" i="2"/>
  <c r="AA193" i="2"/>
  <c r="AA189" i="2"/>
  <c r="AA185" i="2"/>
  <c r="AA181" i="2"/>
  <c r="AA177" i="2"/>
  <c r="AA173" i="2"/>
  <c r="AA169" i="2"/>
  <c r="H11" i="10"/>
  <c r="H21" i="14" s="1"/>
  <c r="H11" i="20"/>
  <c r="AA7" i="2"/>
  <c r="H13" i="10"/>
  <c r="H23" i="14" s="1"/>
  <c r="H13" i="20"/>
  <c r="P19" i="10"/>
  <c r="AA9" i="2"/>
  <c r="AA156" i="2"/>
  <c r="AA152" i="2"/>
  <c r="AA148" i="2"/>
  <c r="AA144" i="2"/>
  <c r="AA140" i="2"/>
  <c r="AA136" i="2"/>
  <c r="AA132" i="2"/>
  <c r="AA171" i="2"/>
  <c r="AA167" i="2"/>
  <c r="AA163" i="2"/>
  <c r="AA159" i="2"/>
  <c r="AA155" i="2"/>
  <c r="AA151" i="2"/>
  <c r="AA147" i="2"/>
  <c r="AA131" i="2"/>
  <c r="AA127" i="2"/>
  <c r="AA123" i="2"/>
  <c r="AA119" i="2"/>
  <c r="AA115" i="2"/>
  <c r="AA111" i="2"/>
  <c r="AA210" i="2"/>
  <c r="AA206" i="2"/>
  <c r="AA202" i="2"/>
  <c r="AA194" i="2"/>
  <c r="AA190" i="2"/>
  <c r="AA186" i="2"/>
  <c r="AA182" i="2"/>
  <c r="AA178" i="2"/>
  <c r="AA174" i="2"/>
  <c r="AA170" i="2"/>
  <c r="AA166" i="2"/>
  <c r="AA162" i="2"/>
  <c r="AA165" i="2"/>
  <c r="AA161" i="2"/>
  <c r="AA129" i="2"/>
  <c r="AA125" i="2"/>
  <c r="AA121" i="2"/>
  <c r="AA117" i="2"/>
  <c r="AA113" i="2"/>
  <c r="AA109" i="2"/>
  <c r="AA430" i="2"/>
  <c r="AA426" i="2"/>
  <c r="AA422" i="2"/>
  <c r="AA418" i="2"/>
  <c r="AA414" i="2"/>
  <c r="AA410" i="2"/>
  <c r="AA406" i="2"/>
  <c r="AA295" i="2"/>
  <c r="AA291" i="2"/>
  <c r="AA287" i="2"/>
  <c r="AA283" i="2"/>
  <c r="AA279" i="2"/>
  <c r="AA275" i="2"/>
  <c r="AA271" i="2"/>
  <c r="AA267" i="2"/>
  <c r="AA263" i="2"/>
  <c r="AA259" i="2"/>
  <c r="AA255" i="2"/>
  <c r="AA251" i="2"/>
  <c r="AA247" i="2"/>
  <c r="AA243" i="2"/>
  <c r="AA239" i="2"/>
  <c r="AA235" i="2"/>
  <c r="AA231" i="2"/>
  <c r="AA227" i="2"/>
  <c r="AA223" i="2"/>
  <c r="AA219" i="2"/>
  <c r="AA215" i="2"/>
  <c r="AA211" i="2"/>
  <c r="AA207" i="2"/>
  <c r="AA203" i="2"/>
  <c r="AA199" i="2"/>
  <c r="AA128" i="2"/>
  <c r="AA124" i="2"/>
  <c r="AA120" i="2"/>
  <c r="AA116" i="2"/>
  <c r="AA112" i="2"/>
  <c r="AA108" i="2"/>
  <c r="AA104" i="2"/>
  <c r="AA100" i="2"/>
  <c r="AA96" i="2"/>
  <c r="AA92" i="2"/>
  <c r="AA88" i="2"/>
  <c r="AA84" i="2"/>
  <c r="AA13" i="2"/>
  <c r="AA445" i="2"/>
  <c r="AA441" i="2"/>
  <c r="AA437" i="2"/>
  <c r="AA342" i="2"/>
  <c r="AA338" i="2"/>
  <c r="AA334" i="2"/>
  <c r="AA330" i="2"/>
  <c r="AA326" i="2"/>
  <c r="AA322" i="2"/>
  <c r="AA318" i="2"/>
  <c r="AA314" i="2"/>
  <c r="AA310" i="2"/>
  <c r="AA306" i="2"/>
  <c r="AA302" i="2"/>
  <c r="AA143" i="2"/>
  <c r="AA139" i="2"/>
  <c r="AA135" i="2"/>
  <c r="AA198" i="2"/>
  <c r="AA107" i="2"/>
  <c r="AA103" i="2"/>
  <c r="AA99" i="2"/>
  <c r="AA95" i="2"/>
  <c r="AA91" i="2"/>
  <c r="AA87" i="2"/>
  <c r="AA83" i="2"/>
  <c r="AA31" i="2"/>
  <c r="AA448" i="2"/>
  <c r="AA444" i="2"/>
  <c r="AA440" i="2"/>
  <c r="AA436" i="2"/>
  <c r="AA341" i="2"/>
  <c r="AA337" i="2"/>
  <c r="AA333" i="2"/>
  <c r="AA329" i="2"/>
  <c r="AA325" i="2"/>
  <c r="AA321" i="2"/>
  <c r="AA317" i="2"/>
  <c r="AA313" i="2"/>
  <c r="AA309" i="2"/>
  <c r="AA305" i="2"/>
  <c r="AA301" i="2"/>
  <c r="AA158" i="2"/>
  <c r="AA154" i="2"/>
  <c r="AA150" i="2"/>
  <c r="AA146" i="2"/>
  <c r="AA142" i="2"/>
  <c r="AA138" i="2"/>
  <c r="AA134" i="2"/>
  <c r="AA23" i="2"/>
  <c r="AA19" i="2"/>
  <c r="AA297" i="2"/>
  <c r="AA293" i="2"/>
  <c r="AA289" i="2"/>
  <c r="AA285" i="2"/>
  <c r="AA281" i="2"/>
  <c r="AA277" i="2"/>
  <c r="AA273" i="2"/>
  <c r="AA269" i="2"/>
  <c r="AA265" i="2"/>
  <c r="AA261" i="2"/>
  <c r="AA257" i="2"/>
  <c r="AA253" i="2"/>
  <c r="AA249" i="2"/>
  <c r="AA245" i="2"/>
  <c r="AA241" i="2"/>
  <c r="AA237" i="2"/>
  <c r="AA233" i="2"/>
  <c r="AA229" i="2"/>
  <c r="AA225" i="2"/>
  <c r="AA221" i="2"/>
  <c r="AA217" i="2"/>
  <c r="AA213" i="2"/>
  <c r="AA209" i="2"/>
  <c r="AA205" i="2"/>
  <c r="AA201" i="2"/>
  <c r="AA197" i="2"/>
  <c r="AA130" i="2"/>
  <c r="AA126" i="2"/>
  <c r="AA122" i="2"/>
  <c r="AA118" i="2"/>
  <c r="AA114" i="2"/>
  <c r="AA110" i="2"/>
  <c r="AA106" i="2"/>
  <c r="AA102" i="2"/>
  <c r="AA98" i="2"/>
  <c r="AA94" i="2"/>
  <c r="AA90" i="2"/>
  <c r="AA86" i="2"/>
  <c r="AA82" i="2"/>
  <c r="AA15" i="2"/>
  <c r="AA11" i="2"/>
  <c r="AA451" i="2"/>
  <c r="AA447" i="2"/>
  <c r="AA443" i="2"/>
  <c r="AA439" i="2"/>
  <c r="AA435" i="2"/>
  <c r="AA344" i="2"/>
  <c r="AA340" i="2"/>
  <c r="AA336" i="2"/>
  <c r="AA332" i="2"/>
  <c r="AA328" i="2"/>
  <c r="AA324" i="2"/>
  <c r="AA320" i="2"/>
  <c r="AA316" i="2"/>
  <c r="AA312" i="2"/>
  <c r="AA308" i="2"/>
  <c r="AA304" i="2"/>
  <c r="AA300" i="2"/>
  <c r="AA157" i="2"/>
  <c r="AA153" i="2"/>
  <c r="AA149" i="2"/>
  <c r="AA145" i="2"/>
  <c r="AA141" i="2"/>
  <c r="AA137" i="2"/>
  <c r="AA133" i="2"/>
  <c r="AA22" i="2"/>
  <c r="AA18" i="2"/>
  <c r="AA200" i="2"/>
  <c r="AA196" i="2"/>
  <c r="AA105" i="2"/>
  <c r="AA101" i="2"/>
  <c r="AA97" i="2"/>
  <c r="AA93" i="2"/>
  <c r="AA89" i="2"/>
  <c r="AA85" i="2"/>
  <c r="AA403" i="2"/>
  <c r="AA399" i="2"/>
  <c r="AA395" i="2"/>
  <c r="AA391" i="2"/>
  <c r="AA387" i="2"/>
  <c r="AA383" i="2"/>
  <c r="AA379" i="2"/>
  <c r="AA375" i="2"/>
  <c r="AA371" i="2"/>
  <c r="AA367" i="2"/>
  <c r="AA363" i="2"/>
  <c r="AA359" i="2"/>
  <c r="AA355" i="2"/>
  <c r="AA351" i="2"/>
  <c r="AA347" i="2"/>
  <c r="AA192" i="2"/>
  <c r="AA188" i="2"/>
  <c r="AA184" i="2"/>
  <c r="AA180" i="2"/>
  <c r="AA176" i="2"/>
  <c r="AA172" i="2"/>
  <c r="AA168" i="2"/>
  <c r="AA164" i="2"/>
  <c r="AA160" i="2"/>
  <c r="AA81" i="2"/>
  <c r="AA77" i="2"/>
  <c r="AA73" i="2"/>
  <c r="AA69" i="2"/>
  <c r="AA65" i="2"/>
  <c r="AA61" i="2"/>
  <c r="AA57" i="2"/>
  <c r="AA53" i="2"/>
  <c r="AA49" i="2"/>
  <c r="AA45" i="2"/>
  <c r="AA41" i="2"/>
  <c r="AA37" i="2"/>
  <c r="AA33" i="2"/>
  <c r="L18" i="13"/>
  <c r="L36" i="13"/>
  <c r="L54" i="13"/>
  <c r="L69" i="13"/>
  <c r="L87" i="13"/>
  <c r="L105" i="13"/>
  <c r="L123" i="13"/>
  <c r="X123" i="13" s="1"/>
  <c r="L141" i="13"/>
  <c r="L25" i="13"/>
  <c r="L76" i="13"/>
  <c r="L137" i="13"/>
  <c r="L11" i="13"/>
  <c r="L22" i="13"/>
  <c r="L29" i="13"/>
  <c r="L40" i="13"/>
  <c r="L47" i="13"/>
  <c r="L62" i="13"/>
  <c r="L73" i="13"/>
  <c r="L80" i="13"/>
  <c r="L91" i="13"/>
  <c r="L98" i="13"/>
  <c r="L109" i="13"/>
  <c r="L116" i="13"/>
  <c r="L127" i="13"/>
  <c r="L134" i="13"/>
  <c r="L15" i="13"/>
  <c r="L33" i="13"/>
  <c r="L51" i="13"/>
  <c r="L66" i="13"/>
  <c r="L84" i="13"/>
  <c r="L102" i="13"/>
  <c r="L120" i="13"/>
  <c r="L138" i="13"/>
  <c r="L112" i="13"/>
  <c r="L19" i="13"/>
  <c r="L26" i="13"/>
  <c r="L37" i="13"/>
  <c r="L44" i="13"/>
  <c r="L55" i="13"/>
  <c r="L59" i="13"/>
  <c r="L70" i="13"/>
  <c r="L77" i="13"/>
  <c r="L88" i="13"/>
  <c r="L95" i="13"/>
  <c r="L106" i="13"/>
  <c r="L113" i="13"/>
  <c r="L124" i="13"/>
  <c r="L131" i="13"/>
  <c r="L32" i="13"/>
  <c r="L83" i="13"/>
  <c r="L12" i="13"/>
  <c r="L30" i="13"/>
  <c r="L48" i="13"/>
  <c r="L63" i="13"/>
  <c r="L81" i="13"/>
  <c r="L99" i="13"/>
  <c r="L117" i="13"/>
  <c r="L135" i="13"/>
  <c r="L8" i="13"/>
  <c r="X8" i="13" s="1"/>
  <c r="L16" i="13"/>
  <c r="L23" i="13"/>
  <c r="L34" i="13"/>
  <c r="L41" i="13"/>
  <c r="L52" i="13"/>
  <c r="L67" i="13"/>
  <c r="L74" i="13"/>
  <c r="L85" i="13"/>
  <c r="L92" i="13"/>
  <c r="L103" i="13"/>
  <c r="L110" i="13"/>
  <c r="L121" i="13"/>
  <c r="L128" i="13"/>
  <c r="L139" i="13"/>
  <c r="L27" i="13"/>
  <c r="L132" i="13"/>
  <c r="L14" i="13"/>
  <c r="L45" i="13"/>
  <c r="L60" i="13"/>
  <c r="L78" i="13"/>
  <c r="L96" i="13"/>
  <c r="L114" i="13"/>
  <c r="L65" i="13"/>
  <c r="L94" i="13"/>
  <c r="L119" i="13"/>
  <c r="L13" i="13"/>
  <c r="L20" i="13"/>
  <c r="L31" i="13"/>
  <c r="L38" i="13"/>
  <c r="L49" i="13"/>
  <c r="L56" i="13"/>
  <c r="L64" i="13"/>
  <c r="L71" i="13"/>
  <c r="L82" i="13"/>
  <c r="L89" i="13"/>
  <c r="L100" i="13"/>
  <c r="L107" i="13"/>
  <c r="L118" i="13"/>
  <c r="L125" i="13"/>
  <c r="L136" i="13"/>
  <c r="L39" i="13"/>
  <c r="L72" i="13"/>
  <c r="L90" i="13"/>
  <c r="L108" i="13"/>
  <c r="L43" i="13"/>
  <c r="L9" i="13"/>
  <c r="X9" i="13" s="1"/>
  <c r="L24" i="13"/>
  <c r="L42" i="13"/>
  <c r="L75" i="13"/>
  <c r="L93" i="13"/>
  <c r="L111" i="13"/>
  <c r="L129" i="13"/>
  <c r="L21" i="13"/>
  <c r="L57" i="13"/>
  <c r="L126" i="13"/>
  <c r="L50" i="13"/>
  <c r="L101" i="13"/>
  <c r="L17" i="13"/>
  <c r="L28" i="13"/>
  <c r="L35" i="13"/>
  <c r="L46" i="13"/>
  <c r="L53" i="13"/>
  <c r="L61" i="13"/>
  <c r="L68" i="13"/>
  <c r="L79" i="13"/>
  <c r="L86" i="13"/>
  <c r="L97" i="13"/>
  <c r="L104" i="13"/>
  <c r="L115" i="13"/>
  <c r="L122" i="13"/>
  <c r="L133" i="13"/>
  <c r="L140" i="13"/>
  <c r="L130" i="13"/>
  <c r="L10" i="13"/>
  <c r="X10" i="13" s="1"/>
  <c r="L58" i="13"/>
  <c r="K142" i="13"/>
  <c r="L7" i="13"/>
  <c r="X7" i="13" s="1"/>
  <c r="O452" i="2"/>
  <c r="AA6" i="2"/>
  <c r="AA8" i="2"/>
  <c r="J14" i="10" l="1"/>
  <c r="M14" i="10" s="1"/>
  <c r="U15" i="10" s="1"/>
  <c r="J13" i="10"/>
  <c r="M13" i="10" s="1"/>
  <c r="J12" i="10"/>
  <c r="M12" i="10" s="1"/>
  <c r="L142" i="13"/>
  <c r="I24" i="14" l="1"/>
  <c r="I23" i="14"/>
  <c r="H15" i="20"/>
  <c r="H15" i="10" s="1"/>
  <c r="H25" i="14" s="1"/>
  <c r="I22" i="14"/>
  <c r="X142" i="13"/>
  <c r="J15" i="10" s="1"/>
  <c r="M15" i="10" l="1"/>
  <c r="U16" i="10" s="1"/>
  <c r="I25" i="14"/>
  <c r="K15" i="10"/>
  <c r="L15" i="10" s="1"/>
  <c r="H16" i="20"/>
  <c r="H16" i="10"/>
  <c r="Z142" i="13"/>
  <c r="AA142" i="13" s="1"/>
  <c r="M53" i="14"/>
  <c r="M52" i="14"/>
  <c r="M51" i="14"/>
  <c r="L51" i="14"/>
  <c r="M50" i="14"/>
  <c r="L50" i="14"/>
  <c r="M49" i="14"/>
  <c r="L49" i="14"/>
  <c r="K41" i="14"/>
  <c r="L41" i="14"/>
  <c r="M41" i="14"/>
  <c r="K42" i="14"/>
  <c r="L42" i="14"/>
  <c r="M42" i="14"/>
  <c r="K43" i="14"/>
  <c r="L43" i="14"/>
  <c r="M43" i="14"/>
  <c r="K44" i="14"/>
  <c r="L44" i="14"/>
  <c r="M44" i="14"/>
  <c r="K45" i="14"/>
  <c r="L45" i="14"/>
  <c r="M45" i="14"/>
  <c r="K46" i="14"/>
  <c r="L46" i="14"/>
  <c r="M46" i="14"/>
  <c r="K47" i="14"/>
  <c r="L47" i="14"/>
  <c r="M47" i="14"/>
  <c r="K48" i="14"/>
  <c r="L48" i="14"/>
  <c r="M48" i="14"/>
  <c r="M40" i="14"/>
  <c r="L40" i="14"/>
  <c r="K40" i="14"/>
  <c r="G41" i="14"/>
  <c r="G42" i="14"/>
  <c r="G43" i="14"/>
  <c r="G44" i="14"/>
  <c r="G45" i="14"/>
  <c r="G46" i="14"/>
  <c r="G47" i="14"/>
  <c r="G48" i="14"/>
  <c r="G40" i="14"/>
  <c r="M39" i="14"/>
  <c r="L39" i="14"/>
  <c r="M37" i="14"/>
  <c r="M36" i="14"/>
  <c r="M35" i="14"/>
  <c r="G26" i="14" l="1"/>
  <c r="U13" i="10" l="1"/>
  <c r="J23" i="14" s="1"/>
  <c r="F67" i="11" l="1"/>
  <c r="F55" i="11"/>
  <c r="E55" i="11"/>
  <c r="F42" i="11"/>
  <c r="F56" i="11" s="1"/>
  <c r="E42" i="11"/>
  <c r="E56" i="11" s="1"/>
  <c r="F28" i="11"/>
  <c r="F19" i="11"/>
  <c r="F10" i="11"/>
  <c r="F68" i="11" l="1"/>
  <c r="H26" i="14" l="1"/>
  <c r="K13" i="10"/>
  <c r="L13" i="10" s="1"/>
  <c r="S5" i="2" l="1"/>
  <c r="AA5" i="2" s="1"/>
  <c r="J11" i="10" s="1"/>
  <c r="M11" i="10" l="1"/>
  <c r="I21" i="14"/>
  <c r="M10" i="10"/>
  <c r="I19" i="14"/>
  <c r="AA452" i="2"/>
  <c r="I20" i="14" l="1"/>
  <c r="M9" i="10"/>
  <c r="U12" i="10"/>
  <c r="J22" i="14" s="1"/>
  <c r="U11" i="10"/>
  <c r="J21" i="14" s="1"/>
  <c r="J16" i="10"/>
  <c r="K11" i="10"/>
  <c r="L11" i="10" s="1"/>
  <c r="K14" i="10"/>
  <c r="L14" i="10" s="1"/>
  <c r="K12" i="10"/>
  <c r="L12" i="10" s="1"/>
  <c r="K9" i="10"/>
  <c r="L9" i="10" s="1"/>
  <c r="I26" i="14" l="1"/>
  <c r="U9" i="10"/>
  <c r="J19" i="14" s="1"/>
  <c r="M16" i="10"/>
  <c r="K10" i="10"/>
  <c r="L10" i="10" s="1"/>
  <c r="L452" i="2"/>
  <c r="K452" i="2"/>
  <c r="J452" i="2"/>
  <c r="U10" i="10" l="1"/>
  <c r="J20" i="14" s="1"/>
  <c r="M452" i="2"/>
  <c r="U14" i="10" l="1"/>
  <c r="U21" i="10" s="1"/>
  <c r="H21" i="10" l="1"/>
  <c r="H22" i="10"/>
  <c r="T16" i="10"/>
  <c r="U20" i="10" s="1"/>
  <c r="J25" i="14" s="1"/>
  <c r="T15" i="10"/>
  <c r="U19" i="10" s="1"/>
  <c r="J24" i="14" s="1"/>
  <c r="S20" i="10" l="1"/>
  <c r="S19" i="10"/>
  <c r="T19" i="10"/>
  <c r="T20" i="10" s="1"/>
  <c r="M23" i="10"/>
  <c r="J26" i="14"/>
  <c r="H25" i="10" l="1"/>
  <c r="J28" i="14" s="1"/>
</calcChain>
</file>

<file path=xl/comments1.xml><?xml version="1.0" encoding="utf-8"?>
<comments xmlns="http://schemas.openxmlformats.org/spreadsheetml/2006/main">
  <authors>
    <author>x080451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 xml:space="preserve">Aclaración:
</t>
        </r>
        <r>
          <rPr>
            <sz val="9"/>
            <color indexed="81"/>
            <rFont val="Tahoma"/>
            <family val="2"/>
          </rPr>
          <t xml:space="preserve">Formato de fecha 01/01/202X
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</rPr>
          <t xml:space="preserve">Aclaración:
</t>
        </r>
        <r>
          <rPr>
            <sz val="9"/>
            <color indexed="81"/>
            <rFont val="Tahoma"/>
            <family val="2"/>
          </rPr>
          <t xml:space="preserve">Formato de fecha 01/01/202X
</t>
        </r>
      </text>
    </comment>
    <comment ref="Q4" authorId="0" shapeId="0">
      <text>
        <r>
          <rPr>
            <b/>
            <sz val="9"/>
            <color indexed="81"/>
            <rFont val="Tahoma"/>
            <family val="2"/>
          </rPr>
          <t xml:space="preserve">Aclaración:
</t>
        </r>
        <r>
          <rPr>
            <sz val="9"/>
            <color indexed="81"/>
            <rFont val="Tahoma"/>
            <family val="2"/>
          </rPr>
          <t xml:space="preserve">Formato de fecha 01/01/202X
</t>
        </r>
      </text>
    </comment>
  </commentList>
</comments>
</file>

<file path=xl/comments2.xml><?xml version="1.0" encoding="utf-8"?>
<comments xmlns="http://schemas.openxmlformats.org/spreadsheetml/2006/main">
  <authors>
    <author>x080451</author>
  </authors>
  <commentList>
    <comment ref="F6" authorId="0" shapeId="0">
      <text>
        <r>
          <rPr>
            <b/>
            <sz val="9"/>
            <color rgb="FF000000"/>
            <rFont val="Tahoma"/>
            <family val="2"/>
          </rPr>
          <t>Aclaración:</t>
        </r>
        <r>
          <rPr>
            <sz val="9"/>
            <color rgb="FF000000"/>
            <rFont val="Tahoma"/>
            <family val="2"/>
          </rPr>
          <t xml:space="preserve">
Recoge la suma del salario bruto más la seguridad social a cargo del trabajador y el IRPF
</t>
        </r>
      </text>
    </comment>
    <comment ref="J6" authorId="0" shapeId="0">
      <text>
        <r>
          <rPr>
            <b/>
            <sz val="9"/>
            <color rgb="FF000000"/>
            <rFont val="Tahoma"/>
            <family val="2"/>
          </rPr>
          <t>Aclaración:</t>
        </r>
        <r>
          <rPr>
            <sz val="9"/>
            <color rgb="FF000000"/>
            <rFont val="Tahoma"/>
            <family val="2"/>
          </rPr>
          <t xml:space="preserve">
Indicar el % de la nómina aplicada al proyecto</t>
        </r>
      </text>
    </comment>
  </commentList>
</comments>
</file>

<file path=xl/comments3.xml><?xml version="1.0" encoding="utf-8"?>
<comments xmlns="http://schemas.openxmlformats.org/spreadsheetml/2006/main">
  <authors>
    <author>x080451</author>
  </authors>
  <commentList>
    <comment ref="D44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Una ayuda es minimis si explícitamente se indica en las bases de su convocatoria
</t>
        </r>
      </text>
    </comment>
  </commentList>
</comments>
</file>

<file path=xl/comments4.xml><?xml version="1.0" encoding="utf-8"?>
<comments xmlns="http://schemas.openxmlformats.org/spreadsheetml/2006/main">
  <authors>
    <author>x080451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 xml:space="preserve">Aclaración:
</t>
        </r>
        <r>
          <rPr>
            <sz val="9"/>
            <color indexed="81"/>
            <rFont val="Tahoma"/>
            <family val="2"/>
          </rPr>
          <t>Esta columna será cumplimentada por el órgano gestor</t>
        </r>
      </text>
    </comment>
  </commentList>
</comments>
</file>

<file path=xl/comments5.xml><?xml version="1.0" encoding="utf-8"?>
<comments xmlns="http://schemas.openxmlformats.org/spreadsheetml/2006/main">
  <authors>
    <author>x080451</author>
  </authors>
  <commentList>
    <comment ref="I17" authorId="0" shapeId="0">
      <text>
        <r>
          <rPr>
            <b/>
            <sz val="9"/>
            <color indexed="81"/>
            <rFont val="Tahoma"/>
            <family val="2"/>
          </rPr>
          <t>GASTO QUE CUMPLE CON REQUISITOS DE CONVOCATORIA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 xml:space="preserve">GASTO DENTRO DE LOS LÍMITES DEL PTO ACEPTADO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Esta columna será cumplimentada por el órgano gestor</t>
        </r>
      </text>
    </comment>
  </commentList>
</comments>
</file>

<file path=xl/sharedStrings.xml><?xml version="1.0" encoding="utf-8"?>
<sst xmlns="http://schemas.openxmlformats.org/spreadsheetml/2006/main" count="1251" uniqueCount="501">
  <si>
    <t>IRPF</t>
  </si>
  <si>
    <t>Nº FACTURA</t>
  </si>
  <si>
    <t>FECHA FACTURA</t>
  </si>
  <si>
    <t>CIF</t>
  </si>
  <si>
    <t>BASE IMPONIBLE</t>
  </si>
  <si>
    <t>IVA</t>
  </si>
  <si>
    <t>OBSERVACIONES</t>
  </si>
  <si>
    <t>PROVEEDOR</t>
  </si>
  <si>
    <t>TIPO DE GASTO</t>
  </si>
  <si>
    <t xml:space="preserve">CONCEPTO </t>
  </si>
  <si>
    <t>IMPORTE
 TOTAL FACTURA</t>
  </si>
  <si>
    <t>INSTRUCCIONES PARA CUMPLIMENTAR ESTE DOCUMENTO</t>
  </si>
  <si>
    <t>Hay que cumplimentar únicamente las casillas en color amarillo</t>
  </si>
  <si>
    <t>ORDEN CORRELATIVO DE FACTURAS Y PAGOS</t>
  </si>
  <si>
    <t>TOTAL</t>
  </si>
  <si>
    <t>TOTALES</t>
  </si>
  <si>
    <t>Total gastos facturados</t>
  </si>
  <si>
    <t>Presupuesto aceptado</t>
  </si>
  <si>
    <t>IMPORTE</t>
  </si>
  <si>
    <t>TIPO GASTO</t>
  </si>
  <si>
    <t>BASE IMPONIBLE ACEPTADA</t>
  </si>
  <si>
    <t>OTROS</t>
  </si>
  <si>
    <t>%</t>
  </si>
  <si>
    <t>El cuadro inferior lo cumplimentará el órgano gestor</t>
  </si>
  <si>
    <t>FECHA PAGO
FACTURA</t>
  </si>
  <si>
    <t>FECHA PAGO
IRPF</t>
  </si>
  <si>
    <t>PAGO FRA.</t>
  </si>
  <si>
    <t>PAGO IRPF</t>
  </si>
  <si>
    <t>% DE AYUDA CONCEDIDA</t>
  </si>
  <si>
    <t>GRA</t>
  </si>
  <si>
    <t>TOTAL GRA</t>
  </si>
  <si>
    <t>Nombre de entidad bancaria</t>
  </si>
  <si>
    <t>Importe</t>
  </si>
  <si>
    <t>Total</t>
  </si>
  <si>
    <t xml:space="preserve">Nombre de entidad </t>
  </si>
  <si>
    <t>Aportaciones de entidades privadas</t>
  </si>
  <si>
    <t>Importe
solicitado</t>
  </si>
  <si>
    <t>Importe 
concedido</t>
  </si>
  <si>
    <t/>
  </si>
  <si>
    <t>Aportaciones de entidades públicas</t>
  </si>
  <si>
    <t>Importe
concedido</t>
  </si>
  <si>
    <t>Total otras ayudas</t>
  </si>
  <si>
    <t>EL IMPORTE DE AYUDAS CONCEDIDAS NO PUEDE SUPERAR EL DE AYUDAS SOLICITADAS</t>
  </si>
  <si>
    <t>FINANCIACIÓN TOTAL</t>
  </si>
  <si>
    <t>Se debe utilizar la aplicación EXCEL y rellenar el documento siguiendo el orden en el que aparecen las pestañas.</t>
  </si>
  <si>
    <t>SI</t>
  </si>
  <si>
    <t>NO</t>
  </si>
  <si>
    <t>AYUDA CONCEDIDA (según resolución de concesión)</t>
  </si>
  <si>
    <t>PRESUPUESTO ACEPTADO (según resolución de concesión)</t>
  </si>
  <si>
    <t>DGRPA</t>
  </si>
  <si>
    <t>RECURSOS AJENOS (PRÉSTAMOS, CRÉDITOS, AVALES, APORTACIOINES DE INVERSORES PRIVADOS</t>
  </si>
  <si>
    <t>RECURSOS PROPIOS</t>
  </si>
  <si>
    <r>
      <t xml:space="preserve">DECLARACIÓN DE AYUDAS Y SUBVENCIONES
</t>
    </r>
    <r>
      <rPr>
        <sz val="8"/>
        <rFont val="Arial"/>
        <family val="2"/>
      </rPr>
      <t>Declarar las solicitadas aunque no estén resueltas y concedidas.</t>
    </r>
  </si>
  <si>
    <t>Ayuda minimis</t>
  </si>
  <si>
    <t>FUENTES DE FINANCIACIÓN Y DECLARACIÓN DE AYUDAS</t>
  </si>
  <si>
    <r>
      <t xml:space="preserve">TOTAL DECLARACIÓN DE AYUDAS Y SUBVENCIONES
</t>
    </r>
    <r>
      <rPr>
        <sz val="8"/>
        <rFont val="Arial"/>
        <family val="2"/>
      </rPr>
      <t>Declarar las solicitadas aunque no estén resueltas y concedidas.</t>
    </r>
  </si>
  <si>
    <t>Aportaciones de entidades PÚBLICAS</t>
  </si>
  <si>
    <t>AYUDAS PÚBLICAS Y PRIVADAS</t>
  </si>
  <si>
    <t>Aportaciones de entidades PRIVADAS</t>
  </si>
  <si>
    <t>Fijo</t>
  </si>
  <si>
    <t>Temporal</t>
  </si>
  <si>
    <t>SMI MENSUAL</t>
  </si>
  <si>
    <t>SMI PRORRATEADAS EXTRAS</t>
  </si>
  <si>
    <t>MÁXIMO SALARIO BRUTO ADMITIDO
3 veces SMI</t>
  </si>
  <si>
    <t>CORRECCIÓN SEGÚN SMI TOTAL IMPORTE DEDICADO AL PROYECTO
(2)</t>
  </si>
  <si>
    <t>FECHA</t>
  </si>
  <si>
    <t>En el caso de que el salario bruto supere 3 veces el SMI, se aceptará un máximo de SS a cargo de la empresa del 35% del máximo salario bruto admitido</t>
  </si>
  <si>
    <t>NOMBRE EMPLEADX</t>
  </si>
  <si>
    <t>TIPO DE CONTRATO</t>
  </si>
  <si>
    <t>TAREA DESARROLLADA
Trabajos que impliquen la puesta en marcha y ejecución del proyecto</t>
  </si>
  <si>
    <t>TOTAL DEVENGADO
MENSUAL
(BRUTO)</t>
  </si>
  <si>
    <t>% DE GASTO APLICADO AL PROYECTO SEGÚN MEMORIA EXPLICATIVA</t>
  </si>
  <si>
    <t>TOTAL IMPORTE DEDICADO AL PROYECTO (1)</t>
  </si>
  <si>
    <t>TOTAL GASTOS DECLARADOS DE PERSONAL APLICADOS AL PROYECTO</t>
  </si>
  <si>
    <t>….</t>
  </si>
  <si>
    <t xml:space="preserve">IMPORTANTE: Este archivo se entregará en formato EXCEL y se acompañará de un PDF que recoja las facturas y justificantes de pago tal como se señala en la base 11.1.1. b) de la convocatoria. </t>
  </si>
  <si>
    <t>PATROCINIO Y /O MECENAZGO</t>
  </si>
  <si>
    <t>OTROS INGRESOS</t>
  </si>
  <si>
    <t>NOMBRE REPRESENTANTE</t>
  </si>
  <si>
    <t>DNI</t>
  </si>
  <si>
    <t>LOCALIDAD</t>
  </si>
  <si>
    <t>CP</t>
  </si>
  <si>
    <t>CALLE</t>
  </si>
  <si>
    <t>TELEFONO</t>
  </si>
  <si>
    <t>EMAIL</t>
  </si>
  <si>
    <t>Comanditaria</t>
  </si>
  <si>
    <t>EMPRESA</t>
  </si>
  <si>
    <t>NIF</t>
  </si>
  <si>
    <t>AÑO PRESENTACIÓN</t>
  </si>
  <si>
    <t>GASTO PRESENTADO</t>
  </si>
  <si>
    <t>GASTO REALIZADO</t>
  </si>
  <si>
    <t>GASTO ACEPTADO</t>
  </si>
  <si>
    <t>IMPORTE TOTAL AYUDA QUE CORRESPONDE</t>
  </si>
  <si>
    <t>SOBREFINANCIACIÓN</t>
  </si>
  <si>
    <t>PATROCINIO Y/O MECENAZGO</t>
  </si>
  <si>
    <t>Gasto Total</t>
  </si>
  <si>
    <t>BASE DE CÁLCULO PARA DETERMINAR IMPORTE MÁXIMO DE COSTES LIMITADOS</t>
  </si>
  <si>
    <t>CORRECCIÓN COSTES LIMITADOS</t>
  </si>
  <si>
    <r>
      <t>PRESUPUESTO JUSTIFICADO</t>
    </r>
    <r>
      <rPr>
        <b/>
        <sz val="16"/>
        <color indexed="9"/>
        <rFont val="Calibri"/>
        <family val="2"/>
      </rPr>
      <t xml:space="preserve">
</t>
    </r>
    <r>
      <rPr>
        <b/>
        <sz val="12"/>
        <color indexed="9"/>
        <rFont val="Verdana"/>
        <family val="2"/>
      </rPr>
      <t>Este cuadro lo cumplimentará el órgano gestor</t>
    </r>
  </si>
  <si>
    <t>..</t>
  </si>
  <si>
    <t>.</t>
  </si>
  <si>
    <r>
      <rPr>
        <b/>
        <sz val="10"/>
        <color theme="0"/>
        <rFont val="Verdana"/>
        <family val="2"/>
      </rPr>
      <t>ANEXO  IV</t>
    </r>
    <r>
      <rPr>
        <b/>
        <sz val="12"/>
        <color theme="0"/>
        <rFont val="Verdana"/>
        <family val="2"/>
      </rPr>
      <t xml:space="preserve">
DECLARACIÓN DE COSTE Y FINANCIACIÓN EXHIBICIÓN</t>
    </r>
  </si>
  <si>
    <t>Generazinema Exhibición</t>
  </si>
  <si>
    <r>
      <t xml:space="preserve">RESUMEN </t>
    </r>
    <r>
      <rPr>
        <b/>
        <sz val="14"/>
        <color indexed="9"/>
        <rFont val="Arial"/>
        <family val="2"/>
      </rPr>
      <t>DECLARACIÓN DE COSTE POR EPÍGRAFES
EXHIBICIÓN</t>
    </r>
  </si>
  <si>
    <t>Generazinema EXHIBICIÓN</t>
  </si>
  <si>
    <r>
      <t>En referencia a los gastos de alojamiento, manutención y desplazamiento en vehículo propio, se deberá indicar en la correspondiente celda de “Observaciones” la información que a continuación de señala: (</t>
    </r>
    <r>
      <rPr>
        <b/>
        <sz val="10"/>
        <rFont val="Arial"/>
        <family val="2"/>
      </rPr>
      <t>Ver los límites en la base 5ª de la convocatoria</t>
    </r>
    <r>
      <rPr>
        <sz val="10"/>
        <rFont val="Arial"/>
        <family val="2"/>
      </rPr>
      <t xml:space="preserve">)
</t>
    </r>
  </si>
  <si>
    <r>
      <t xml:space="preserve">      · Manutención: </t>
    </r>
    <r>
      <rPr>
        <sz val="10"/>
        <rFont val="Arial"/>
        <family val="2"/>
      </rPr>
      <t xml:space="preserve">tipo de gasto, quienes son las personas (nombre y apellidos), puesto/cargo y tipo de manutención (comida/cena).
        </t>
    </r>
    <r>
      <rPr>
        <i/>
        <u/>
        <sz val="10"/>
        <rFont val="Arial"/>
        <family val="2"/>
      </rPr>
      <t>Ejemplo</t>
    </r>
    <r>
      <rPr>
        <b/>
        <sz val="10"/>
        <rFont val="Arial"/>
        <family val="2"/>
      </rPr>
      <t xml:space="preserve">: </t>
    </r>
    <r>
      <rPr>
        <sz val="10"/>
        <rFont val="Arial"/>
        <family val="2"/>
      </rPr>
      <t>Manutención, María, Directora, Cena.</t>
    </r>
  </si>
  <si>
    <r>
      <rPr>
        <b/>
        <sz val="10"/>
        <rFont val="Arial"/>
        <family val="2"/>
      </rPr>
      <t xml:space="preserve">      · Alojamiento:</t>
    </r>
    <r>
      <rPr>
        <sz val="10"/>
        <rFont val="Arial"/>
        <family val="2"/>
      </rPr>
      <t xml:space="preserve"> tipo de gasto, quién/quienes se aloja/n (nombre y apellidos), puesto/cargo, fechas de la estancia, e indicar el nombre y ubicación del
        festival, feria o evento profesional al que corresponda dicho gasto.
        </t>
    </r>
    <r>
      <rPr>
        <i/>
        <u/>
        <sz val="10"/>
        <rFont val="Arial"/>
        <family val="2"/>
      </rPr>
      <t>Ejemplo</t>
    </r>
    <r>
      <rPr>
        <b/>
        <sz val="10"/>
        <rFont val="Arial"/>
        <family val="2"/>
      </rPr>
      <t xml:space="preserve">: </t>
    </r>
    <r>
      <rPr>
        <sz val="10"/>
        <rFont val="Arial"/>
        <family val="2"/>
      </rPr>
      <t>Alojamiento, María, Directora, del 12 al 14 de junio, Mendi Film Festival, Bilbao.</t>
    </r>
  </si>
  <si>
    <t>SEG. SOCIAL  TRABAJADOR</t>
  </si>
  <si>
    <t>IRPF  TRABAJADOR</t>
  </si>
  <si>
    <t>SEG. SOCIAL EMPRESA</t>
  </si>
  <si>
    <t>TIPO TAREA</t>
  </si>
  <si>
    <t>GJ</t>
  </si>
  <si>
    <t>IMPORTE IRPF SIN JUSTIFICAR</t>
  </si>
  <si>
    <t>IMPORTE SS SIN JUSTIFICAR</t>
  </si>
  <si>
    <t>TOTAL GJ</t>
  </si>
  <si>
    <t>ANEXO  IV</t>
  </si>
  <si>
    <t>Comarca</t>
  </si>
  <si>
    <t>Larraun-Leitzaldea</t>
  </si>
  <si>
    <t>Sakana</t>
  </si>
  <si>
    <t>TÍTULO PROYECTO</t>
  </si>
  <si>
    <t>% BASE IMPONIBLE APLICADO AL PROYECTO</t>
  </si>
  <si>
    <t>BASE IMPONIBLE APLICADA AL PROYECTO</t>
  </si>
  <si>
    <t>FECHA NÓMINA</t>
  </si>
  <si>
    <t>PAGO NÓMINA</t>
  </si>
  <si>
    <t>PAGO SS</t>
  </si>
  <si>
    <t>Limitado al 40% de la base de cálculo</t>
  </si>
  <si>
    <t>Localidad</t>
  </si>
  <si>
    <t>Abáigar</t>
  </si>
  <si>
    <t>Aberin</t>
  </si>
  <si>
    <t>Ablitas</t>
  </si>
  <si>
    <t>Adiós</t>
  </si>
  <si>
    <t>Aguilar de Codés</t>
  </si>
  <si>
    <t>Zona geográfica</t>
  </si>
  <si>
    <t>Allo</t>
  </si>
  <si>
    <t xml:space="preserve"> Ley Foral 4/2019, de 4 de febrero, de reforma de la Administración Local de Navarra</t>
  </si>
  <si>
    <t>Améscoa Baja</t>
  </si>
  <si>
    <t>https://www.boe.es/boe/dias/2019/02/26/pdfs/BOE-A-2019-2642.pdf</t>
  </si>
  <si>
    <t>Andosilla</t>
  </si>
  <si>
    <t>En los Anexos II y III</t>
  </si>
  <si>
    <t>Añorbe</t>
  </si>
  <si>
    <t>Araitz</t>
  </si>
  <si>
    <t>Aranguren</t>
  </si>
  <si>
    <t>Arantza</t>
  </si>
  <si>
    <t>Baztan-Bidasoa</t>
  </si>
  <si>
    <t>Arano</t>
  </si>
  <si>
    <t>Arakil</t>
  </si>
  <si>
    <t>Aras</t>
  </si>
  <si>
    <t>Arbizu</t>
  </si>
  <si>
    <t>Arellano</t>
  </si>
  <si>
    <t>Areso</t>
  </si>
  <si>
    <t>Arguedas</t>
  </si>
  <si>
    <t>Aria</t>
  </si>
  <si>
    <t>Aribe</t>
  </si>
  <si>
    <t>Armañanzas</t>
  </si>
  <si>
    <t>Arróniz</t>
  </si>
  <si>
    <t>Arruazu</t>
  </si>
  <si>
    <t>Artajona</t>
  </si>
  <si>
    <t>Artazu</t>
  </si>
  <si>
    <t>Azagra</t>
  </si>
  <si>
    <t>Azuelo</t>
  </si>
  <si>
    <t>Bakaiku</t>
  </si>
  <si>
    <t>Barásoain</t>
  </si>
  <si>
    <t>Barbarin</t>
  </si>
  <si>
    <t>Bargota</t>
  </si>
  <si>
    <t>Barillas</t>
  </si>
  <si>
    <t>Baztan</t>
  </si>
  <si>
    <t>Beintza-Labaien</t>
  </si>
  <si>
    <t>Beire</t>
  </si>
  <si>
    <t>Belascoáin</t>
  </si>
  <si>
    <t>Bera</t>
  </si>
  <si>
    <t>Berbinzana</t>
  </si>
  <si>
    <t>Beriáin</t>
  </si>
  <si>
    <t>Berriozar</t>
  </si>
  <si>
    <t>Bertizarana</t>
  </si>
  <si>
    <t>Betelu</t>
  </si>
  <si>
    <t>Bidaurreta</t>
  </si>
  <si>
    <t>Biurrun-Olcoz</t>
  </si>
  <si>
    <t>Buñuel</t>
  </si>
  <si>
    <t>Cabanillas</t>
  </si>
  <si>
    <t>Cabredo</t>
  </si>
  <si>
    <t>Cadreita</t>
  </si>
  <si>
    <t>Caparroso</t>
  </si>
  <si>
    <t>Cárcar</t>
  </si>
  <si>
    <t>Carcastillo</t>
  </si>
  <si>
    <t>Cascante</t>
  </si>
  <si>
    <t>Cáseda</t>
  </si>
  <si>
    <t>Castejón</t>
  </si>
  <si>
    <t>Castillonuevo</t>
  </si>
  <si>
    <t>Cintruénigo</t>
  </si>
  <si>
    <t>Cizur</t>
  </si>
  <si>
    <t>Corella</t>
  </si>
  <si>
    <t>Cortes</t>
  </si>
  <si>
    <t>Desojo</t>
  </si>
  <si>
    <t>Dicastillo</t>
  </si>
  <si>
    <t>El Busto</t>
  </si>
  <si>
    <t>Elgorriaga</t>
  </si>
  <si>
    <t>Eratsun</t>
  </si>
  <si>
    <t>Ergoiena</t>
  </si>
  <si>
    <t>Erro</t>
  </si>
  <si>
    <t>Eslava</t>
  </si>
  <si>
    <t>Espronceda</t>
  </si>
  <si>
    <t>Estella-Lizarra</t>
  </si>
  <si>
    <t>Etayo</t>
  </si>
  <si>
    <t>Etxalar</t>
  </si>
  <si>
    <t>Etxarri Aranatz</t>
  </si>
  <si>
    <t>Etxauri</t>
  </si>
  <si>
    <t>Eulate</t>
  </si>
  <si>
    <t>Ezcabarte</t>
  </si>
  <si>
    <t>Ezprogui</t>
  </si>
  <si>
    <t>Falces</t>
  </si>
  <si>
    <t>Fitero</t>
  </si>
  <si>
    <t>Fontellas</t>
  </si>
  <si>
    <t>Funes</t>
  </si>
  <si>
    <t>Fustiñana</t>
  </si>
  <si>
    <t>Tudela</t>
  </si>
  <si>
    <t>Galar</t>
  </si>
  <si>
    <t>Garaioa</t>
  </si>
  <si>
    <t>Garde</t>
  </si>
  <si>
    <t>Garínoain</t>
  </si>
  <si>
    <t>Garralda</t>
  </si>
  <si>
    <t>Genevilla</t>
  </si>
  <si>
    <t>Goizueta</t>
  </si>
  <si>
    <t>Goñi</t>
  </si>
  <si>
    <t>Guirguillano</t>
  </si>
  <si>
    <t>Ibargoiti</t>
  </si>
  <si>
    <t>Igantzi</t>
  </si>
  <si>
    <t>Igúzquiza</t>
  </si>
  <si>
    <t>Imotz</t>
  </si>
  <si>
    <t>Irañeta</t>
  </si>
  <si>
    <t>Irurtzun</t>
  </si>
  <si>
    <t>Ituren</t>
  </si>
  <si>
    <t>Iturmendi</t>
  </si>
  <si>
    <t>Izagaondoa</t>
  </si>
  <si>
    <t>Jaurrieta</t>
  </si>
  <si>
    <t>Javier</t>
  </si>
  <si>
    <t>Lakuntza</t>
  </si>
  <si>
    <t>Lana</t>
  </si>
  <si>
    <t>Lantz</t>
  </si>
  <si>
    <t>Lapoblación</t>
  </si>
  <si>
    <t>Larraga</t>
  </si>
  <si>
    <t>Larraona</t>
  </si>
  <si>
    <t>Lazagurría</t>
  </si>
  <si>
    <t>Legarda</t>
  </si>
  <si>
    <t>Legaria</t>
  </si>
  <si>
    <t>Leitza</t>
  </si>
  <si>
    <t>Lekunberri</t>
  </si>
  <si>
    <t>Lerga</t>
  </si>
  <si>
    <t>Lerín</t>
  </si>
  <si>
    <t>Lesaka</t>
  </si>
  <si>
    <t>Liédena</t>
  </si>
  <si>
    <t>Lodosa</t>
  </si>
  <si>
    <t>Los Arcos</t>
  </si>
  <si>
    <t>Lumbier</t>
  </si>
  <si>
    <t>Luquin</t>
  </si>
  <si>
    <t>Mañeru</t>
  </si>
  <si>
    <t>Marañón</t>
  </si>
  <si>
    <t>Marcilla</t>
  </si>
  <si>
    <t>Mélida</t>
  </si>
  <si>
    <t>Mendavia</t>
  </si>
  <si>
    <t>Mendaza</t>
  </si>
  <si>
    <t>Metauten</t>
  </si>
  <si>
    <t>Milagro</t>
  </si>
  <si>
    <t>Mirafuentes</t>
  </si>
  <si>
    <t>Miranda de Arga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</si>
  <si>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</si>
  <si>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</si>
  <si>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</si>
  <si>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</si>
  <si>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</si>
  <si>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</si>
  <si>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</si>
  <si>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Muruzábal</t>
  </si>
  <si>
    <t>Nazar</t>
  </si>
  <si>
    <t>Obanos</t>
  </si>
  <si>
    <t>Oco</t>
  </si>
  <si>
    <t>Odieta</t>
  </si>
  <si>
    <t>Oiz</t>
  </si>
  <si>
    <t>Oláibar</t>
  </si>
  <si>
    <t>Olejua</t>
  </si>
  <si>
    <t>Orbara</t>
  </si>
  <si>
    <t>Orísoain</t>
  </si>
  <si>
    <t>Orkoien</t>
  </si>
  <si>
    <t>Oteiza</t>
  </si>
  <si>
    <t>Pamplona/Iruña</t>
  </si>
  <si>
    <t>Petilla de Aragón</t>
  </si>
  <si>
    <t>Piedramillera</t>
  </si>
  <si>
    <t>Pitillas</t>
  </si>
  <si>
    <t>Ribaforada</t>
  </si>
  <si>
    <t>Sada</t>
  </si>
  <si>
    <t>San Adrián</t>
  </si>
  <si>
    <t>San Martín de Unx</t>
  </si>
  <si>
    <t>Sansol</t>
  </si>
  <si>
    <t>Santacara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</si>
  <si>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</si>
  <si>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</si>
  <si>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</si>
  <si>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</si>
  <si>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</si>
  <si>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</si>
  <si>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</si>
  <si>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Río</t>
  </si>
  <si>
    <t>Torres del Río</t>
  </si>
  <si>
    <t>Tulebras</t>
  </si>
  <si>
    <t>Úcar</t>
  </si>
  <si>
    <t>Ultzama</t>
  </si>
  <si>
    <t>Unciti</t>
  </si>
  <si>
    <t>Urraúl Alto</t>
  </si>
  <si>
    <t>Urraúl Bajo</t>
  </si>
  <si>
    <t>Urroz-Villa</t>
  </si>
  <si>
    <t>Uterga</t>
  </si>
  <si>
    <t>Valtierra</t>
  </si>
  <si>
    <t>Viana</t>
  </si>
  <si>
    <t>Villafranca</t>
  </si>
  <si>
    <t>Villamayor de Monjardín</t>
  </si>
  <si>
    <t>Villatuerta</t>
  </si>
  <si>
    <t>Yesa</t>
  </si>
  <si>
    <t>Ziordia</t>
  </si>
  <si>
    <t>Zubieta</t>
  </si>
  <si>
    <t>Zugarramurdi</t>
  </si>
  <si>
    <t>Zúñiga</t>
  </si>
  <si>
    <t>Tamaño localidad</t>
  </si>
  <si>
    <t>Entre 20.000 y 30.000 habitantes</t>
  </si>
  <si>
    <t>Más de 30.000 habitantes</t>
  </si>
  <si>
    <t>Menos de 20.000 habitantes</t>
  </si>
  <si>
    <t>PA</t>
  </si>
  <si>
    <t>GASTO JUSTIFICADO ACEPTADO DENTRO DE LOS LÍMITES SUBVENCIONABLES</t>
  </si>
  <si>
    <t>Estudio sobrefinanciación</t>
  </si>
  <si>
    <t>Estudio intensidad de ayuda</t>
  </si>
  <si>
    <t>GASTO JUSTIFICADO ACEPTADO</t>
  </si>
  <si>
    <t>Ayudas públicas sin considerar mínimis</t>
  </si>
  <si>
    <t>AYUDA TOTAL QUE CORRESPONDE AL PROYECTO</t>
  </si>
  <si>
    <t>ANTICIPO</t>
  </si>
  <si>
    <t>PAGO A CUENTA</t>
  </si>
  <si>
    <t>ABONO FINAL</t>
  </si>
  <si>
    <r>
      <t xml:space="preserve">ANEXO IV
</t>
    </r>
    <r>
      <rPr>
        <b/>
        <sz val="12"/>
        <color indexed="9"/>
        <rFont val="Verdana"/>
        <family val="2"/>
      </rPr>
      <t>DECLARACIÓN DE COSTE Y FINANCIACIÓN
GENERAZINEMA EXHIBICIÓN 2025</t>
    </r>
  </si>
  <si>
    <r>
      <rPr>
        <b/>
        <sz val="10"/>
        <rFont val="Arial"/>
        <family val="2"/>
      </rPr>
      <t>1. RELACIÓN FACTURAS</t>
    </r>
    <r>
      <rPr>
        <sz val="10"/>
        <rFont val="Arial"/>
        <family val="2"/>
      </rPr>
      <t>: Se deben cumplimentar estas pestañas con los datos de las facturas y documentos de pago requeridos, con el fin de justificar el importe correspondiente a la solicitud del abono.</t>
    </r>
  </si>
  <si>
    <r>
      <rPr>
        <b/>
        <sz val="10"/>
        <rFont val="Arial"/>
        <family val="2"/>
      </rPr>
      <t>2. GASTOS SALARIALES Y DE SS:</t>
    </r>
    <r>
      <rPr>
        <sz val="10"/>
        <rFont val="Arial"/>
        <family val="2"/>
      </rPr>
      <t xml:space="preserve"> Se deben cumplimentar estas pestañas con los datos de las nóminas y documentos de pago requeridos, con el fin de justificar el importe correspondiente a la solicitud del abono.</t>
    </r>
  </si>
  <si>
    <r>
      <rPr>
        <b/>
        <sz val="10"/>
        <rFont val="Arial"/>
        <family val="2"/>
      </rPr>
      <t>4. FUENTES DE FINANCIACIÓN:</t>
    </r>
    <r>
      <rPr>
        <sz val="10"/>
        <rFont val="Arial"/>
        <family val="2"/>
      </rPr>
      <t xml:space="preserve"> Los datos consignados en esta pestaña servirán para determinar si se produce sobrefinanciación.</t>
    </r>
  </si>
  <si>
    <r>
      <rPr>
        <b/>
        <sz val="10"/>
        <rFont val="Arial"/>
        <family val="2"/>
      </rPr>
      <t xml:space="preserve">3. GASTO DECLARADO SUBVENC.: </t>
    </r>
    <r>
      <rPr>
        <sz val="10"/>
        <rFont val="Arial"/>
        <family val="2"/>
      </rPr>
      <t xml:space="preserve">Esta pestaña devolverá de forma automática, la suma de los gastos consignados en las pestañas anteriores, agrupados por epígrafes.
</t>
    </r>
  </si>
  <si>
    <t>GASTOS DE PERSONAL
GENERAZINEMA EXHIBICIÓN 2025</t>
  </si>
  <si>
    <r>
      <t xml:space="preserve">RESUMEN </t>
    </r>
    <r>
      <rPr>
        <b/>
        <sz val="14"/>
        <color indexed="9"/>
        <rFont val="Arial"/>
        <family val="2"/>
      </rPr>
      <t>POR EPÍGRAFES
GENERAZINEMA EXHIBICIÓN 2025</t>
    </r>
  </si>
  <si>
    <r>
      <t xml:space="preserve">FUENTES DE FINANCIACIÓN
DECLARACIÓN DE OTRAS AYUDAS Y SUBVENCIONES
</t>
    </r>
    <r>
      <rPr>
        <b/>
        <sz val="12"/>
        <color theme="0"/>
        <rFont val="Verdana"/>
        <family val="2"/>
      </rPr>
      <t>GENERAZINEMA EXHIBICIÓN 2025</t>
    </r>
  </si>
  <si>
    <t>RESUMEN DATOS MEMORIA
GENERAZINEMA EXHIBICIÓN 2025</t>
  </si>
  <si>
    <r>
      <t xml:space="preserve">RESUMEN </t>
    </r>
    <r>
      <rPr>
        <b/>
        <sz val="14"/>
        <color indexed="9"/>
        <rFont val="Arial"/>
        <family val="2"/>
      </rPr>
      <t>DECLARACIÓN DE COSTE POR EPÍGRAFES
GENERAZINEMA EXHIBICIÓN 2025</t>
    </r>
  </si>
  <si>
    <r>
      <t xml:space="preserve">GENERAZINEMA EXHIBICIÓN 2025
</t>
    </r>
    <r>
      <rPr>
        <b/>
        <sz val="12"/>
        <rFont val="Verdana"/>
        <family val="2"/>
      </rPr>
      <t>RELACIÓN DE FACTURAS</t>
    </r>
  </si>
  <si>
    <t>Tierra Estella / Estellerria</t>
  </si>
  <si>
    <t>Abárzuza / Abartzuza</t>
  </si>
  <si>
    <t>Abaurregaina / Abaurrea Alta</t>
  </si>
  <si>
    <t>Pirineo / Pirinioak</t>
  </si>
  <si>
    <t>Abaurrepea / Abaurrea Baja</t>
  </si>
  <si>
    <t>Ribera / Erribera</t>
  </si>
  <si>
    <t>Valdizarbe-Novenera / Izarbeibar-Noverena</t>
  </si>
  <si>
    <t>Aibar / Oibar</t>
  </si>
  <si>
    <t>Sangüesa / Zangozerria</t>
  </si>
  <si>
    <t>Allín / Allin</t>
  </si>
  <si>
    <t>Altsasu / Alsasua</t>
  </si>
  <si>
    <t>Ancín / Antzin</t>
  </si>
  <si>
    <t>Ansoáin / Antsoain</t>
  </si>
  <si>
    <t>Pamplona / Iruñerria</t>
  </si>
  <si>
    <t>Anue</t>
  </si>
  <si>
    <t>Aoiz / Agoitz</t>
  </si>
  <si>
    <t>Prepirineo / Pirinioaurrea</t>
  </si>
  <si>
    <t>Aranarache / Aranaratxe</t>
  </si>
  <si>
    <t>Arce / Artzi</t>
  </si>
  <si>
    <t>Atetz</t>
  </si>
  <si>
    <t>Auritz / Burguete</t>
  </si>
  <si>
    <t>Ayegui / Aiegi</t>
  </si>
  <si>
    <t>Ribera Alta / Erribera Goiena</t>
  </si>
  <si>
    <t>Barañáin / Barañain</t>
  </si>
  <si>
    <t>Zona Media / Erdialdea</t>
  </si>
  <si>
    <t>Basaburua</t>
  </si>
  <si>
    <t>Berrioplano / Berriobeiti</t>
  </si>
  <si>
    <t>Burgui / Burgi</t>
  </si>
  <si>
    <t>Burlada / Burlata</t>
  </si>
  <si>
    <t>Cendea de Olza / Oltza Zendea</t>
  </si>
  <si>
    <t>Cirauqui / Zirauki</t>
  </si>
  <si>
    <t>Ciriza / Ziritza</t>
  </si>
  <si>
    <t>Donamaria</t>
  </si>
  <si>
    <t>Doneztebe / Santesteban</t>
  </si>
  <si>
    <t>Echarri / Etxarri</t>
  </si>
  <si>
    <t>Enériz / Eneritz</t>
  </si>
  <si>
    <t>Esparza de Salazar / Espartza Zaraitzu</t>
  </si>
  <si>
    <t>Esteribar</t>
  </si>
  <si>
    <t>Ezcároz / Ezkaroze</t>
  </si>
  <si>
    <t>Ezkurra</t>
  </si>
  <si>
    <t>Gallipienzo / Galipentzu</t>
  </si>
  <si>
    <t>Gallués / Galoze</t>
  </si>
  <si>
    <t>Güesa / Gorza</t>
  </si>
  <si>
    <t>Guesálaz / Gesalatz</t>
  </si>
  <si>
    <t>Hiriberri / Villanueva de Aezkoa</t>
  </si>
  <si>
    <t>Huarte / Uharte</t>
  </si>
  <si>
    <t>Isaba / Izaba</t>
  </si>
  <si>
    <t>Iza/Itza</t>
  </si>
  <si>
    <t>Izalzu / Itzaltzu</t>
  </si>
  <si>
    <t>Juslapeña / Txulapain</t>
  </si>
  <si>
    <t>Larraun</t>
  </si>
  <si>
    <t>Leache / Leatxe</t>
  </si>
  <si>
    <t>Leoz / Leotz</t>
  </si>
  <si>
    <t>Lezaun</t>
  </si>
  <si>
    <t>Lizoáin-Arriasgoiti / Lizoainibar-Arriasgoiti</t>
  </si>
  <si>
    <t>Lónguida / Longida</t>
  </si>
  <si>
    <t>Luzaide / Valcarlos</t>
  </si>
  <si>
    <t>Mendigorria</t>
  </si>
  <si>
    <t>Monreal / Elo</t>
  </si>
  <si>
    <t>Navascués / Nabaskoze</t>
  </si>
  <si>
    <t>Noáin (Valle de Elorz)/ Noain (Elortzibar)</t>
  </si>
  <si>
    <t>Ochagavía / Otsagabia</t>
  </si>
  <si>
    <t>Olazti / Olazagutía</t>
  </si>
  <si>
    <t>Olite / Erriberri</t>
  </si>
  <si>
    <t>Olóriz / Oloritz</t>
  </si>
  <si>
    <t>Orbaizeta</t>
  </si>
  <si>
    <t>Oronz / Orontze</t>
  </si>
  <si>
    <t>Oroz-Betelu / Orotz-Betelu</t>
  </si>
  <si>
    <t>Orreaga / Roncesvalles</t>
  </si>
  <si>
    <t>Peralta / Azkoien</t>
  </si>
  <si>
    <t>Puente la Reina / Gares</t>
  </si>
  <si>
    <t>Pueyo / Puiu</t>
  </si>
  <si>
    <t>Romanzado / Erromantzat Ua</t>
  </si>
  <si>
    <t>Roncal / Erronkari</t>
  </si>
  <si>
    <t>Saldias</t>
  </si>
  <si>
    <t>Salinas de Oro / Jaitz</t>
  </si>
  <si>
    <t>Sangüesa / Zangoza</t>
  </si>
  <si>
    <t>Sarriés / Sartze</t>
  </si>
  <si>
    <t>Uharte Arakil</t>
  </si>
  <si>
    <t>Ujué / Uxue</t>
  </si>
  <si>
    <t>Unzué / Untzue</t>
  </si>
  <si>
    <t>Urdazubi / Urdax</t>
  </si>
  <si>
    <t>Urdiain</t>
  </si>
  <si>
    <t>Urroz</t>
  </si>
  <si>
    <t>Urzainqui / Urzainki</t>
  </si>
  <si>
    <t>Uztárroz / Uztarroze</t>
  </si>
  <si>
    <t>Valle de Egüés / Eguesibar</t>
  </si>
  <si>
    <t>Valle de Ollo / Ollaran</t>
  </si>
  <si>
    <t>Valle de Yerri / Deierri</t>
  </si>
  <si>
    <t>Vidángoz / Bidankoze</t>
  </si>
  <si>
    <t>Villava / Atarrabia</t>
  </si>
  <si>
    <t>Zabalza / Zabaltza</t>
  </si>
  <si>
    <t>Zizur Mayor / Zizur Nagusia</t>
  </si>
  <si>
    <t>% de intensidad de obra audiovisual</t>
  </si>
  <si>
    <t>% de intensidad máx. de obra audiovisual</t>
  </si>
  <si>
    <t>ABONOS 2025</t>
  </si>
  <si>
    <t>a) Cuotas, licencias de programas informáticos relacionados con la administración y gestión del negocio de exhibición</t>
  </si>
  <si>
    <t>b) Costes de actividades destinadas a fidelización y creación de públicos, entre ellas las actividades vinculadas a programas escolares, educativos o de integración social o cultural</t>
  </si>
  <si>
    <t>d) Invitados: Gastos de alojamiento, manutención (comida/cena) y desplazamientos</t>
  </si>
  <si>
    <t>e) Gastos vinculados a la sostenibilidad y la conciliación</t>
  </si>
  <si>
    <t>f) Gastos generales</t>
  </si>
  <si>
    <t>(2) Estos gastos, por estar limitados a tres veces el SMI, pasarán directamente a la pestaña de 3. GASTO DECLARADO SUBVENC.</t>
  </si>
  <si>
    <t>(1) Estos datos pasarán directamente a la pestaña de 3. GASTO DECLARADO SUBVENC.</t>
  </si>
  <si>
    <r>
      <t xml:space="preserve">        Además, </t>
    </r>
    <r>
      <rPr>
        <b/>
        <sz val="10"/>
        <color rgb="FF0070C0"/>
        <rFont val="Arial"/>
        <family val="2"/>
      </rPr>
      <t>en el caso de facturas</t>
    </r>
    <r>
      <rPr>
        <sz val="10"/>
        <rFont val="Arial"/>
        <family val="2"/>
      </rPr>
      <t xml:space="preserve"> (o documentos equivalentes): se deberá presentar la factura, justificante de pago de la factura y, en el caso del 
        IRPF, se deben presentar las correspondientes declaraciones trimestrales de IRPF (modelo 715) y los justificantes de pago, salvo lo 
        correspondiente al 3º trimestre del año 2025, que deberá presentarse antes del 15 de febrero de 2026.</t>
    </r>
    <r>
      <rPr>
        <b/>
        <sz val="10"/>
        <color rgb="FF0070C0"/>
        <rFont val="Arial"/>
        <family val="2"/>
      </rPr>
      <t/>
    </r>
  </si>
  <si>
    <r>
      <rPr>
        <b/>
        <sz val="10"/>
        <color rgb="FF0070C0"/>
        <rFont val="Arial"/>
        <family val="2"/>
      </rPr>
      <t xml:space="preserve">        En el caso de las nóminas</t>
    </r>
    <r>
      <rPr>
        <sz val="10"/>
        <rFont val="Arial"/>
        <family val="2"/>
      </rPr>
      <t>: Se deberán presentar las nóminas, justificante de pago de las nóminas, RLC (antiguo TC1) / RNT (antiguo TC2), 
        justificante de pago a la seguridad social, declaración trimestral de IRPF, justificante de pago del IRPF, salvo lo correspondiente a las nóminas del 
        mes de agosto de 2025 (si las hubiere), y los gastos correspondientes al 3º trimestre de IRPF del año 2025, que deberán presentarse antes del 15 
        de febrero de 2026.</t>
    </r>
  </si>
  <si>
    <t>c) Costes de los proyectos culturales vinculados a la programación de películas europeas o iberoamericanas</t>
  </si>
  <si>
    <t>(Corregido según SMI)</t>
  </si>
  <si>
    <t xml:space="preserve">g) Costes salariales y seguridad social del personal contratado por la persona o entidad beneficiaria directamente implicado en los trabajos que implican la puesta en marcha y ejecución del proyecto, en la medida proporcional a su dedicación.       </t>
  </si>
  <si>
    <t>Limitado al 20% de la base de cálculo</t>
  </si>
  <si>
    <t>Estos costes no excederán el 40% del total
de la suma de los importes recogidos en los apartados 5.1 a) hasta 5.1 e).</t>
  </si>
  <si>
    <t>Estos gastos deberán ser incluidos en el presupuesto, y no podrán exceder del 20% del total del total de la suma de los importes recogidos en los apartados 5.1 a) hasta 5.1 e).</t>
  </si>
  <si>
    <r>
      <rPr>
        <b/>
        <sz val="10"/>
        <rFont val="Arial"/>
        <family val="2"/>
      </rPr>
      <t xml:space="preserve">      · Desplazamiento</t>
    </r>
    <r>
      <rPr>
        <sz val="10"/>
        <rFont val="Arial"/>
        <family val="2"/>
      </rPr>
      <t xml:space="preserve"> en vehículo propio: tipo de gasto, quién se desplaza (nombre y apellidos), puesto/cargo, datos del viaje (origen, destino, fecha), 
        kilómetros, y €/km. Además, en la documentación a presentar podrán descargarse el anexo "</t>
    </r>
    <r>
      <rPr>
        <u/>
        <sz val="10"/>
        <rFont val="Arial"/>
        <family val="2"/>
      </rPr>
      <t>Declaración responsable kilometraje</t>
    </r>
    <r>
      <rPr>
        <sz val="10"/>
        <rFont val="Arial"/>
        <family val="2"/>
      </rPr>
      <t xml:space="preserve">".
        </t>
    </r>
    <r>
      <rPr>
        <i/>
        <u/>
        <sz val="10"/>
        <rFont val="Arial"/>
        <family val="2"/>
      </rPr>
      <t>Ejemplo</t>
    </r>
    <r>
      <rPr>
        <b/>
        <sz val="10"/>
        <rFont val="Arial"/>
        <family val="2"/>
      </rPr>
      <t xml:space="preserve">: </t>
    </r>
    <r>
      <rPr>
        <sz val="10"/>
        <rFont val="Arial"/>
        <family val="2"/>
      </rPr>
      <t>Kilometraje, María, Directora, Madrid-Pamplona 12 de junio, 396 km, 0,35 €/km.</t>
    </r>
  </si>
  <si>
    <t>RESUMEN DATOS  INFORME ANUAL AUDIOVISUAL 2025</t>
  </si>
  <si>
    <t>NOMBRE SALA O COMPLEJO DE CINE</t>
  </si>
  <si>
    <t>1. UBICACIÓN COMPLEJO O SALA CINEMATOGRÁFICA</t>
  </si>
  <si>
    <t>POBLACIÓN</t>
  </si>
  <si>
    <t>ZONA GEOGRÁFICA</t>
  </si>
  <si>
    <t>UBICACIÓN EN CENTRO COMERCIAL</t>
  </si>
  <si>
    <t>DOMICILIO SOCIAL O FISCAL DEL GESTOR</t>
  </si>
  <si>
    <t>2. DATOS RELATIVOS A LA PROGRAMACIÓN DE LA SALA O COMPLEJO EN 2025</t>
  </si>
  <si>
    <t>PASES</t>
  </si>
  <si>
    <t xml:space="preserve">TOTAL </t>
  </si>
  <si>
    <t>Ordinarios (solo proyecciones de películas)</t>
  </si>
  <si>
    <t>Extraordinarios (proyecciones con actividades complementarias: presentaciones, cine forum, óperas, eventos deportivos...)</t>
  </si>
  <si>
    <t>ACTIVIDADES</t>
  </si>
  <si>
    <t>Ciclos</t>
  </si>
  <si>
    <t>Presentación de películas</t>
  </si>
  <si>
    <t>Debates, mesas redondas.</t>
  </si>
  <si>
    <t>Cursos, talleres</t>
  </si>
  <si>
    <t>Otras acciones</t>
  </si>
  <si>
    <t>Nº de acciones de promoción en castellano</t>
  </si>
  <si>
    <t>Nº de acciones de promoción en euskera</t>
  </si>
  <si>
    <t>ACCIONES DE DIFUSIÓN Y COMUNICACIÓN</t>
  </si>
  <si>
    <t>Presencia de la programación extraordinaria en medios generalistas (prensa, radio y televisión) (entrevistas, artículos, críticas...)</t>
  </si>
  <si>
    <t>Presencia de la programación extraordinaria en medios especializados (entrevistas, artículos, críticas...)</t>
  </si>
  <si>
    <t>Presencia de la programación extraordinaria en redes sociales</t>
  </si>
  <si>
    <t>Elaboración propia de blogs, podcast, webs…</t>
  </si>
  <si>
    <t>Nº de acciones de difusión y comunicación en castellano</t>
  </si>
  <si>
    <t>Nº de acciones de difusión y comunicación en euskera</t>
  </si>
  <si>
    <t>ESTRATEGIAS DE FIDELIZACIÓN</t>
  </si>
  <si>
    <t>Nº de tarjetas de fidelización</t>
  </si>
  <si>
    <t>Nº de asistentes con descuentos por carnet joven</t>
  </si>
  <si>
    <t>Nº de asistentes con descuentos por carnet de jubilado</t>
  </si>
  <si>
    <t xml:space="preserve">Otros descuentos </t>
  </si>
  <si>
    <t>Medidas de fidelización</t>
  </si>
  <si>
    <t>3. DATOS RELATIVOS A LA ASISTENCIA</t>
  </si>
  <si>
    <t>Número de personas</t>
  </si>
  <si>
    <t>% respecto al total de personas</t>
  </si>
  <si>
    <t xml:space="preserve">HOMBRES </t>
  </si>
  <si>
    <t>Carnet joven (Menor o igual a 30 años)</t>
  </si>
  <si>
    <t>MUJERES</t>
  </si>
  <si>
    <t>Resto (comprendidos entre 30 años hasta los 65 años)</t>
  </si>
  <si>
    <t>OTROS/NC/NS</t>
  </si>
  <si>
    <t>Carnet senior (Mayor de 65 años)</t>
  </si>
  <si>
    <t>(SOLICITAR ESTOS DATOS A PARTIR DEL 1 DE ENERO DE 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</si>
</sst>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\-mm\-yy;@"/>
    <numFmt numFmtId="165" formatCode="d\-m\-yy;@"/>
  </numFmts>
  <fonts count="10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2"/>
      <color indexed="9"/>
      <name val="Verdana"/>
      <family val="2"/>
    </font>
    <font>
      <b/>
      <sz val="10"/>
      <color rgb="FF7030A0"/>
      <name val="Arial"/>
      <family val="2"/>
    </font>
    <font>
      <b/>
      <sz val="12"/>
      <name val="Verdana"/>
      <family val="2"/>
    </font>
    <font>
      <sz val="11"/>
      <color theme="0"/>
      <name val="Calibri"/>
      <family val="2"/>
      <scheme val="minor"/>
    </font>
    <font>
      <sz val="10"/>
      <name val="Calibri"/>
      <family val="2"/>
    </font>
    <font>
      <b/>
      <sz val="14"/>
      <color rgb="FFFFFFFF"/>
      <name val="Verdana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i/>
      <sz val="13"/>
      <color rgb="FF5D2884"/>
      <name val="Calibri"/>
      <family val="2"/>
    </font>
    <font>
      <b/>
      <sz val="10"/>
      <name val="Calibri"/>
      <family val="2"/>
      <scheme val="minor"/>
    </font>
    <font>
      <sz val="12"/>
      <color indexed="9"/>
      <name val="Calibri"/>
      <family val="2"/>
    </font>
    <font>
      <sz val="12"/>
      <name val="Calibri"/>
      <family val="2"/>
    </font>
    <font>
      <sz val="11"/>
      <name val="Arial"/>
      <family val="2"/>
    </font>
    <font>
      <i/>
      <sz val="12"/>
      <color theme="0"/>
      <name val="Calibri"/>
      <family val="2"/>
    </font>
    <font>
      <sz val="12"/>
      <color rgb="FFFF0000"/>
      <name val="Calibri"/>
      <family val="2"/>
    </font>
    <font>
      <sz val="10"/>
      <color indexed="12"/>
      <name val="Calibri"/>
      <family val="2"/>
    </font>
    <font>
      <sz val="10"/>
      <color indexed="9"/>
      <name val="Calibri"/>
      <family val="2"/>
    </font>
    <font>
      <b/>
      <sz val="14"/>
      <name val="Calibri"/>
      <family val="2"/>
    </font>
    <font>
      <b/>
      <sz val="13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2"/>
      <color rgb="FFFF0000"/>
      <name val="Calibri"/>
      <family val="2"/>
    </font>
    <font>
      <b/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Arial"/>
      <family val="2"/>
    </font>
    <font>
      <i/>
      <sz val="13"/>
      <color theme="0" tint="-4.9989318521683403E-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</font>
    <font>
      <b/>
      <sz val="14"/>
      <color rgb="FFFFFFFF"/>
      <name val="Arial"/>
      <family val="2"/>
    </font>
    <font>
      <b/>
      <sz val="14"/>
      <color indexed="9"/>
      <name val="Arial"/>
      <family val="2"/>
    </font>
    <font>
      <b/>
      <sz val="14"/>
      <color theme="0"/>
      <name val="Verdana"/>
      <family val="2"/>
    </font>
    <font>
      <b/>
      <sz val="12"/>
      <name val="Arial"/>
      <family val="2"/>
    </font>
    <font>
      <sz val="8"/>
      <name val="Arial"/>
      <family val="2"/>
    </font>
    <font>
      <sz val="14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color rgb="FFC00000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C00000"/>
      <name val="Calibri"/>
      <family val="2"/>
    </font>
    <font>
      <sz val="14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color rgb="FFFF0000"/>
      <name val="Calibri"/>
      <family val="2"/>
    </font>
    <font>
      <b/>
      <sz val="10"/>
      <color theme="0"/>
      <name val="Calibri"/>
      <family val="2"/>
    </font>
    <font>
      <sz val="10"/>
      <color rgb="FFE4DFEC"/>
      <name val="Calibri"/>
      <family val="2"/>
    </font>
    <font>
      <sz val="12"/>
      <color rgb="FF403151"/>
      <name val="Calibri"/>
      <family val="2"/>
    </font>
    <font>
      <sz val="10"/>
      <color rgb="FFFFFFFF"/>
      <name val="Calibri"/>
      <family val="2"/>
    </font>
    <font>
      <sz val="12"/>
      <color theme="0"/>
      <name val="Calibri"/>
      <family val="2"/>
    </font>
    <font>
      <b/>
      <sz val="12"/>
      <name val="Arial Narrow"/>
      <family val="2"/>
    </font>
    <font>
      <b/>
      <sz val="10"/>
      <name val="Calibri"/>
      <family val="2"/>
    </font>
    <font>
      <b/>
      <i/>
      <sz val="13"/>
      <color rgb="FFFF0000"/>
      <name val="Calibri"/>
      <family val="2"/>
    </font>
    <font>
      <b/>
      <i/>
      <sz val="12"/>
      <color theme="0"/>
      <name val="Calibri"/>
      <family val="2"/>
    </font>
    <font>
      <b/>
      <sz val="16"/>
      <color indexed="9"/>
      <name val="Calibri"/>
      <family val="2"/>
    </font>
    <font>
      <b/>
      <sz val="10"/>
      <color rgb="FF0070C0"/>
      <name val="Arial"/>
      <family val="2"/>
    </font>
    <font>
      <i/>
      <u/>
      <sz val="10"/>
      <name val="Arial"/>
      <family val="2"/>
    </font>
    <font>
      <u/>
      <sz val="10"/>
      <name val="Arial"/>
      <family val="2"/>
    </font>
    <font>
      <b/>
      <sz val="10"/>
      <color rgb="FFFFFFFF"/>
      <name val="Verdana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FFFFFF"/>
      <name val="Calibri"/>
      <family val="2"/>
    </font>
    <font>
      <b/>
      <sz val="12"/>
      <color rgb="FFFFFFFF"/>
      <name val="Calibri"/>
      <family val="2"/>
    </font>
    <font>
      <b/>
      <sz val="10"/>
      <color rgb="FFFFFFFF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FFFFFF"/>
      <name val="Verdana"/>
      <family val="2"/>
    </font>
    <font>
      <b/>
      <sz val="10"/>
      <color rgb="FFFFFFFF"/>
      <name val="Arial"/>
      <family val="2"/>
    </font>
    <font>
      <b/>
      <i/>
      <sz val="9"/>
      <color theme="0"/>
      <name val="Arial"/>
      <family val="2"/>
    </font>
    <font>
      <sz val="10"/>
      <color rgb="FF000000"/>
      <name val="Verdana"/>
      <family val="2"/>
    </font>
    <font>
      <b/>
      <sz val="12"/>
      <color rgb="FF000000"/>
      <name val="Verdana"/>
      <family val="2"/>
    </font>
    <font>
      <sz val="10"/>
      <color theme="1"/>
      <name val="Verdana"/>
      <family val="2"/>
    </font>
    <font>
      <sz val="11"/>
      <color rgb="FF000000"/>
      <name val="Verdana"/>
      <family val="2"/>
    </font>
    <font>
      <i/>
      <sz val="11"/>
      <color rgb="FF000000"/>
      <name val="Verdana"/>
      <family val="2"/>
    </font>
    <font>
      <b/>
      <sz val="10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4"/>
      <color rgb="FFC00000"/>
      <name val="Verdana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CC"/>
        <bgColor rgb="FFFFFFFF"/>
      </patternFill>
    </fill>
    <fill>
      <patternFill patternType="solid">
        <fgColor theme="0" tint="-0.14999847407452621"/>
        <bgColor rgb="FFFFFFFF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/>
      <right/>
      <top style="medium">
        <color theme="7" tint="-0.499984740745262"/>
      </top>
      <bottom/>
      <diagonal/>
    </border>
    <border>
      <left/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/>
      <bottom/>
      <diagonal/>
    </border>
    <border>
      <left/>
      <right style="medium">
        <color theme="7" tint="-0.499984740745262"/>
      </right>
      <top/>
      <bottom/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/>
      <top/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indexed="64"/>
      </top>
      <bottom style="thin">
        <color theme="7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7" tint="-0.499984740745262"/>
      </left>
      <right/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/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thin">
        <color indexed="64"/>
      </top>
      <bottom style="medium">
        <color theme="7" tint="-0.499984740745262"/>
      </bottom>
      <diagonal/>
    </border>
    <border>
      <left style="thin">
        <color auto="1"/>
      </left>
      <right style="thin">
        <color theme="7" tint="-0.499984740745262"/>
      </right>
      <top/>
      <bottom style="thin">
        <color theme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medium">
        <color theme="7" tint="-0.499984740745262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theme="7" tint="-0.499984740745262"/>
      </bottom>
      <diagonal/>
    </border>
    <border>
      <left style="thin">
        <color indexed="64"/>
      </left>
      <right style="medium">
        <color theme="7" tint="-0.499984740745262"/>
      </right>
      <top/>
      <bottom/>
      <diagonal/>
    </border>
    <border>
      <left style="thin">
        <color theme="7" tint="-0.499984740745262"/>
      </left>
      <right/>
      <top style="thin">
        <color theme="7" tint="-0.499984740745262"/>
      </top>
      <bottom style="thin">
        <color indexed="64"/>
      </bottom>
      <diagonal/>
    </border>
    <border>
      <left/>
      <right/>
      <top style="thin">
        <color theme="7" tint="-0.499984740745262"/>
      </top>
      <bottom style="thin">
        <color indexed="64"/>
      </bottom>
      <diagonal/>
    </border>
    <border>
      <left/>
      <right style="thin">
        <color auto="1"/>
      </right>
      <top style="thin">
        <color theme="7" tint="-0.499984740745262"/>
      </top>
      <bottom style="thin">
        <color indexed="64"/>
      </bottom>
      <diagonal/>
    </border>
    <border>
      <left/>
      <right style="thin">
        <color theme="7" tint="-0.499984740745262"/>
      </right>
      <top style="thin">
        <color theme="7" tint="-0.499984740745262"/>
      </top>
      <bottom style="thin">
        <color auto="1"/>
      </bottom>
      <diagonal/>
    </border>
    <border>
      <left style="thin">
        <color theme="7" tint="-0.499984740745262"/>
      </left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7" tint="-0.499984740745262"/>
      </left>
      <right/>
      <top style="thin">
        <color theme="7" tint="-0.499984740745262"/>
      </top>
      <bottom style="medium">
        <color indexed="64"/>
      </bottom>
      <diagonal/>
    </border>
    <border>
      <left/>
      <right/>
      <top style="thin">
        <color theme="7" tint="-0.499984740745262"/>
      </top>
      <bottom style="medium">
        <color indexed="64"/>
      </bottom>
      <diagonal/>
    </border>
    <border>
      <left/>
      <right style="thin">
        <color auto="1"/>
      </right>
      <top style="thin">
        <color theme="7" tint="-0.499984740745262"/>
      </top>
      <bottom style="thin">
        <color theme="7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9" fontId="86" fillId="0" borderId="0" applyFont="0" applyFill="0" applyBorder="0" applyAlignment="0" applyProtection="0"/>
    <xf numFmtId="0" fontId="88" fillId="0" borderId="0"/>
    <xf numFmtId="9" fontId="4" fillId="0" borderId="0" applyFont="0" applyFill="0" applyBorder="0" applyAlignment="0" applyProtection="0"/>
  </cellStyleXfs>
  <cellXfs count="575">
    <xf numFmtId="0" fontId="0" fillId="0" borderId="0" xfId="0"/>
    <xf numFmtId="0" fontId="4" fillId="0" borderId="0" xfId="0" applyFont="1" applyFill="1" applyBorder="1" applyProtection="1"/>
    <xf numFmtId="0" fontId="4" fillId="4" borderId="5" xfId="0" applyFont="1" applyFill="1" applyBorder="1" applyProtection="1"/>
    <xf numFmtId="0" fontId="4" fillId="4" borderId="0" xfId="0" applyFont="1" applyFill="1" applyBorder="1" applyProtection="1"/>
    <xf numFmtId="0" fontId="4" fillId="4" borderId="0" xfId="0" applyFont="1" applyFill="1" applyBorder="1" applyAlignment="1" applyProtection="1">
      <alignment horizontal="left" indent="3"/>
    </xf>
    <xf numFmtId="0" fontId="5" fillId="4" borderId="0" xfId="0" applyFont="1" applyFill="1" applyBorder="1" applyAlignment="1" applyProtection="1"/>
    <xf numFmtId="0" fontId="4" fillId="4" borderId="4" xfId="0" applyFont="1" applyFill="1" applyBorder="1" applyProtection="1"/>
    <xf numFmtId="0" fontId="4" fillId="4" borderId="6" xfId="0" applyFont="1" applyFill="1" applyBorder="1" applyProtection="1"/>
    <xf numFmtId="0" fontId="6" fillId="4" borderId="0" xfId="0" applyFont="1" applyFill="1" applyBorder="1" applyProtection="1"/>
    <xf numFmtId="0" fontId="0" fillId="4" borderId="0" xfId="0" applyFill="1"/>
    <xf numFmtId="0" fontId="8" fillId="4" borderId="0" xfId="0" quotePrefix="1" applyFont="1" applyFill="1" applyBorder="1" applyAlignment="1"/>
    <xf numFmtId="0" fontId="8" fillId="4" borderId="0" xfId="0" applyFont="1" applyFill="1" applyBorder="1"/>
    <xf numFmtId="0" fontId="4" fillId="4" borderId="0" xfId="0" applyFont="1" applyFill="1" applyBorder="1" applyAlignment="1" applyProtection="1">
      <alignment horizontal="left" wrapText="1"/>
    </xf>
    <xf numFmtId="0" fontId="0" fillId="4" borderId="0" xfId="0" applyFill="1" applyBorder="1"/>
    <xf numFmtId="0" fontId="1" fillId="4" borderId="0" xfId="0" applyFont="1" applyFill="1" applyBorder="1" applyAlignment="1" applyProtection="1">
      <alignment horizontal="left"/>
      <protection hidden="1"/>
    </xf>
    <xf numFmtId="0" fontId="1" fillId="4" borderId="0" xfId="0" applyFont="1" applyFill="1" applyBorder="1" applyProtection="1">
      <protection hidden="1"/>
    </xf>
    <xf numFmtId="9" fontId="1" fillId="4" borderId="0" xfId="0" applyNumberFormat="1" applyFont="1" applyFill="1" applyBorder="1" applyProtection="1">
      <protection hidden="1"/>
    </xf>
    <xf numFmtId="0" fontId="3" fillId="4" borderId="0" xfId="0" applyFont="1" applyFill="1" applyBorder="1" applyProtection="1">
      <protection hidden="1"/>
    </xf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 wrapText="1"/>
    </xf>
    <xf numFmtId="3" fontId="5" fillId="4" borderId="0" xfId="0" applyNumberFormat="1" applyFont="1" applyFill="1" applyBorder="1" applyProtection="1"/>
    <xf numFmtId="0" fontId="6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vertical="center" wrapText="1"/>
    </xf>
    <xf numFmtId="0" fontId="10" fillId="4" borderId="5" xfId="0" applyFont="1" applyFill="1" applyBorder="1" applyProtection="1"/>
    <xf numFmtId="0" fontId="10" fillId="4" borderId="6" xfId="0" applyFont="1" applyFill="1" applyBorder="1" applyProtection="1"/>
    <xf numFmtId="0" fontId="10" fillId="4" borderId="0" xfId="0" applyFont="1" applyFill="1" applyBorder="1" applyProtection="1"/>
    <xf numFmtId="0" fontId="9" fillId="4" borderId="0" xfId="0" applyFont="1" applyFill="1" applyBorder="1"/>
    <xf numFmtId="0" fontId="9" fillId="4" borderId="0" xfId="0" applyFont="1" applyFill="1" applyBorder="1" applyAlignment="1">
      <alignment horizontal="center"/>
    </xf>
    <xf numFmtId="0" fontId="4" fillId="4" borderId="7" xfId="0" applyFont="1" applyFill="1" applyBorder="1" applyProtection="1"/>
    <xf numFmtId="0" fontId="4" fillId="4" borderId="9" xfId="0" applyFont="1" applyFill="1" applyBorder="1" applyProtection="1"/>
    <xf numFmtId="0" fontId="4" fillId="8" borderId="5" xfId="0" applyFont="1" applyFill="1" applyBorder="1" applyProtection="1"/>
    <xf numFmtId="0" fontId="4" fillId="4" borderId="0" xfId="0" applyFont="1" applyFill="1" applyBorder="1" applyAlignment="1">
      <alignment wrapText="1"/>
    </xf>
    <xf numFmtId="0" fontId="0" fillId="4" borderId="0" xfId="0" applyFill="1" applyProtection="1">
      <protection hidden="1"/>
    </xf>
    <xf numFmtId="0" fontId="17" fillId="4" borderId="0" xfId="0" applyFont="1" applyFill="1" applyProtection="1">
      <protection hidden="1"/>
    </xf>
    <xf numFmtId="0" fontId="19" fillId="4" borderId="0" xfId="0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0" fillId="4" borderId="0" xfId="0" applyFont="1" applyFill="1" applyBorder="1" applyAlignment="1" applyProtection="1">
      <alignment vertical="center"/>
      <protection hidden="1"/>
    </xf>
    <xf numFmtId="0" fontId="19" fillId="4" borderId="0" xfId="0" applyFont="1" applyFill="1" applyAlignment="1" applyProtection="1">
      <alignment vertical="center"/>
      <protection hidden="1"/>
    </xf>
    <xf numFmtId="0" fontId="20" fillId="4" borderId="0" xfId="0" applyFont="1" applyFill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3" fillId="4" borderId="0" xfId="0" applyFont="1" applyFill="1" applyAlignment="1" applyProtection="1">
      <alignment vertical="center"/>
      <protection hidden="1"/>
    </xf>
    <xf numFmtId="0" fontId="24" fillId="4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8" fillId="4" borderId="0" xfId="0" applyFont="1" applyFill="1" applyAlignment="1" applyProtection="1">
      <alignment vertical="center"/>
      <protection hidden="1"/>
    </xf>
    <xf numFmtId="0" fontId="17" fillId="4" borderId="0" xfId="0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4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29" fillId="4" borderId="0" xfId="0" applyFont="1" applyFill="1" applyAlignment="1" applyProtection="1">
      <alignment vertical="center"/>
      <protection hidden="1"/>
    </xf>
    <xf numFmtId="4" fontId="20" fillId="4" borderId="0" xfId="0" applyNumberFormat="1" applyFont="1" applyFill="1" applyBorder="1" applyAlignment="1" applyProtection="1">
      <alignment vertical="center"/>
      <protection hidden="1"/>
    </xf>
    <xf numFmtId="0" fontId="29" fillId="4" borderId="0" xfId="0" applyFont="1" applyFill="1" applyBorder="1" applyAlignment="1" applyProtection="1">
      <alignment vertical="center"/>
      <protection hidden="1"/>
    </xf>
    <xf numFmtId="0" fontId="24" fillId="4" borderId="0" xfId="0" applyFont="1" applyFill="1" applyBorder="1" applyAlignment="1" applyProtection="1">
      <alignment vertical="center"/>
      <protection hidden="1"/>
    </xf>
    <xf numFmtId="0" fontId="31" fillId="4" borderId="0" xfId="0" applyFont="1" applyFill="1" applyBorder="1" applyAlignment="1" applyProtection="1">
      <alignment vertical="center"/>
      <protection hidden="1"/>
    </xf>
    <xf numFmtId="0" fontId="21" fillId="4" borderId="0" xfId="0" applyFont="1" applyFill="1" applyBorder="1" applyAlignment="1" applyProtection="1">
      <alignment vertical="center"/>
      <protection hidden="1"/>
    </xf>
    <xf numFmtId="0" fontId="19" fillId="6" borderId="0" xfId="0" applyFont="1" applyFill="1" applyBorder="1" applyAlignment="1" applyProtection="1">
      <alignment horizontal="left" vertical="center"/>
      <protection hidden="1"/>
    </xf>
    <xf numFmtId="0" fontId="21" fillId="6" borderId="0" xfId="0" applyFont="1" applyFill="1" applyBorder="1" applyAlignment="1" applyProtection="1">
      <alignment horizontal="left" vertical="center"/>
      <protection hidden="1"/>
    </xf>
    <xf numFmtId="10" fontId="20" fillId="6" borderId="0" xfId="0" applyNumberFormat="1" applyFont="1" applyFill="1" applyBorder="1" applyAlignment="1" applyProtection="1">
      <alignment vertical="center"/>
      <protection hidden="1"/>
    </xf>
    <xf numFmtId="4" fontId="25" fillId="6" borderId="0" xfId="0" applyNumberFormat="1" applyFont="1" applyFill="1" applyBorder="1" applyAlignment="1" applyProtection="1">
      <alignment vertical="center"/>
      <protection hidden="1"/>
    </xf>
    <xf numFmtId="164" fontId="0" fillId="11" borderId="1" xfId="0" applyNumberFormat="1" applyFont="1" applyFill="1" applyBorder="1" applyProtection="1">
      <protection hidden="1"/>
    </xf>
    <xf numFmtId="0" fontId="12" fillId="7" borderId="0" xfId="0" applyFont="1" applyFill="1" applyAlignment="1" applyProtection="1">
      <alignment vertical="center" wrapText="1"/>
      <protection hidden="1"/>
    </xf>
    <xf numFmtId="0" fontId="0" fillId="4" borderId="0" xfId="0" applyFont="1" applyFill="1" applyProtection="1">
      <protection hidden="1"/>
    </xf>
    <xf numFmtId="0" fontId="0" fillId="4" borderId="0" xfId="0" applyFont="1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0" borderId="0" xfId="0" applyBorder="1" applyProtection="1">
      <protection hidden="1"/>
    </xf>
    <xf numFmtId="0" fontId="12" fillId="7" borderId="8" xfId="0" applyFont="1" applyFill="1" applyBorder="1" applyAlignment="1" applyProtection="1">
      <alignment vertical="center" wrapText="1"/>
      <protection hidden="1"/>
    </xf>
    <xf numFmtId="0" fontId="0" fillId="6" borderId="1" xfId="0" applyFont="1" applyFill="1" applyBorder="1" applyAlignment="1" applyProtection="1">
      <alignment horizontal="center" wrapText="1"/>
      <protection hidden="1"/>
    </xf>
    <xf numFmtId="0" fontId="0" fillId="6" borderId="1" xfId="0" applyFont="1" applyFill="1" applyBorder="1" applyAlignment="1" applyProtection="1">
      <alignment horizontal="center" vertical="center" wrapText="1"/>
      <protection hidden="1"/>
    </xf>
    <xf numFmtId="164" fontId="0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6" borderId="19" xfId="0" applyFont="1" applyFill="1" applyBorder="1" applyAlignment="1" applyProtection="1">
      <alignment horizontal="center" vertical="center" wrapText="1"/>
      <protection hidden="1"/>
    </xf>
    <xf numFmtId="0" fontId="0" fillId="4" borderId="24" xfId="0" applyFont="1" applyFill="1" applyBorder="1" applyAlignment="1" applyProtection="1">
      <alignment horizontal="center" vertical="center" wrapText="1"/>
      <protection hidden="1"/>
    </xf>
    <xf numFmtId="0" fontId="0" fillId="4" borderId="1" xfId="0" applyFont="1" applyFill="1" applyBorder="1" applyAlignment="1" applyProtection="1">
      <alignment textRotation="90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4" borderId="0" xfId="0" applyFont="1" applyFill="1" applyBorder="1" applyAlignment="1" applyProtection="1">
      <alignment textRotation="90" wrapText="1"/>
      <protection hidden="1"/>
    </xf>
    <xf numFmtId="0" fontId="0" fillId="4" borderId="0" xfId="0" applyFont="1" applyFill="1" applyBorder="1" applyAlignment="1" applyProtection="1">
      <alignment wrapText="1"/>
      <protection hidden="1"/>
    </xf>
    <xf numFmtId="0" fontId="0" fillId="4" borderId="0" xfId="0" applyFill="1" applyBorder="1" applyAlignment="1" applyProtection="1">
      <alignment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0" fillId="0" borderId="0" xfId="0" applyFill="1" applyBorder="1" applyAlignment="1" applyProtection="1">
      <alignment wrapText="1"/>
      <protection hidden="1"/>
    </xf>
    <xf numFmtId="0" fontId="16" fillId="4" borderId="24" xfId="0" applyFont="1" applyFill="1" applyBorder="1" applyAlignment="1" applyProtection="1">
      <alignment horizontal="left" wrapText="1"/>
      <protection hidden="1"/>
    </xf>
    <xf numFmtId="0" fontId="0" fillId="11" borderId="1" xfId="0" applyFont="1" applyFill="1" applyBorder="1" applyAlignment="1" applyProtection="1">
      <alignment horizontal="left" wrapText="1"/>
      <protection hidden="1"/>
    </xf>
    <xf numFmtId="4" fontId="0" fillId="4" borderId="1" xfId="0" applyNumberFormat="1" applyFont="1" applyFill="1" applyBorder="1" applyProtection="1">
      <protection hidden="1"/>
    </xf>
    <xf numFmtId="4" fontId="0" fillId="4" borderId="0" xfId="0" applyNumberFormat="1" applyFill="1" applyBorder="1" applyProtection="1">
      <protection hidden="1"/>
    </xf>
    <xf numFmtId="4" fontId="0" fillId="0" borderId="0" xfId="0" applyNumberFormat="1" applyBorder="1" applyProtection="1">
      <protection hidden="1"/>
    </xf>
    <xf numFmtId="2" fontId="0" fillId="4" borderId="0" xfId="0" applyNumberFormat="1" applyFill="1" applyBorder="1" applyProtection="1">
      <protection hidden="1"/>
    </xf>
    <xf numFmtId="164" fontId="0" fillId="4" borderId="0" xfId="0" applyNumberFormat="1" applyFont="1" applyFill="1" applyProtection="1">
      <protection hidden="1"/>
    </xf>
    <xf numFmtId="0" fontId="0" fillId="4" borderId="3" xfId="0" applyFont="1" applyFill="1" applyBorder="1" applyProtection="1">
      <protection hidden="1"/>
    </xf>
    <xf numFmtId="0" fontId="0" fillId="0" borderId="0" xfId="0" applyFont="1" applyProtection="1">
      <protection hidden="1"/>
    </xf>
    <xf numFmtId="164" fontId="0" fillId="0" borderId="0" xfId="0" applyNumberFormat="1" applyFont="1" applyProtection="1">
      <protection hidden="1"/>
    </xf>
    <xf numFmtId="0" fontId="32" fillId="5" borderId="19" xfId="0" applyFont="1" applyFill="1" applyBorder="1" applyProtection="1">
      <protection hidden="1"/>
    </xf>
    <xf numFmtId="0" fontId="32" fillId="5" borderId="20" xfId="0" applyFont="1" applyFill="1" applyBorder="1" applyProtection="1">
      <protection hidden="1"/>
    </xf>
    <xf numFmtId="4" fontId="2" fillId="5" borderId="1" xfId="0" applyNumberFormat="1" applyFont="1" applyFill="1" applyBorder="1" applyAlignment="1" applyProtection="1">
      <alignment horizontal="right"/>
      <protection hidden="1"/>
    </xf>
    <xf numFmtId="4" fontId="0" fillId="5" borderId="1" xfId="0" applyNumberFormat="1" applyFont="1" applyFill="1" applyBorder="1" applyAlignment="1" applyProtection="1">
      <alignment horizontal="right" vertical="center"/>
      <protection hidden="1"/>
    </xf>
    <xf numFmtId="0" fontId="19" fillId="6" borderId="10" xfId="0" applyFont="1" applyFill="1" applyBorder="1" applyAlignment="1" applyProtection="1">
      <alignment vertical="center"/>
      <protection hidden="1"/>
    </xf>
    <xf numFmtId="0" fontId="19" fillId="6" borderId="11" xfId="0" applyFont="1" applyFill="1" applyBorder="1" applyAlignment="1" applyProtection="1">
      <alignment vertical="center"/>
      <protection hidden="1"/>
    </xf>
    <xf numFmtId="0" fontId="21" fillId="6" borderId="11" xfId="0" applyFont="1" applyFill="1" applyBorder="1" applyAlignment="1" applyProtection="1">
      <alignment horizontal="left" vertical="center"/>
      <protection hidden="1"/>
    </xf>
    <xf numFmtId="0" fontId="19" fillId="6" borderId="13" xfId="0" applyFont="1" applyFill="1" applyBorder="1" applyAlignment="1" applyProtection="1">
      <alignment vertical="center"/>
      <protection hidden="1"/>
    </xf>
    <xf numFmtId="0" fontId="21" fillId="6" borderId="0" xfId="0" applyFont="1" applyFill="1" applyBorder="1" applyAlignment="1" applyProtection="1">
      <alignment vertical="center"/>
      <protection hidden="1"/>
    </xf>
    <xf numFmtId="0" fontId="19" fillId="6" borderId="0" xfId="0" applyFont="1" applyFill="1" applyBorder="1" applyAlignment="1" applyProtection="1">
      <alignment vertical="center"/>
      <protection hidden="1"/>
    </xf>
    <xf numFmtId="0" fontId="22" fillId="6" borderId="0" xfId="0" applyFont="1" applyFill="1" applyBorder="1" applyAlignment="1" applyProtection="1">
      <alignment vertical="center"/>
      <protection hidden="1"/>
    </xf>
    <xf numFmtId="0" fontId="22" fillId="6" borderId="22" xfId="0" applyFont="1" applyFill="1" applyBorder="1" applyAlignment="1" applyProtection="1">
      <alignment horizontal="center" vertical="center"/>
      <protection hidden="1"/>
    </xf>
    <xf numFmtId="0" fontId="24" fillId="6" borderId="13" xfId="0" applyFont="1" applyFill="1" applyBorder="1" applyAlignment="1" applyProtection="1">
      <alignment vertical="center"/>
      <protection hidden="1"/>
    </xf>
    <xf numFmtId="4" fontId="25" fillId="6" borderId="15" xfId="0" applyNumberFormat="1" applyFont="1" applyFill="1" applyBorder="1" applyAlignment="1" applyProtection="1">
      <alignment vertical="center"/>
      <protection hidden="1"/>
    </xf>
    <xf numFmtId="0" fontId="17" fillId="6" borderId="0" xfId="0" applyFont="1" applyFill="1" applyBorder="1" applyAlignment="1" applyProtection="1">
      <alignment horizontal="left" vertical="center"/>
      <protection hidden="1"/>
    </xf>
    <xf numFmtId="0" fontId="27" fillId="6" borderId="0" xfId="0" applyFont="1" applyFill="1" applyBorder="1" applyAlignment="1" applyProtection="1">
      <alignment horizontal="left" vertical="center"/>
      <protection hidden="1"/>
    </xf>
    <xf numFmtId="0" fontId="24" fillId="6" borderId="0" xfId="0" applyFont="1" applyFill="1" applyBorder="1" applyAlignment="1" applyProtection="1">
      <alignment horizontal="left" vertical="center"/>
      <protection hidden="1"/>
    </xf>
    <xf numFmtId="0" fontId="26" fillId="6" borderId="13" xfId="0" applyFont="1" applyFill="1" applyBorder="1" applyAlignment="1" applyProtection="1">
      <alignment vertical="center"/>
      <protection hidden="1"/>
    </xf>
    <xf numFmtId="0" fontId="17" fillId="6" borderId="16" xfId="0" applyFont="1" applyFill="1" applyBorder="1" applyAlignment="1" applyProtection="1">
      <alignment vertical="center"/>
      <protection hidden="1"/>
    </xf>
    <xf numFmtId="0" fontId="21" fillId="6" borderId="14" xfId="0" applyFont="1" applyFill="1" applyBorder="1" applyAlignment="1" applyProtection="1">
      <alignment vertical="center"/>
      <protection hidden="1"/>
    </xf>
    <xf numFmtId="0" fontId="17" fillId="6" borderId="17" xfId="0" applyFont="1" applyFill="1" applyBorder="1" applyAlignment="1" applyProtection="1">
      <alignment vertical="center"/>
      <protection hidden="1"/>
    </xf>
    <xf numFmtId="0" fontId="21" fillId="6" borderId="18" xfId="0" applyFont="1" applyFill="1" applyBorder="1" applyAlignment="1" applyProtection="1">
      <alignment horizontal="left" vertical="center"/>
      <protection hidden="1"/>
    </xf>
    <xf numFmtId="0" fontId="21" fillId="6" borderId="12" xfId="0" applyFont="1" applyFill="1" applyBorder="1" applyAlignment="1" applyProtection="1">
      <alignment horizontal="left" vertical="center"/>
      <protection hidden="1"/>
    </xf>
    <xf numFmtId="0" fontId="22" fillId="6" borderId="14" xfId="0" applyFont="1" applyFill="1" applyBorder="1" applyAlignment="1" applyProtection="1">
      <alignment horizontal="center" vertical="center"/>
      <protection hidden="1"/>
    </xf>
    <xf numFmtId="0" fontId="36" fillId="6" borderId="14" xfId="0" applyFont="1" applyFill="1" applyBorder="1" applyAlignment="1" applyProtection="1">
      <alignment horizontal="center" vertical="center"/>
      <protection hidden="1"/>
    </xf>
    <xf numFmtId="4" fontId="38" fillId="10" borderId="1" xfId="0" applyNumberFormat="1" applyFont="1" applyFill="1" applyBorder="1" applyAlignment="1" applyProtection="1">
      <alignment vertical="center"/>
      <protection hidden="1"/>
    </xf>
    <xf numFmtId="0" fontId="39" fillId="6" borderId="14" xfId="0" applyFont="1" applyFill="1" applyBorder="1" applyAlignment="1" applyProtection="1">
      <alignment vertical="center"/>
      <protection hidden="1"/>
    </xf>
    <xf numFmtId="10" fontId="34" fillId="6" borderId="0" xfId="0" applyNumberFormat="1" applyFont="1" applyFill="1" applyBorder="1" applyAlignment="1" applyProtection="1">
      <alignment vertical="center"/>
      <protection hidden="1"/>
    </xf>
    <xf numFmtId="0" fontId="37" fillId="4" borderId="0" xfId="0" applyFont="1" applyFill="1" applyBorder="1" applyAlignment="1" applyProtection="1">
      <alignment vertical="center"/>
      <protection hidden="1"/>
    </xf>
    <xf numFmtId="4" fontId="27" fillId="6" borderId="0" xfId="0" applyNumberFormat="1" applyFont="1" applyFill="1" applyBorder="1" applyAlignment="1" applyProtection="1">
      <alignment horizontal="right" vertical="center"/>
      <protection hidden="1"/>
    </xf>
    <xf numFmtId="0" fontId="44" fillId="6" borderId="17" xfId="0" applyFont="1" applyFill="1" applyBorder="1" applyAlignment="1" applyProtection="1">
      <alignment vertical="top"/>
      <protection hidden="1"/>
    </xf>
    <xf numFmtId="165" fontId="0" fillId="6" borderId="1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 applyProtection="1">
      <alignment horizontal="right"/>
      <protection hidden="1"/>
    </xf>
    <xf numFmtId="0" fontId="0" fillId="4" borderId="5" xfId="0" applyFill="1" applyBorder="1" applyAlignment="1" applyProtection="1">
      <alignment wrapText="1"/>
      <protection hidden="1"/>
    </xf>
    <xf numFmtId="0" fontId="0" fillId="4" borderId="0" xfId="0" applyFont="1" applyFill="1" applyBorder="1" applyAlignment="1" applyProtection="1">
      <alignment horizontal="left" wrapText="1"/>
      <protection hidden="1"/>
    </xf>
    <xf numFmtId="4" fontId="42" fillId="4" borderId="19" xfId="0" applyNumberFormat="1" applyFont="1" applyFill="1" applyBorder="1" applyAlignment="1" applyProtection="1">
      <alignment vertical="center"/>
      <protection hidden="1"/>
    </xf>
    <xf numFmtId="4" fontId="42" fillId="4" borderId="20" xfId="0" applyNumberFormat="1" applyFont="1" applyFill="1" applyBorder="1" applyAlignment="1" applyProtection="1">
      <alignment vertical="center"/>
      <protection hidden="1"/>
    </xf>
    <xf numFmtId="4" fontId="25" fillId="6" borderId="17" xfId="0" applyNumberFormat="1" applyFont="1" applyFill="1" applyBorder="1" applyAlignment="1" applyProtection="1">
      <alignment vertical="center"/>
      <protection hidden="1"/>
    </xf>
    <xf numFmtId="0" fontId="21" fillId="6" borderId="18" xfId="0" applyFont="1" applyFill="1" applyBorder="1" applyAlignment="1" applyProtection="1">
      <alignment vertical="center"/>
      <protection hidden="1"/>
    </xf>
    <xf numFmtId="0" fontId="0" fillId="4" borderId="2" xfId="0" applyFill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6" fillId="4" borderId="0" xfId="0" applyFont="1" applyFill="1" applyProtection="1">
      <protection hidden="1"/>
    </xf>
    <xf numFmtId="0" fontId="4" fillId="3" borderId="1" xfId="0" applyFont="1" applyFill="1" applyBorder="1" applyProtection="1">
      <protection hidden="1"/>
    </xf>
    <xf numFmtId="4" fontId="0" fillId="2" borderId="1" xfId="0" applyNumberFormat="1" applyFill="1" applyBorder="1" applyProtection="1">
      <protection locked="0"/>
    </xf>
    <xf numFmtId="4" fontId="0" fillId="7" borderId="1" xfId="0" applyNumberFormat="1" applyFill="1" applyBorder="1" applyProtection="1">
      <protection hidden="1"/>
    </xf>
    <xf numFmtId="0" fontId="48" fillId="4" borderId="0" xfId="0" applyFont="1" applyFill="1" applyBorder="1" applyAlignment="1" applyProtection="1">
      <alignment horizontal="right" wrapText="1"/>
      <protection hidden="1"/>
    </xf>
    <xf numFmtId="0" fontId="50" fillId="4" borderId="0" xfId="0" applyFont="1" applyFill="1" applyProtection="1">
      <protection hidden="1"/>
    </xf>
    <xf numFmtId="0" fontId="51" fillId="3" borderId="19" xfId="0" applyFont="1" applyFill="1" applyBorder="1" applyAlignment="1" applyProtection="1">
      <alignment horizontal="left" vertical="center"/>
      <protection hidden="1"/>
    </xf>
    <xf numFmtId="0" fontId="51" fillId="3" borderId="20" xfId="0" applyFont="1" applyFill="1" applyBorder="1" applyAlignment="1" applyProtection="1">
      <alignment horizontal="center" vertical="center"/>
      <protection hidden="1"/>
    </xf>
    <xf numFmtId="0" fontId="51" fillId="3" borderId="1" xfId="0" applyFont="1" applyFill="1" applyBorder="1" applyAlignment="1" applyProtection="1">
      <alignment horizontal="center" vertical="center" wrapText="1"/>
      <protection hidden="1"/>
    </xf>
    <xf numFmtId="0" fontId="52" fillId="4" borderId="6" xfId="0" applyFont="1" applyFill="1" applyBorder="1" applyProtection="1">
      <protection hidden="1"/>
    </xf>
    <xf numFmtId="0" fontId="0" fillId="4" borderId="0" xfId="0" applyFill="1" applyAlignment="1" applyProtection="1">
      <alignment horizontal="center" vertical="center"/>
      <protection hidden="1"/>
    </xf>
    <xf numFmtId="4" fontId="54" fillId="7" borderId="1" xfId="0" applyNumberFormat="1" applyFont="1" applyFill="1" applyBorder="1" applyProtection="1">
      <protection hidden="1"/>
    </xf>
    <xf numFmtId="0" fontId="53" fillId="12" borderId="19" xfId="0" applyFont="1" applyFill="1" applyBorder="1" applyAlignment="1" applyProtection="1">
      <alignment horizontal="right"/>
      <protection hidden="1"/>
    </xf>
    <xf numFmtId="0" fontId="53" fillId="12" borderId="20" xfId="0" applyFont="1" applyFill="1" applyBorder="1" applyAlignment="1" applyProtection="1">
      <alignment horizontal="right"/>
      <protection hidden="1"/>
    </xf>
    <xf numFmtId="2" fontId="54" fillId="12" borderId="1" xfId="0" applyNumberFormat="1" applyFont="1" applyFill="1" applyBorder="1" applyProtection="1"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4" fontId="54" fillId="7" borderId="1" xfId="0" applyNumberFormat="1" applyFont="1" applyFill="1" applyBorder="1" applyAlignment="1" applyProtection="1">
      <alignment horizontal="right" vertical="center"/>
      <protection hidden="1"/>
    </xf>
    <xf numFmtId="0" fontId="6" fillId="4" borderId="6" xfId="0" applyFont="1" applyFill="1" applyBorder="1" applyProtection="1">
      <protection hidden="1"/>
    </xf>
    <xf numFmtId="4" fontId="54" fillId="7" borderId="1" xfId="0" applyNumberFormat="1" applyFont="1" applyFill="1" applyBorder="1" applyAlignment="1" applyProtection="1">
      <alignment vertical="center"/>
      <protection hidden="1"/>
    </xf>
    <xf numFmtId="0" fontId="56" fillId="4" borderId="0" xfId="0" applyFont="1" applyFill="1" applyProtection="1">
      <protection hidden="1"/>
    </xf>
    <xf numFmtId="4" fontId="4" fillId="2" borderId="1" xfId="0" applyNumberFormat="1" applyFont="1" applyFill="1" applyBorder="1" applyProtection="1">
      <protection locked="0"/>
    </xf>
    <xf numFmtId="0" fontId="0" fillId="4" borderId="7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0" fillId="4" borderId="9" xfId="0" applyFill="1" applyBorder="1" applyProtection="1">
      <protection hidden="1"/>
    </xf>
    <xf numFmtId="0" fontId="3" fillId="4" borderId="0" xfId="0" applyFont="1" applyFill="1" applyBorder="1" applyAlignment="1" applyProtection="1">
      <alignment horizontal="left"/>
      <protection hidden="1"/>
    </xf>
    <xf numFmtId="4" fontId="25" fillId="4" borderId="0" xfId="0" applyNumberFormat="1" applyFont="1" applyFill="1" applyBorder="1" applyAlignment="1" applyProtection="1">
      <alignment vertical="center"/>
      <protection hidden="1"/>
    </xf>
    <xf numFmtId="0" fontId="4" fillId="13" borderId="5" xfId="0" applyFont="1" applyFill="1" applyBorder="1" applyProtection="1"/>
    <xf numFmtId="0" fontId="4" fillId="13" borderId="6" xfId="0" applyFont="1" applyFill="1" applyBorder="1" applyProtection="1"/>
    <xf numFmtId="10" fontId="25" fillId="4" borderId="23" xfId="0" applyNumberFormat="1" applyFont="1" applyFill="1" applyBorder="1" applyAlignment="1" applyProtection="1">
      <alignment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55" fillId="3" borderId="19" xfId="0" applyFont="1" applyFill="1" applyBorder="1" applyAlignment="1" applyProtection="1">
      <alignment vertical="center"/>
      <protection hidden="1"/>
    </xf>
    <xf numFmtId="0" fontId="55" fillId="3" borderId="1" xfId="0" applyFont="1" applyFill="1" applyBorder="1" applyAlignment="1" applyProtection="1">
      <alignment horizontal="right" vertical="center"/>
      <protection hidden="1"/>
    </xf>
    <xf numFmtId="0" fontId="58" fillId="2" borderId="1" xfId="0" applyFont="1" applyFill="1" applyBorder="1" applyAlignment="1" applyProtection="1">
      <alignment horizontal="right" vertical="center"/>
      <protection locked="0"/>
    </xf>
    <xf numFmtId="0" fontId="16" fillId="4" borderId="0" xfId="0" applyFont="1" applyFill="1" applyProtection="1">
      <protection hidden="1"/>
    </xf>
    <xf numFmtId="0" fontId="55" fillId="3" borderId="26" xfId="0" applyFont="1" applyFill="1" applyBorder="1" applyAlignment="1" applyProtection="1">
      <alignment horizontal="right" vertical="center"/>
      <protection hidden="1"/>
    </xf>
    <xf numFmtId="0" fontId="5" fillId="3" borderId="1" xfId="0" applyFont="1" applyFill="1" applyBorder="1" applyAlignment="1" applyProtection="1">
      <alignment horizontal="center"/>
      <protection hidden="1"/>
    </xf>
    <xf numFmtId="0" fontId="59" fillId="4" borderId="0" xfId="0" applyFont="1" applyFill="1" applyProtection="1">
      <protection hidden="1"/>
    </xf>
    <xf numFmtId="4" fontId="0" fillId="3" borderId="1" xfId="0" applyNumberFormat="1" applyFill="1" applyBorder="1" applyProtection="1">
      <protection hidden="1"/>
    </xf>
    <xf numFmtId="4" fontId="0" fillId="2" borderId="1" xfId="0" applyNumberFormat="1" applyFont="1" applyFill="1" applyBorder="1" applyAlignment="1" applyProtection="1">
      <alignment horizontal="right" vertical="center"/>
      <protection locked="0"/>
    </xf>
    <xf numFmtId="0" fontId="22" fillId="4" borderId="0" xfId="0" applyFont="1" applyFill="1" applyBorder="1" applyAlignment="1" applyProtection="1">
      <alignment horizontal="center" vertical="center"/>
      <protection hidden="1"/>
    </xf>
    <xf numFmtId="0" fontId="17" fillId="14" borderId="0" xfId="0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164" fontId="17" fillId="16" borderId="26" xfId="0" applyNumberFormat="1" applyFont="1" applyFill="1" applyBorder="1" applyAlignment="1" applyProtection="1">
      <protection locked="0"/>
    </xf>
    <xf numFmtId="2" fontId="17" fillId="16" borderId="26" xfId="0" applyNumberFormat="1" applyFont="1" applyFill="1" applyBorder="1" applyAlignment="1" applyProtection="1">
      <alignment horizontal="left"/>
      <protection locked="0"/>
    </xf>
    <xf numFmtId="4" fontId="17" fillId="16" borderId="26" xfId="0" applyNumberFormat="1" applyFont="1" applyFill="1" applyBorder="1" applyAlignment="1" applyProtection="1">
      <protection locked="0"/>
    </xf>
    <xf numFmtId="10" fontId="17" fillId="16" borderId="26" xfId="0" applyNumberFormat="1" applyFont="1" applyFill="1" applyBorder="1" applyAlignment="1" applyProtection="1">
      <alignment horizontal="right"/>
      <protection locked="0"/>
    </xf>
    <xf numFmtId="0" fontId="67" fillId="14" borderId="0" xfId="0" applyFont="1" applyFill="1" applyBorder="1" applyProtection="1">
      <protection hidden="1"/>
    </xf>
    <xf numFmtId="0" fontId="68" fillId="14" borderId="0" xfId="0" applyFont="1" applyFill="1" applyBorder="1" applyProtection="1">
      <protection hidden="1"/>
    </xf>
    <xf numFmtId="0" fontId="64" fillId="14" borderId="0" xfId="0" applyFont="1" applyFill="1" applyBorder="1" applyProtection="1">
      <protection hidden="1"/>
    </xf>
    <xf numFmtId="0" fontId="69" fillId="4" borderId="0" xfId="0" applyFont="1" applyFill="1" applyBorder="1" applyAlignment="1" applyProtection="1">
      <alignment vertical="center"/>
      <protection hidden="1"/>
    </xf>
    <xf numFmtId="0" fontId="24" fillId="4" borderId="0" xfId="0" applyFont="1" applyFill="1" applyBorder="1" applyAlignment="1" applyProtection="1">
      <alignment horizontal="left" vertical="center"/>
      <protection hidden="1"/>
    </xf>
    <xf numFmtId="0" fontId="0" fillId="2" borderId="19" xfId="0" applyFill="1" applyBorder="1" applyAlignment="1" applyProtection="1">
      <alignment horizontal="left" vertical="center"/>
      <protection locked="0"/>
    </xf>
    <xf numFmtId="0" fontId="48" fillId="4" borderId="21" xfId="0" applyFont="1" applyFill="1" applyBorder="1" applyAlignment="1" applyProtection="1">
      <alignment horizontal="right" wrapText="1"/>
      <protection hidden="1"/>
    </xf>
    <xf numFmtId="4" fontId="0" fillId="4" borderId="21" xfId="0" applyNumberFormat="1" applyFill="1" applyBorder="1" applyProtection="1">
      <protection hidden="1"/>
    </xf>
    <xf numFmtId="0" fontId="18" fillId="4" borderId="0" xfId="0" applyFont="1" applyFill="1" applyBorder="1" applyAlignment="1" applyProtection="1">
      <alignment vertical="center" wrapText="1"/>
      <protection hidden="1"/>
    </xf>
    <xf numFmtId="0" fontId="12" fillId="4" borderId="0" xfId="0" applyFont="1" applyFill="1" applyBorder="1" applyAlignment="1" applyProtection="1">
      <alignment horizontal="center" vertical="center" wrapText="1"/>
      <protection hidden="1"/>
    </xf>
    <xf numFmtId="0" fontId="0" fillId="4" borderId="0" xfId="0" applyFill="1" applyBorder="1" applyAlignment="1" applyProtection="1">
      <alignment horizontal="center" wrapText="1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65" fillId="4" borderId="0" xfId="0" applyFont="1" applyFill="1" applyBorder="1" applyAlignment="1" applyProtection="1">
      <alignment horizontal="left" vertical="center"/>
      <protection hidden="1"/>
    </xf>
    <xf numFmtId="0" fontId="17" fillId="4" borderId="0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70" fillId="4" borderId="0" xfId="0" applyFont="1" applyFill="1" applyBorder="1" applyAlignment="1" applyProtection="1">
      <alignment horizontal="center" vertical="center" wrapText="1"/>
      <protection hidden="1"/>
    </xf>
    <xf numFmtId="0" fontId="64" fillId="4" borderId="0" xfId="0" applyFont="1" applyFill="1" applyAlignment="1" applyProtection="1">
      <alignment vertical="center"/>
      <protection hidden="1"/>
    </xf>
    <xf numFmtId="0" fontId="34" fillId="4" borderId="0" xfId="0" applyFont="1" applyFill="1" applyBorder="1" applyAlignment="1" applyProtection="1">
      <alignment vertical="center"/>
      <protection hidden="1"/>
    </xf>
    <xf numFmtId="0" fontId="22" fillId="6" borderId="1" xfId="0" applyFont="1" applyFill="1" applyBorder="1" applyAlignment="1" applyProtection="1">
      <alignment horizontal="center" vertical="center" wrapText="1"/>
      <protection hidden="1"/>
    </xf>
    <xf numFmtId="4" fontId="24" fillId="2" borderId="1" xfId="0" applyNumberFormat="1" applyFont="1" applyFill="1" applyBorder="1" applyAlignment="1" applyProtection="1">
      <alignment horizontal="right" vertical="center"/>
      <protection hidden="1"/>
    </xf>
    <xf numFmtId="0" fontId="24" fillId="6" borderId="0" xfId="0" applyFont="1" applyFill="1" applyBorder="1" applyAlignment="1" applyProtection="1">
      <alignment vertical="center"/>
      <protection hidden="1"/>
    </xf>
    <xf numFmtId="0" fontId="71" fillId="6" borderId="19" xfId="0" applyFont="1" applyFill="1" applyBorder="1" applyAlignment="1" applyProtection="1">
      <alignment vertical="center"/>
      <protection hidden="1"/>
    </xf>
    <xf numFmtId="0" fontId="21" fillId="6" borderId="21" xfId="0" applyFont="1" applyFill="1" applyBorder="1" applyAlignment="1" applyProtection="1">
      <alignment vertical="center"/>
      <protection hidden="1"/>
    </xf>
    <xf numFmtId="0" fontId="21" fillId="6" borderId="20" xfId="0" applyFont="1" applyFill="1" applyBorder="1" applyAlignment="1" applyProtection="1">
      <alignment vertical="center"/>
      <protection hidden="1"/>
    </xf>
    <xf numFmtId="0" fontId="72" fillId="6" borderId="1" xfId="0" applyFont="1" applyFill="1" applyBorder="1" applyAlignment="1" applyProtection="1">
      <alignment horizontal="right" vertical="center"/>
      <protection hidden="1"/>
    </xf>
    <xf numFmtId="10" fontId="20" fillId="6" borderId="17" xfId="0" applyNumberFormat="1" applyFont="1" applyFill="1" applyBorder="1" applyAlignment="1" applyProtection="1">
      <alignment vertical="center"/>
      <protection hidden="1"/>
    </xf>
    <xf numFmtId="0" fontId="21" fillId="6" borderId="17" xfId="0" applyFont="1" applyFill="1" applyBorder="1" applyAlignment="1" applyProtection="1">
      <alignment vertical="center"/>
      <protection hidden="1"/>
    </xf>
    <xf numFmtId="4" fontId="0" fillId="2" borderId="26" xfId="0" applyNumberFormat="1" applyFill="1" applyBorder="1" applyProtection="1">
      <protection hidden="1"/>
    </xf>
    <xf numFmtId="0" fontId="58" fillId="2" borderId="1" xfId="0" applyFont="1" applyFill="1" applyBorder="1" applyAlignment="1" applyProtection="1">
      <alignment horizontal="right" vertical="center"/>
      <protection hidden="1"/>
    </xf>
    <xf numFmtId="0" fontId="19" fillId="4" borderId="0" xfId="0" applyFont="1" applyFill="1" applyBorder="1" applyAlignment="1" applyProtection="1">
      <alignment horizontal="left" vertical="center"/>
      <protection hidden="1"/>
    </xf>
    <xf numFmtId="0" fontId="27" fillId="4" borderId="0" xfId="0" applyFont="1" applyFill="1" applyBorder="1" applyAlignment="1" applyProtection="1">
      <alignment horizontal="left" vertical="center"/>
      <protection hidden="1"/>
    </xf>
    <xf numFmtId="4" fontId="22" fillId="6" borderId="1" xfId="0" applyNumberFormat="1" applyFont="1" applyFill="1" applyBorder="1" applyAlignment="1" applyProtection="1">
      <alignment horizontal="right" vertical="center" wrapText="1"/>
      <protection hidden="1"/>
    </xf>
    <xf numFmtId="0" fontId="19" fillId="4" borderId="27" xfId="0" applyFont="1" applyFill="1" applyBorder="1" applyAlignment="1" applyProtection="1">
      <alignment vertical="center"/>
      <protection hidden="1"/>
    </xf>
    <xf numFmtId="0" fontId="22" fillId="4" borderId="28" xfId="0" applyFont="1" applyFill="1" applyBorder="1" applyAlignment="1" applyProtection="1">
      <alignment horizontal="center" vertical="center"/>
      <protection hidden="1"/>
    </xf>
    <xf numFmtId="0" fontId="24" fillId="4" borderId="27" xfId="0" applyFont="1" applyFill="1" applyBorder="1" applyAlignment="1" applyProtection="1">
      <alignment vertical="center"/>
      <protection hidden="1"/>
    </xf>
    <xf numFmtId="0" fontId="21" fillId="4" borderId="28" xfId="0" applyFont="1" applyFill="1" applyBorder="1" applyAlignment="1" applyProtection="1">
      <alignment vertical="center"/>
      <protection hidden="1"/>
    </xf>
    <xf numFmtId="0" fontId="17" fillId="4" borderId="29" xfId="0" applyFont="1" applyFill="1" applyBorder="1" applyAlignment="1" applyProtection="1">
      <alignment vertical="center"/>
      <protection hidden="1"/>
    </xf>
    <xf numFmtId="0" fontId="19" fillId="4" borderId="30" xfId="0" applyFont="1" applyFill="1" applyBorder="1" applyAlignment="1" applyProtection="1">
      <alignment vertical="center"/>
      <protection hidden="1"/>
    </xf>
    <xf numFmtId="0" fontId="21" fillId="4" borderId="31" xfId="0" applyFont="1" applyFill="1" applyBorder="1" applyAlignment="1" applyProtection="1">
      <alignment horizontal="left" vertical="center"/>
      <protection hidden="1"/>
    </xf>
    <xf numFmtId="4" fontId="25" fillId="4" borderId="32" xfId="0" applyNumberFormat="1" applyFont="1" applyFill="1" applyBorder="1" applyAlignment="1" applyProtection="1">
      <alignment vertical="center"/>
      <protection hidden="1"/>
    </xf>
    <xf numFmtId="4" fontId="42" fillId="3" borderId="33" xfId="0" applyNumberFormat="1" applyFont="1" applyFill="1" applyBorder="1" applyAlignment="1" applyProtection="1">
      <alignment vertical="center"/>
      <protection hidden="1"/>
    </xf>
    <xf numFmtId="0" fontId="4" fillId="4" borderId="0" xfId="0" applyFont="1" applyFill="1" applyBorder="1" applyAlignment="1">
      <alignment wrapText="1"/>
    </xf>
    <xf numFmtId="0" fontId="18" fillId="15" borderId="0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left"/>
      <protection hidden="1"/>
    </xf>
    <xf numFmtId="0" fontId="4" fillId="4" borderId="6" xfId="0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4" fillId="2" borderId="33" xfId="0" applyFont="1" applyFill="1" applyBorder="1" applyProtection="1"/>
    <xf numFmtId="4" fontId="17" fillId="19" borderId="0" xfId="0" applyNumberFormat="1" applyFont="1" applyFill="1" applyBorder="1" applyAlignment="1" applyProtection="1">
      <alignment vertical="center"/>
      <protection hidden="1"/>
    </xf>
    <xf numFmtId="4" fontId="17" fillId="19" borderId="3" xfId="0" applyNumberFormat="1" applyFont="1" applyFill="1" applyBorder="1" applyAlignment="1" applyProtection="1">
      <alignment vertical="center"/>
      <protection hidden="1"/>
    </xf>
    <xf numFmtId="0" fontId="78" fillId="15" borderId="0" xfId="0" applyFont="1" applyFill="1" applyBorder="1" applyAlignment="1" applyProtection="1">
      <alignment vertical="center" wrapText="1"/>
      <protection hidden="1"/>
    </xf>
    <xf numFmtId="0" fontId="78" fillId="19" borderId="0" xfId="0" applyFont="1" applyFill="1" applyBorder="1" applyAlignment="1" applyProtection="1">
      <alignment vertical="center" wrapText="1"/>
      <protection hidden="1"/>
    </xf>
    <xf numFmtId="4" fontId="60" fillId="19" borderId="0" xfId="0" applyNumberFormat="1" applyFont="1" applyFill="1" applyBorder="1" applyAlignment="1" applyProtection="1">
      <alignment vertical="center"/>
      <protection hidden="1"/>
    </xf>
    <xf numFmtId="0" fontId="61" fillId="20" borderId="1" xfId="0" applyFont="1" applyFill="1" applyBorder="1" applyAlignment="1" applyProtection="1">
      <alignment horizontal="center" vertical="center" wrapText="1"/>
      <protection hidden="1"/>
    </xf>
    <xf numFmtId="44" fontId="61" fillId="14" borderId="1" xfId="0" applyNumberFormat="1" applyFont="1" applyFill="1" applyBorder="1" applyAlignment="1" applyProtection="1">
      <alignment horizontal="center" vertical="center"/>
      <protection hidden="1"/>
    </xf>
    <xf numFmtId="0" fontId="61" fillId="20" borderId="1" xfId="0" applyFont="1" applyFill="1" applyBorder="1" applyAlignment="1" applyProtection="1">
      <alignment horizontal="center" vertical="center"/>
      <protection hidden="1"/>
    </xf>
    <xf numFmtId="0" fontId="79" fillId="14" borderId="0" xfId="0" applyFont="1" applyFill="1" applyBorder="1" applyAlignment="1" applyProtection="1">
      <alignment vertical="top"/>
      <protection hidden="1"/>
    </xf>
    <xf numFmtId="0" fontId="79" fillId="14" borderId="0" xfId="0" applyFont="1" applyFill="1" applyBorder="1" applyAlignment="1" applyProtection="1">
      <alignment horizontal="center" textRotation="90" wrapText="1"/>
      <protection hidden="1"/>
    </xf>
    <xf numFmtId="4" fontId="63" fillId="19" borderId="0" xfId="0" applyNumberFormat="1" applyFont="1" applyFill="1" applyBorder="1" applyAlignment="1" applyProtection="1">
      <alignment vertical="center"/>
      <protection hidden="1"/>
    </xf>
    <xf numFmtId="0" fontId="80" fillId="0" borderId="0" xfId="0" applyFont="1" applyFill="1" applyBorder="1" applyAlignment="1" applyProtection="1">
      <alignment horizontal="center" vertical="center" wrapText="1"/>
      <protection hidden="1"/>
    </xf>
    <xf numFmtId="0" fontId="79" fillId="0" borderId="0" xfId="0" applyFont="1" applyFill="1" applyBorder="1" applyAlignment="1" applyProtection="1">
      <alignment horizontal="center" vertical="center" wrapText="1"/>
      <protection hidden="1"/>
    </xf>
    <xf numFmtId="4" fontId="17" fillId="19" borderId="1" xfId="0" applyNumberFormat="1" applyFont="1" applyFill="1" applyBorder="1" applyAlignment="1" applyProtection="1">
      <alignment horizontal="center" vertical="center"/>
      <protection hidden="1"/>
    </xf>
    <xf numFmtId="0" fontId="17" fillId="19" borderId="1" xfId="0" applyFont="1" applyFill="1" applyBorder="1" applyAlignment="1" applyProtection="1">
      <alignment horizontal="center" vertical="center"/>
      <protection hidden="1"/>
    </xf>
    <xf numFmtId="0" fontId="17" fillId="19" borderId="1" xfId="0" applyFont="1" applyFill="1" applyBorder="1" applyAlignment="1" applyProtection="1">
      <alignment horizontal="center" vertical="center" wrapText="1"/>
      <protection hidden="1"/>
    </xf>
    <xf numFmtId="0" fontId="63" fillId="19" borderId="1" xfId="0" applyFont="1" applyFill="1" applyBorder="1" applyAlignment="1" applyProtection="1">
      <alignment horizontal="center" vertical="center" wrapText="1"/>
      <protection hidden="1"/>
    </xf>
    <xf numFmtId="0" fontId="17" fillId="19" borderId="19" xfId="0" applyFont="1" applyFill="1" applyBorder="1" applyAlignment="1" applyProtection="1">
      <alignment horizontal="center" vertical="center" wrapText="1"/>
      <protection hidden="1"/>
    </xf>
    <xf numFmtId="0" fontId="79" fillId="14" borderId="1" xfId="0" applyFont="1" applyFill="1" applyBorder="1" applyAlignment="1" applyProtection="1">
      <alignment horizontal="center" textRotation="90" wrapText="1"/>
      <protection hidden="1"/>
    </xf>
    <xf numFmtId="0" fontId="62" fillId="0" borderId="1" xfId="0" applyFont="1" applyFill="1" applyBorder="1" applyAlignment="1" applyProtection="1">
      <alignment horizontal="center" vertical="center" wrapText="1"/>
      <protection hidden="1"/>
    </xf>
    <xf numFmtId="0" fontId="79" fillId="0" borderId="1" xfId="0" applyFont="1" applyFill="1" applyBorder="1" applyAlignment="1" applyProtection="1">
      <alignment horizontal="center" vertical="center" wrapText="1"/>
      <protection hidden="1"/>
    </xf>
    <xf numFmtId="0" fontId="17" fillId="14" borderId="1" xfId="0" applyFont="1" applyFill="1" applyBorder="1" applyAlignment="1" applyProtection="1">
      <alignment horizontal="center" wrapText="1"/>
      <protection hidden="1"/>
    </xf>
    <xf numFmtId="0" fontId="17" fillId="16" borderId="26" xfId="0" applyFont="1" applyFill="1" applyBorder="1" applyAlignment="1" applyProtection="1">
      <alignment horizontal="left"/>
      <protection locked="0"/>
    </xf>
    <xf numFmtId="0" fontId="17" fillId="16" borderId="26" xfId="0" applyFont="1" applyFill="1" applyBorder="1" applyAlignment="1" applyProtection="1">
      <alignment horizontal="left" wrapText="1"/>
      <protection locked="0"/>
    </xf>
    <xf numFmtId="4" fontId="17" fillId="17" borderId="26" xfId="0" applyNumberFormat="1" applyFont="1" applyFill="1" applyBorder="1" applyAlignment="1" applyProtection="1">
      <alignment horizontal="right"/>
      <protection hidden="1"/>
    </xf>
    <xf numFmtId="4" fontId="17" fillId="17" borderId="1" xfId="0" applyNumberFormat="1" applyFont="1" applyFill="1" applyBorder="1" applyProtection="1">
      <protection hidden="1"/>
    </xf>
    <xf numFmtId="0" fontId="64" fillId="19" borderId="0" xfId="0" applyFont="1" applyFill="1" applyBorder="1" applyAlignment="1" applyProtection="1">
      <alignment vertical="center"/>
      <protection hidden="1"/>
    </xf>
    <xf numFmtId="0" fontId="81" fillId="14" borderId="6" xfId="0" applyFont="1" applyFill="1" applyBorder="1" applyAlignment="1" applyProtection="1">
      <alignment horizontal="left" wrapText="1"/>
      <protection hidden="1"/>
    </xf>
    <xf numFmtId="0" fontId="79" fillId="17" borderId="26" xfId="0" applyFont="1" applyFill="1" applyBorder="1" applyAlignment="1" applyProtection="1">
      <alignment horizontal="left" wrapText="1"/>
      <protection hidden="1"/>
    </xf>
    <xf numFmtId="4" fontId="79" fillId="14" borderId="26" xfId="0" applyNumberFormat="1" applyFont="1" applyFill="1" applyBorder="1" applyProtection="1">
      <protection hidden="1"/>
    </xf>
    <xf numFmtId="0" fontId="79" fillId="14" borderId="26" xfId="0" applyFont="1" applyFill="1" applyBorder="1" applyProtection="1">
      <protection hidden="1"/>
    </xf>
    <xf numFmtId="0" fontId="17" fillId="14" borderId="1" xfId="0" applyFont="1" applyFill="1" applyBorder="1" applyProtection="1">
      <protection hidden="1"/>
    </xf>
    <xf numFmtId="4" fontId="83" fillId="15" borderId="1" xfId="0" applyNumberFormat="1" applyFont="1" applyFill="1" applyBorder="1" applyAlignment="1" applyProtection="1">
      <alignment horizontal="right"/>
      <protection hidden="1"/>
    </xf>
    <xf numFmtId="0" fontId="17" fillId="19" borderId="35" xfId="0" applyFont="1" applyFill="1" applyBorder="1" applyAlignment="1" applyProtection="1">
      <alignment vertical="center"/>
      <protection hidden="1"/>
    </xf>
    <xf numFmtId="4" fontId="66" fillId="19" borderId="0" xfId="0" applyNumberFormat="1" applyFont="1" applyFill="1" applyBorder="1" applyAlignment="1" applyProtection="1">
      <alignment vertical="center"/>
      <protection hidden="1"/>
    </xf>
    <xf numFmtId="0" fontId="81" fillId="14" borderId="0" xfId="0" applyFont="1" applyFill="1" applyBorder="1" applyAlignment="1" applyProtection="1">
      <alignment horizontal="left" wrapText="1"/>
      <protection hidden="1"/>
    </xf>
    <xf numFmtId="0" fontId="79" fillId="14" borderId="6" xfId="0" applyFont="1" applyFill="1" applyBorder="1" applyAlignment="1" applyProtection="1">
      <protection hidden="1"/>
    </xf>
    <xf numFmtId="4" fontId="83" fillId="15" borderId="19" xfId="0" applyNumberFormat="1" applyFont="1" applyFill="1" applyBorder="1" applyAlignment="1" applyProtection="1">
      <alignment horizontal="right"/>
      <protection hidden="1"/>
    </xf>
    <xf numFmtId="0" fontId="17" fillId="14" borderId="1" xfId="0" applyFont="1" applyFill="1" applyBorder="1" applyAlignment="1" applyProtection="1">
      <alignment horizontal="right"/>
      <protection hidden="1"/>
    </xf>
    <xf numFmtId="0" fontId="33" fillId="19" borderId="0" xfId="0" applyFont="1" applyFill="1" applyBorder="1" applyAlignment="1" applyProtection="1">
      <alignment vertical="center"/>
      <protection hidden="1"/>
    </xf>
    <xf numFmtId="0" fontId="21" fillId="4" borderId="0" xfId="0" applyFont="1" applyFill="1" applyBorder="1" applyAlignment="1" applyProtection="1">
      <alignment horizontal="left" vertical="center"/>
      <protection hidden="1"/>
    </xf>
    <xf numFmtId="0" fontId="71" fillId="3" borderId="1" xfId="0" applyFont="1" applyFill="1" applyBorder="1" applyAlignment="1" applyProtection="1">
      <alignment horizontal="left" vertical="center"/>
      <protection hidden="1"/>
    </xf>
    <xf numFmtId="0" fontId="87" fillId="0" borderId="0" xfId="0" applyFont="1" applyFill="1" applyBorder="1" applyProtection="1">
      <protection hidden="1"/>
    </xf>
    <xf numFmtId="0" fontId="87" fillId="19" borderId="1" xfId="0" applyFont="1" applyFill="1" applyBorder="1" applyAlignment="1" applyProtection="1">
      <alignment horizontal="center" vertical="center" wrapText="1"/>
      <protection hidden="1"/>
    </xf>
    <xf numFmtId="0" fontId="89" fillId="21" borderId="0" xfId="0" applyFont="1" applyFill="1" applyBorder="1" applyAlignment="1" applyProtection="1">
      <alignment vertical="center" wrapText="1"/>
      <protection hidden="1"/>
    </xf>
    <xf numFmtId="0" fontId="89" fillId="21" borderId="8" xfId="0" applyFont="1" applyFill="1" applyBorder="1" applyAlignment="1" applyProtection="1">
      <alignment vertical="center" wrapText="1"/>
      <protection hidden="1"/>
    </xf>
    <xf numFmtId="10" fontId="87" fillId="16" borderId="1" xfId="1" applyNumberFormat="1" applyFont="1" applyFill="1" applyBorder="1" applyAlignment="1" applyProtection="1">
      <alignment horizontal="right" vertical="center"/>
      <protection locked="0"/>
    </xf>
    <xf numFmtId="4" fontId="87" fillId="20" borderId="1" xfId="0" applyNumberFormat="1" applyFont="1" applyFill="1" applyBorder="1" applyAlignment="1" applyProtection="1">
      <alignment horizontal="right" vertical="center"/>
      <protection hidden="1"/>
    </xf>
    <xf numFmtId="0" fontId="24" fillId="14" borderId="0" xfId="0" applyFont="1" applyFill="1" applyBorder="1" applyAlignment="1" applyProtection="1">
      <alignment vertical="center"/>
      <protection hidden="1"/>
    </xf>
    <xf numFmtId="0" fontId="0" fillId="4" borderId="0" xfId="0" applyFont="1" applyFill="1" applyBorder="1" applyAlignment="1" applyProtection="1">
      <alignment horizontal="center" textRotation="90" wrapText="1"/>
      <protection hidden="1"/>
    </xf>
    <xf numFmtId="0" fontId="87" fillId="14" borderId="0" xfId="0" applyFont="1" applyFill="1" applyBorder="1" applyAlignment="1" applyProtection="1">
      <alignment horizontal="center" textRotation="90" wrapText="1"/>
      <protection hidden="1"/>
    </xf>
    <xf numFmtId="0" fontId="43" fillId="4" borderId="1" xfId="0" applyFont="1" applyFill="1" applyBorder="1" applyAlignment="1" applyProtection="1">
      <alignment horizontal="center" textRotation="90" wrapText="1"/>
      <protection hidden="1"/>
    </xf>
    <xf numFmtId="0" fontId="87" fillId="14" borderId="1" xfId="0" applyFont="1" applyFill="1" applyBorder="1" applyAlignment="1" applyProtection="1">
      <alignment textRotation="90" wrapText="1"/>
      <protection hidden="1"/>
    </xf>
    <xf numFmtId="0" fontId="0" fillId="3" borderId="26" xfId="0" applyFont="1" applyFill="1" applyBorder="1" applyAlignment="1" applyProtection="1">
      <alignment horizontal="left" wrapText="1"/>
      <protection hidden="1"/>
    </xf>
    <xf numFmtId="0" fontId="87" fillId="17" borderId="1" xfId="0" applyFont="1" applyFill="1" applyBorder="1" applyAlignment="1" applyProtection="1">
      <alignment horizontal="left" wrapText="1"/>
      <protection hidden="1"/>
    </xf>
    <xf numFmtId="0" fontId="90" fillId="15" borderId="39" xfId="0" applyFont="1" applyFill="1" applyBorder="1" applyAlignment="1">
      <alignment horizontal="center"/>
    </xf>
    <xf numFmtId="0" fontId="90" fillId="15" borderId="40" xfId="0" applyFont="1" applyFill="1" applyBorder="1" applyAlignment="1">
      <alignment horizontal="center"/>
    </xf>
    <xf numFmtId="0" fontId="4" fillId="14" borderId="0" xfId="0" applyFont="1" applyFill="1" applyBorder="1"/>
    <xf numFmtId="0" fontId="9" fillId="14" borderId="0" xfId="0" applyFont="1" applyFill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30" fillId="4" borderId="0" xfId="0" applyFont="1" applyFill="1" applyBorder="1" applyAlignment="1" applyProtection="1">
      <alignment horizontal="right" vertical="center"/>
      <protection hidden="1"/>
    </xf>
    <xf numFmtId="0" fontId="4" fillId="0" borderId="6" xfId="0" applyFont="1" applyFill="1" applyBorder="1" applyAlignment="1">
      <alignment wrapText="1"/>
    </xf>
    <xf numFmtId="0" fontId="10" fillId="4" borderId="0" xfId="0" applyFont="1" applyFill="1" applyBorder="1" applyAlignment="1" applyProtection="1">
      <alignment horizontal="center" vertical="center"/>
    </xf>
    <xf numFmtId="4" fontId="25" fillId="0" borderId="15" xfId="0" applyNumberFormat="1" applyFont="1" applyFill="1" applyBorder="1" applyAlignment="1" applyProtection="1">
      <alignment vertical="center"/>
      <protection hidden="1"/>
    </xf>
    <xf numFmtId="4" fontId="19" fillId="3" borderId="1" xfId="0" applyNumberFormat="1" applyFont="1" applyFill="1" applyBorder="1" applyAlignment="1" applyProtection="1">
      <alignment vertical="center"/>
      <protection hidden="1"/>
    </xf>
    <xf numFmtId="0" fontId="4" fillId="4" borderId="0" xfId="0" applyFont="1" applyFill="1" applyProtection="1">
      <protection hidden="1"/>
    </xf>
    <xf numFmtId="0" fontId="4" fillId="22" borderId="1" xfId="0" applyFont="1" applyFill="1" applyBorder="1" applyProtection="1">
      <protection hidden="1"/>
    </xf>
    <xf numFmtId="0" fontId="6" fillId="22" borderId="1" xfId="0" applyFont="1" applyFill="1" applyBorder="1" applyProtection="1">
      <protection hidden="1"/>
    </xf>
    <xf numFmtId="0" fontId="10" fillId="4" borderId="1" xfId="0" applyFont="1" applyFill="1" applyBorder="1" applyProtection="1">
      <protection hidden="1"/>
    </xf>
    <xf numFmtId="0" fontId="10" fillId="4" borderId="0" xfId="0" applyFont="1" applyFill="1" applyProtection="1"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43" fillId="2" borderId="1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9" xfId="0" applyFont="1" applyFill="1" applyBorder="1" applyAlignment="1" applyProtection="1">
      <alignment horizontal="left" vertical="center" wrapText="1"/>
      <protection locked="0"/>
    </xf>
    <xf numFmtId="0" fontId="0" fillId="4" borderId="1" xfId="0" applyFont="1" applyFill="1" applyBorder="1" applyAlignment="1" applyProtection="1">
      <alignment horizontal="left" vertical="center" wrapText="1"/>
      <protection hidden="1"/>
    </xf>
    <xf numFmtId="0" fontId="17" fillId="16" borderId="1" xfId="0" applyFont="1" applyFill="1" applyBorder="1" applyAlignment="1" applyProtection="1">
      <alignment vertical="center"/>
      <protection locked="0"/>
    </xf>
    <xf numFmtId="0" fontId="17" fillId="6" borderId="50" xfId="0" applyFont="1" applyFill="1" applyBorder="1" applyAlignment="1" applyProtection="1">
      <alignment vertical="center"/>
      <protection hidden="1"/>
    </xf>
    <xf numFmtId="4" fontId="25" fillId="6" borderId="21" xfId="0" applyNumberFormat="1" applyFont="1" applyFill="1" applyBorder="1" applyAlignment="1" applyProtection="1">
      <alignment vertical="center"/>
      <protection hidden="1"/>
    </xf>
    <xf numFmtId="0" fontId="22" fillId="4" borderId="51" xfId="0" applyFont="1" applyFill="1" applyBorder="1" applyAlignment="1" applyProtection="1">
      <alignment horizontal="center" vertical="center"/>
      <protection hidden="1"/>
    </xf>
    <xf numFmtId="0" fontId="4" fillId="0" borderId="52" xfId="0" applyFont="1" applyFill="1" applyBorder="1" applyAlignment="1">
      <alignment vertical="center"/>
    </xf>
    <xf numFmtId="0" fontId="4" fillId="14" borderId="52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vertical="center"/>
    </xf>
    <xf numFmtId="0" fontId="4" fillId="14" borderId="53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vertical="center" wrapText="1"/>
    </xf>
    <xf numFmtId="0" fontId="22" fillId="6" borderId="0" xfId="0" applyFont="1" applyFill="1" applyBorder="1" applyAlignment="1" applyProtection="1">
      <alignment horizontal="center" vertical="center"/>
      <protection hidden="1"/>
    </xf>
    <xf numFmtId="0" fontId="21" fillId="6" borderId="54" xfId="0" applyFont="1" applyFill="1" applyBorder="1" applyAlignment="1" applyProtection="1">
      <alignment horizontal="left" vertical="center"/>
      <protection hidden="1"/>
    </xf>
    <xf numFmtId="4" fontId="25" fillId="6" borderId="22" xfId="0" applyNumberFormat="1" applyFont="1" applyFill="1" applyBorder="1" applyAlignment="1" applyProtection="1">
      <alignment vertical="center"/>
      <protection hidden="1"/>
    </xf>
    <xf numFmtId="9" fontId="4" fillId="4" borderId="1" xfId="3" applyFont="1" applyFill="1" applyBorder="1" applyProtection="1">
      <protection hidden="1"/>
    </xf>
    <xf numFmtId="1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8" xfId="0" applyBorder="1" applyProtection="1">
      <protection hidden="1"/>
    </xf>
    <xf numFmtId="4" fontId="19" fillId="22" borderId="1" xfId="0" applyNumberFormat="1" applyFont="1" applyFill="1" applyBorder="1" applyAlignment="1" applyProtection="1">
      <alignment horizontal="right" vertical="center"/>
      <protection hidden="1"/>
    </xf>
    <xf numFmtId="4" fontId="4" fillId="4" borderId="1" xfId="0" applyNumberFormat="1" applyFont="1" applyFill="1" applyBorder="1" applyProtection="1">
      <protection hidden="1"/>
    </xf>
    <xf numFmtId="4" fontId="4" fillId="24" borderId="1" xfId="0" applyNumberFormat="1" applyFont="1" applyFill="1" applyBorder="1" applyProtection="1">
      <protection hidden="1"/>
    </xf>
    <xf numFmtId="0" fontId="19" fillId="6" borderId="13" xfId="0" applyFont="1" applyFill="1" applyBorder="1" applyAlignment="1" applyProtection="1">
      <alignment horizontal="center" vertical="center"/>
      <protection hidden="1"/>
    </xf>
    <xf numFmtId="0" fontId="21" fillId="6" borderId="0" xfId="0" applyFont="1" applyFill="1" applyBorder="1" applyAlignment="1" applyProtection="1">
      <alignment horizontal="center" vertical="center"/>
      <protection hidden="1"/>
    </xf>
    <xf numFmtId="0" fontId="19" fillId="6" borderId="0" xfId="0" applyFont="1" applyFill="1" applyBorder="1" applyAlignment="1" applyProtection="1">
      <alignment horizontal="center" vertical="center"/>
      <protection hidden="1"/>
    </xf>
    <xf numFmtId="0" fontId="22" fillId="6" borderId="19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22" fillId="6" borderId="56" xfId="0" applyFont="1" applyFill="1" applyBorder="1" applyAlignment="1" applyProtection="1">
      <alignment horizontal="center" vertical="center"/>
      <protection hidden="1"/>
    </xf>
    <xf numFmtId="0" fontId="43" fillId="5" borderId="1" xfId="0" applyFont="1" applyFill="1" applyBorder="1" applyAlignment="1" applyProtection="1">
      <alignment horizontal="center" vertical="center"/>
      <protection hidden="1"/>
    </xf>
    <xf numFmtId="0" fontId="19" fillId="4" borderId="47" xfId="0" applyFont="1" applyFill="1" applyBorder="1" applyAlignment="1" applyProtection="1">
      <alignment horizontal="left" vertical="center"/>
      <protection hidden="1"/>
    </xf>
    <xf numFmtId="0" fontId="17" fillId="4" borderId="48" xfId="0" applyFont="1" applyFill="1" applyBorder="1" applyAlignment="1" applyProtection="1">
      <alignment horizontal="left" vertical="center"/>
      <protection hidden="1"/>
    </xf>
    <xf numFmtId="0" fontId="27" fillId="4" borderId="48" xfId="0" applyFont="1" applyFill="1" applyBorder="1" applyAlignment="1" applyProtection="1">
      <alignment horizontal="left" vertical="center"/>
      <protection hidden="1"/>
    </xf>
    <xf numFmtId="0" fontId="19" fillId="4" borderId="48" xfId="0" applyFont="1" applyFill="1" applyBorder="1" applyAlignment="1" applyProtection="1">
      <alignment horizontal="left" vertical="center"/>
      <protection hidden="1"/>
    </xf>
    <xf numFmtId="4" fontId="25" fillId="4" borderId="61" xfId="0" applyNumberFormat="1" applyFont="1" applyFill="1" applyBorder="1" applyAlignment="1" applyProtection="1">
      <alignment vertical="center"/>
      <protection hidden="1"/>
    </xf>
    <xf numFmtId="0" fontId="64" fillId="4" borderId="48" xfId="0" applyFont="1" applyFill="1" applyBorder="1" applyAlignment="1" applyProtection="1">
      <alignment horizontal="left" vertical="center"/>
      <protection hidden="1"/>
    </xf>
    <xf numFmtId="0" fontId="69" fillId="4" borderId="48" xfId="0" applyFont="1" applyFill="1" applyBorder="1" applyAlignment="1" applyProtection="1">
      <alignment horizontal="left" vertical="center"/>
      <protection hidden="1"/>
    </xf>
    <xf numFmtId="4" fontId="25" fillId="4" borderId="15" xfId="0" applyNumberFormat="1" applyFont="1" applyFill="1" applyBorder="1" applyAlignment="1" applyProtection="1">
      <alignment vertical="center"/>
      <protection hidden="1"/>
    </xf>
    <xf numFmtId="4" fontId="19" fillId="25" borderId="33" xfId="0" applyNumberFormat="1" applyFont="1" applyFill="1" applyBorder="1" applyAlignment="1" applyProtection="1">
      <alignment vertical="center"/>
      <protection hidden="1"/>
    </xf>
    <xf numFmtId="0" fontId="24" fillId="0" borderId="28" xfId="0" applyFont="1" applyBorder="1" applyAlignment="1" applyProtection="1">
      <alignment vertical="center"/>
      <protection hidden="1"/>
    </xf>
    <xf numFmtId="0" fontId="26" fillId="18" borderId="42" xfId="0" applyFont="1" applyFill="1" applyBorder="1" applyAlignment="1" applyProtection="1">
      <alignment vertical="center"/>
      <protection hidden="1"/>
    </xf>
    <xf numFmtId="0" fontId="19" fillId="0" borderId="23" xfId="0" applyFont="1" applyBorder="1" applyAlignment="1" applyProtection="1">
      <alignment vertical="center"/>
      <protection hidden="1"/>
    </xf>
    <xf numFmtId="0" fontId="24" fillId="0" borderId="48" xfId="0" applyFont="1" applyBorder="1" applyAlignment="1" applyProtection="1">
      <alignment vertical="center"/>
      <protection hidden="1"/>
    </xf>
    <xf numFmtId="10" fontId="42" fillId="3" borderId="1" xfId="0" applyNumberFormat="1" applyFont="1" applyFill="1" applyBorder="1" applyAlignment="1" applyProtection="1">
      <alignment vertical="center"/>
      <protection hidden="1"/>
    </xf>
    <xf numFmtId="10" fontId="24" fillId="10" borderId="1" xfId="1" applyNumberFormat="1" applyFont="1" applyFill="1" applyBorder="1" applyAlignment="1" applyProtection="1">
      <alignment horizontal="right" vertical="center"/>
      <protection hidden="1"/>
    </xf>
    <xf numFmtId="0" fontId="70" fillId="5" borderId="1" xfId="0" applyFont="1" applyFill="1" applyBorder="1" applyAlignment="1" applyProtection="1">
      <alignment horizontal="center" vertical="center" wrapText="1"/>
      <protection hidden="1"/>
    </xf>
    <xf numFmtId="4" fontId="0" fillId="4" borderId="0" xfId="0" applyNumberFormat="1" applyFill="1" applyProtection="1"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0" fontId="87" fillId="14" borderId="0" xfId="0" applyFont="1" applyFill="1" applyBorder="1" applyProtection="1">
      <protection hidden="1"/>
    </xf>
    <xf numFmtId="0" fontId="92" fillId="14" borderId="0" xfId="0" applyFont="1" applyFill="1" applyBorder="1" applyProtection="1">
      <protection hidden="1"/>
    </xf>
    <xf numFmtId="0" fontId="93" fillId="14" borderId="0" xfId="0" applyFont="1" applyFill="1" applyBorder="1" applyProtection="1">
      <protection hidden="1"/>
    </xf>
    <xf numFmtId="0" fontId="92" fillId="17" borderId="25" xfId="0" applyFont="1" applyFill="1" applyBorder="1" applyAlignment="1" applyProtection="1">
      <alignment horizontal="center" vertical="center" wrapText="1"/>
      <protection hidden="1"/>
    </xf>
    <xf numFmtId="0" fontId="94" fillId="3" borderId="1" xfId="0" applyFont="1" applyFill="1" applyBorder="1" applyAlignment="1" applyProtection="1">
      <alignment horizontal="center" vertical="center" wrapText="1"/>
      <protection hidden="1"/>
    </xf>
    <xf numFmtId="0" fontId="95" fillId="16" borderId="1" xfId="0" applyFont="1" applyFill="1" applyBorder="1" applyAlignment="1" applyProtection="1">
      <alignment horizontal="center" vertical="center"/>
      <protection locked="0"/>
    </xf>
    <xf numFmtId="0" fontId="96" fillId="3" borderId="1" xfId="0" applyFont="1" applyFill="1" applyBorder="1" applyAlignment="1" applyProtection="1">
      <alignment horizontal="center" vertical="center" wrapText="1"/>
      <protection hidden="1"/>
    </xf>
    <xf numFmtId="0" fontId="92" fillId="16" borderId="1" xfId="0" applyFont="1" applyFill="1" applyBorder="1" applyAlignment="1" applyProtection="1">
      <alignment horizontal="center" vertical="center" wrapText="1"/>
      <protection locked="0"/>
    </xf>
    <xf numFmtId="0" fontId="97" fillId="14" borderId="0" xfId="0" applyFont="1" applyFill="1" applyBorder="1" applyProtection="1">
      <protection hidden="1"/>
    </xf>
    <xf numFmtId="0" fontId="87" fillId="14" borderId="0" xfId="0" applyFont="1" applyFill="1" applyBorder="1" applyAlignment="1" applyProtection="1">
      <alignment horizontal="left" vertical="center"/>
      <protection hidden="1"/>
    </xf>
    <xf numFmtId="0" fontId="92" fillId="17" borderId="65" xfId="0" applyFont="1" applyFill="1" applyBorder="1" applyAlignment="1" applyProtection="1">
      <alignment horizontal="center" vertical="center"/>
      <protection hidden="1"/>
    </xf>
    <xf numFmtId="0" fontId="97" fillId="14" borderId="0" xfId="0" applyFont="1" applyFill="1" applyBorder="1" applyAlignment="1" applyProtection="1">
      <alignment horizontal="left" vertical="top"/>
      <protection hidden="1"/>
    </xf>
    <xf numFmtId="0" fontId="92" fillId="16" borderId="68" xfId="0" applyFont="1" applyFill="1" applyBorder="1" applyAlignment="1" applyProtection="1">
      <alignment horizontal="center" vertical="center"/>
      <protection locked="0"/>
    </xf>
    <xf numFmtId="0" fontId="92" fillId="16" borderId="71" xfId="0" applyFont="1" applyFill="1" applyBorder="1" applyAlignment="1" applyProtection="1">
      <alignment horizontal="center" vertical="center"/>
      <protection locked="0"/>
    </xf>
    <xf numFmtId="0" fontId="97" fillId="26" borderId="71" xfId="0" applyFont="1" applyFill="1" applyBorder="1" applyAlignment="1" applyProtection="1">
      <alignment horizontal="center" vertical="center"/>
      <protection hidden="1"/>
    </xf>
    <xf numFmtId="0" fontId="98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92" fillId="17" borderId="72" xfId="0" applyFont="1" applyFill="1" applyBorder="1" applyAlignment="1" applyProtection="1">
      <alignment horizontal="center" vertical="center" wrapText="1"/>
      <protection hidden="1"/>
    </xf>
    <xf numFmtId="0" fontId="92" fillId="17" borderId="73" xfId="0" applyFont="1" applyFill="1" applyBorder="1" applyAlignment="1" applyProtection="1">
      <alignment horizontal="center" vertical="center" wrapText="1"/>
      <protection hidden="1"/>
    </xf>
    <xf numFmtId="0" fontId="92" fillId="17" borderId="74" xfId="0" applyFont="1" applyFill="1" applyBorder="1" applyAlignment="1" applyProtection="1">
      <alignment horizontal="center" vertical="center" wrapText="1"/>
      <protection hidden="1"/>
    </xf>
    <xf numFmtId="0" fontId="97" fillId="26" borderId="68" xfId="0" applyFont="1" applyFill="1" applyBorder="1" applyAlignment="1" applyProtection="1">
      <alignment horizontal="center" vertical="center"/>
      <protection hidden="1"/>
    </xf>
    <xf numFmtId="0" fontId="92" fillId="16" borderId="19" xfId="0" applyFont="1" applyFill="1" applyBorder="1" applyAlignment="1" applyProtection="1">
      <alignment horizontal="center" vertical="center"/>
      <protection locked="0"/>
    </xf>
    <xf numFmtId="0" fontId="92" fillId="16" borderId="1" xfId="0" applyFont="1" applyFill="1" applyBorder="1" applyAlignment="1" applyProtection="1">
      <alignment horizontal="center" vertical="center"/>
      <protection locked="0"/>
    </xf>
    <xf numFmtId="0" fontId="92" fillId="16" borderId="75" xfId="0" applyFont="1" applyFill="1" applyBorder="1" applyAlignment="1" applyProtection="1">
      <alignment horizontal="center" vertical="center"/>
      <protection locked="0"/>
    </xf>
    <xf numFmtId="0" fontId="92" fillId="16" borderId="76" xfId="0" applyFont="1" applyFill="1" applyBorder="1" applyAlignment="1" applyProtection="1">
      <alignment horizontal="center" vertical="center"/>
      <protection locked="0"/>
    </xf>
    <xf numFmtId="0" fontId="92" fillId="16" borderId="77" xfId="0" applyFont="1" applyFill="1" applyBorder="1" applyAlignment="1" applyProtection="1">
      <alignment horizontal="center" vertical="center"/>
      <protection locked="0"/>
    </xf>
    <xf numFmtId="0" fontId="92" fillId="16" borderId="78" xfId="0" applyFont="1" applyFill="1" applyBorder="1" applyAlignment="1" applyProtection="1">
      <alignment horizontal="center" vertical="center"/>
      <protection locked="0"/>
    </xf>
    <xf numFmtId="0" fontId="0" fillId="0" borderId="35" xfId="0" applyBorder="1" applyProtection="1">
      <protection hidden="1"/>
    </xf>
    <xf numFmtId="0" fontId="92" fillId="14" borderId="0" xfId="0" applyFont="1" applyFill="1" applyBorder="1" applyAlignment="1" applyProtection="1">
      <alignment horizontal="left" vertical="top" wrapText="1"/>
      <protection hidden="1"/>
    </xf>
    <xf numFmtId="0" fontId="92" fillId="14" borderId="0" xfId="0" applyFont="1" applyFill="1" applyBorder="1" applyAlignment="1" applyProtection="1">
      <alignment horizontal="right" vertical="top" wrapText="1"/>
      <protection hidden="1"/>
    </xf>
    <xf numFmtId="0" fontId="92" fillId="17" borderId="79" xfId="0" applyFont="1" applyFill="1" applyBorder="1" applyAlignment="1" applyProtection="1">
      <alignment horizontal="center" vertical="center"/>
      <protection hidden="1"/>
    </xf>
    <xf numFmtId="0" fontId="97" fillId="26" borderId="80" xfId="0" applyFont="1" applyFill="1" applyBorder="1" applyAlignment="1" applyProtection="1">
      <alignment horizontal="center" vertical="center"/>
      <protection hidden="1"/>
    </xf>
    <xf numFmtId="0" fontId="92" fillId="16" borderId="77" xfId="0" applyFont="1" applyFill="1" applyBorder="1" applyAlignment="1" applyProtection="1">
      <alignment horizontal="center" vertical="center" wrapText="1"/>
      <protection locked="0"/>
    </xf>
    <xf numFmtId="0" fontId="79" fillId="27" borderId="0" xfId="0" applyFont="1" applyFill="1" applyProtection="1">
      <protection hidden="1"/>
    </xf>
    <xf numFmtId="0" fontId="79" fillId="28" borderId="81" xfId="0" applyFont="1" applyFill="1" applyBorder="1" applyAlignment="1" applyProtection="1">
      <alignment horizontal="center" vertical="center" wrapText="1"/>
      <protection hidden="1"/>
    </xf>
    <xf numFmtId="0" fontId="79" fillId="28" borderId="82" xfId="0" applyFont="1" applyFill="1" applyBorder="1" applyAlignment="1" applyProtection="1">
      <alignment horizontal="center" vertical="center" wrapText="1"/>
      <protection hidden="1"/>
    </xf>
    <xf numFmtId="0" fontId="97" fillId="27" borderId="0" xfId="0" applyFont="1" applyFill="1" applyAlignment="1" applyProtection="1">
      <alignment horizontal="left" vertical="top"/>
      <protection hidden="1"/>
    </xf>
    <xf numFmtId="0" fontId="79" fillId="28" borderId="83" xfId="0" applyFont="1" applyFill="1" applyBorder="1" applyAlignment="1" applyProtection="1">
      <alignment vertical="center"/>
      <protection hidden="1"/>
    </xf>
    <xf numFmtId="3" fontId="79" fillId="29" borderId="84" xfId="0" applyNumberFormat="1" applyFont="1" applyFill="1" applyBorder="1" applyAlignment="1" applyProtection="1">
      <alignment horizontal="center" vertical="center"/>
      <protection locked="0"/>
    </xf>
    <xf numFmtId="10" fontId="87" fillId="3" borderId="75" xfId="0" applyNumberFormat="1" applyFont="1" applyFill="1" applyBorder="1" applyAlignment="1" applyProtection="1">
      <alignment horizontal="center" vertical="center"/>
      <protection hidden="1"/>
    </xf>
    <xf numFmtId="3" fontId="79" fillId="29" borderId="85" xfId="0" applyNumberFormat="1" applyFont="1" applyFill="1" applyBorder="1" applyAlignment="1" applyProtection="1">
      <alignment horizontal="center" vertical="center"/>
      <protection locked="0"/>
    </xf>
    <xf numFmtId="0" fontId="79" fillId="28" borderId="86" xfId="0" applyFont="1" applyFill="1" applyBorder="1" applyAlignment="1" applyProtection="1">
      <alignment vertical="center"/>
      <protection hidden="1"/>
    </xf>
    <xf numFmtId="0" fontId="79" fillId="28" borderId="87" xfId="0" applyFont="1" applyFill="1" applyBorder="1" applyAlignment="1" applyProtection="1">
      <alignment vertical="center"/>
      <protection hidden="1"/>
    </xf>
    <xf numFmtId="0" fontId="79" fillId="28" borderId="88" xfId="0" applyFont="1" applyFill="1" applyBorder="1" applyProtection="1">
      <protection hidden="1"/>
    </xf>
    <xf numFmtId="3" fontId="99" fillId="30" borderId="89" xfId="0" applyNumberFormat="1" applyFont="1" applyFill="1" applyBorder="1" applyAlignment="1" applyProtection="1">
      <alignment horizontal="center" vertical="center"/>
      <protection hidden="1"/>
    </xf>
    <xf numFmtId="10" fontId="100" fillId="3" borderId="78" xfId="0" applyNumberFormat="1" applyFont="1" applyFill="1" applyBorder="1" applyAlignment="1" applyProtection="1">
      <alignment horizontal="center" vertical="center"/>
      <protection hidden="1"/>
    </xf>
    <xf numFmtId="0" fontId="79" fillId="28" borderId="90" xfId="0" applyFont="1" applyFill="1" applyBorder="1" applyProtection="1">
      <protection hidden="1"/>
    </xf>
    <xf numFmtId="3" fontId="99" fillId="30" borderId="91" xfId="0" applyNumberFormat="1" applyFont="1" applyFill="1" applyBorder="1" applyAlignment="1" applyProtection="1">
      <alignment horizontal="center" vertical="center"/>
      <protection hidden="1"/>
    </xf>
    <xf numFmtId="0" fontId="79" fillId="28" borderId="44" xfId="0" applyFont="1" applyFill="1" applyBorder="1" applyAlignment="1" applyProtection="1">
      <alignment vertical="center" wrapText="1"/>
      <protection hidden="1"/>
    </xf>
    <xf numFmtId="0" fontId="79" fillId="28" borderId="68" xfId="0" applyFont="1" applyFill="1" applyBorder="1" applyAlignment="1" applyProtection="1">
      <alignment vertical="center" wrapText="1"/>
      <protection hidden="1"/>
    </xf>
    <xf numFmtId="0" fontId="79" fillId="28" borderId="86" xfId="0" applyFont="1" applyFill="1" applyBorder="1" applyAlignment="1" applyProtection="1">
      <alignment vertical="center" wrapText="1"/>
      <protection hidden="1"/>
    </xf>
    <xf numFmtId="0" fontId="4" fillId="4" borderId="0" xfId="0" applyFont="1" applyFill="1" applyBorder="1" applyAlignment="1">
      <alignment horizontal="left" wrapText="1"/>
    </xf>
    <xf numFmtId="0" fontId="6" fillId="4" borderId="0" xfId="0" applyFont="1" applyFill="1" applyBorder="1" applyAlignment="1">
      <alignment horizontal="left" wrapText="1"/>
    </xf>
    <xf numFmtId="0" fontId="7" fillId="4" borderId="0" xfId="0" applyFont="1" applyFill="1" applyBorder="1" applyAlignment="1">
      <alignment horizontal="left" wrapText="1"/>
    </xf>
    <xf numFmtId="0" fontId="8" fillId="4" borderId="0" xfId="0" quotePrefix="1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5" fillId="4" borderId="0" xfId="0" applyFont="1" applyFill="1" applyBorder="1" applyAlignment="1">
      <alignment horizontal="left" wrapText="1"/>
    </xf>
    <xf numFmtId="0" fontId="4" fillId="4" borderId="0" xfId="0" applyFont="1" applyFill="1" applyBorder="1" applyAlignment="1" applyProtection="1">
      <alignment horizontal="left" wrapText="1"/>
    </xf>
    <xf numFmtId="0" fontId="11" fillId="7" borderId="3" xfId="0" applyFont="1" applyFill="1" applyBorder="1" applyAlignment="1" applyProtection="1">
      <alignment horizontal="center" vertical="center" wrapText="1"/>
    </xf>
    <xf numFmtId="0" fontId="14" fillId="8" borderId="0" xfId="0" applyFont="1" applyFill="1" applyBorder="1" applyAlignment="1">
      <alignment horizontal="left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wrapText="1"/>
    </xf>
    <xf numFmtId="0" fontId="5" fillId="4" borderId="8" xfId="0" applyFont="1" applyFill="1" applyBorder="1" applyAlignment="1" applyProtection="1">
      <alignment horizontal="left" vertical="top" wrapText="1"/>
    </xf>
    <xf numFmtId="0" fontId="4" fillId="13" borderId="0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wrapText="1"/>
    </xf>
    <xf numFmtId="0" fontId="70" fillId="5" borderId="1" xfId="0" applyFon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12" fillId="7" borderId="0" xfId="0" applyFont="1" applyFill="1" applyAlignment="1" applyProtection="1">
      <alignment horizontal="left" vertical="center" wrapText="1"/>
      <protection hidden="1"/>
    </xf>
    <xf numFmtId="0" fontId="12" fillId="7" borderId="8" xfId="0" applyFont="1" applyFill="1" applyBorder="1" applyAlignment="1" applyProtection="1">
      <alignment horizontal="left" vertical="center" wrapText="1"/>
      <protection hidden="1"/>
    </xf>
    <xf numFmtId="10" fontId="0" fillId="0" borderId="0" xfId="0" applyNumberFormat="1" applyBorder="1" applyAlignment="1" applyProtection="1">
      <alignment horizontal="right"/>
      <protection hidden="1"/>
    </xf>
    <xf numFmtId="0" fontId="3" fillId="4" borderId="0" xfId="0" applyFont="1" applyFill="1" applyBorder="1" applyAlignment="1" applyProtection="1">
      <alignment horizontal="left"/>
      <protection hidden="1"/>
    </xf>
    <xf numFmtId="0" fontId="0" fillId="4" borderId="19" xfId="0" applyFont="1" applyFill="1" applyBorder="1" applyAlignment="1" applyProtection="1">
      <alignment horizontal="left" wrapText="1"/>
      <protection hidden="1"/>
    </xf>
    <xf numFmtId="0" fontId="0" fillId="4" borderId="21" xfId="0" applyFont="1" applyFill="1" applyBorder="1" applyAlignment="1" applyProtection="1">
      <alignment horizontal="left" wrapText="1"/>
      <protection hidden="1"/>
    </xf>
    <xf numFmtId="0" fontId="24" fillId="20" borderId="4" xfId="0" applyFont="1" applyFill="1" applyBorder="1" applyAlignment="1" applyProtection="1">
      <alignment horizontal="center" vertical="center" wrapText="1"/>
      <protection hidden="1"/>
    </xf>
    <xf numFmtId="0" fontId="24" fillId="20" borderId="6" xfId="0" applyFont="1" applyFill="1" applyBorder="1" applyAlignment="1" applyProtection="1">
      <alignment horizontal="center" vertical="center" wrapText="1"/>
      <protection hidden="1"/>
    </xf>
    <xf numFmtId="0" fontId="24" fillId="20" borderId="9" xfId="0" applyFont="1" applyFill="1" applyBorder="1" applyAlignment="1" applyProtection="1">
      <alignment horizontal="center" vertical="center" wrapText="1"/>
      <protection hidden="1"/>
    </xf>
    <xf numFmtId="0" fontId="82" fillId="15" borderId="19" xfId="0" applyFont="1" applyFill="1" applyBorder="1" applyAlignment="1" applyProtection="1">
      <alignment horizontal="right"/>
      <protection hidden="1"/>
    </xf>
    <xf numFmtId="0" fontId="82" fillId="15" borderId="21" xfId="0" applyFont="1" applyFill="1" applyBorder="1" applyAlignment="1" applyProtection="1">
      <alignment horizontal="right"/>
      <protection hidden="1"/>
    </xf>
    <xf numFmtId="0" fontId="82" fillId="15" borderId="20" xfId="0" applyFont="1" applyFill="1" applyBorder="1" applyAlignment="1" applyProtection="1">
      <alignment horizontal="right"/>
      <protection hidden="1"/>
    </xf>
    <xf numFmtId="0" fontId="79" fillId="14" borderId="19" xfId="0" applyFont="1" applyFill="1" applyBorder="1" applyAlignment="1" applyProtection="1">
      <alignment horizontal="right" wrapText="1"/>
      <protection hidden="1"/>
    </xf>
    <xf numFmtId="0" fontId="79" fillId="14" borderId="21" xfId="0" applyFont="1" applyFill="1" applyBorder="1" applyAlignment="1" applyProtection="1">
      <alignment horizontal="right" wrapText="1"/>
      <protection hidden="1"/>
    </xf>
    <xf numFmtId="0" fontId="79" fillId="14" borderId="20" xfId="0" applyFont="1" applyFill="1" applyBorder="1" applyAlignment="1" applyProtection="1">
      <alignment horizontal="right" wrapText="1"/>
      <protection hidden="1"/>
    </xf>
    <xf numFmtId="0" fontId="18" fillId="15" borderId="0" xfId="0" applyFont="1" applyFill="1" applyBorder="1" applyAlignment="1" applyProtection="1">
      <alignment horizontal="center" vertical="center" wrapText="1"/>
      <protection hidden="1"/>
    </xf>
    <xf numFmtId="0" fontId="62" fillId="20" borderId="19" xfId="0" applyFont="1" applyFill="1" applyBorder="1" applyAlignment="1" applyProtection="1">
      <alignment horizontal="center" wrapText="1"/>
      <protection hidden="1"/>
    </xf>
    <xf numFmtId="0" fontId="62" fillId="20" borderId="21" xfId="0" applyFont="1" applyFill="1" applyBorder="1" applyAlignment="1" applyProtection="1">
      <alignment horizontal="center" wrapText="1"/>
      <protection hidden="1"/>
    </xf>
    <xf numFmtId="0" fontId="62" fillId="20" borderId="20" xfId="0" applyFont="1" applyFill="1" applyBorder="1" applyAlignment="1" applyProtection="1">
      <alignment horizontal="center" wrapText="1"/>
      <protection hidden="1"/>
    </xf>
    <xf numFmtId="44" fontId="61" fillId="14" borderId="19" xfId="0" applyNumberFormat="1" applyFont="1" applyFill="1" applyBorder="1" applyAlignment="1" applyProtection="1">
      <alignment horizontal="center" vertical="center"/>
      <protection hidden="1"/>
    </xf>
    <xf numFmtId="44" fontId="61" fillId="14" borderId="21" xfId="0" applyNumberFormat="1" applyFont="1" applyFill="1" applyBorder="1" applyAlignment="1" applyProtection="1">
      <alignment horizontal="center" vertical="center"/>
      <protection hidden="1"/>
    </xf>
    <xf numFmtId="0" fontId="17" fillId="20" borderId="1" xfId="0" applyFont="1" applyFill="1" applyBorder="1" applyAlignment="1" applyProtection="1">
      <alignment horizontal="center" vertical="center" wrapText="1"/>
      <protection hidden="1"/>
    </xf>
    <xf numFmtId="0" fontId="45" fillId="9" borderId="0" xfId="0" applyFont="1" applyFill="1" applyBorder="1" applyAlignment="1" applyProtection="1">
      <alignment horizontal="center" vertical="center" wrapText="1"/>
      <protection hidden="1"/>
    </xf>
    <xf numFmtId="0" fontId="19" fillId="6" borderId="15" xfId="0" applyFont="1" applyFill="1" applyBorder="1" applyAlignment="1" applyProtection="1">
      <alignment horizontal="left" vertical="center" wrapText="1"/>
      <protection hidden="1"/>
    </xf>
    <xf numFmtId="0" fontId="21" fillId="6" borderId="17" xfId="0" applyFont="1" applyFill="1" applyBorder="1" applyAlignment="1" applyProtection="1">
      <alignment horizontal="left" vertical="center"/>
      <protection hidden="1"/>
    </xf>
    <xf numFmtId="0" fontId="30" fillId="4" borderId="0" xfId="0" applyFont="1" applyFill="1" applyBorder="1" applyAlignment="1" applyProtection="1">
      <alignment horizontal="right" vertical="center"/>
      <protection hidden="1"/>
    </xf>
    <xf numFmtId="0" fontId="37" fillId="10" borderId="1" xfId="0" applyFont="1" applyFill="1" applyBorder="1" applyAlignment="1" applyProtection="1">
      <alignment horizontal="right" vertical="center"/>
      <protection hidden="1"/>
    </xf>
    <xf numFmtId="0" fontId="19" fillId="6" borderId="58" xfId="0" applyFont="1" applyFill="1" applyBorder="1" applyAlignment="1" applyProtection="1">
      <alignment horizontal="center" vertical="center" wrapText="1"/>
      <protection hidden="1"/>
    </xf>
    <xf numFmtId="0" fontId="19" fillId="6" borderId="60" xfId="0" applyFont="1" applyFill="1" applyBorder="1" applyAlignment="1" applyProtection="1">
      <alignment horizontal="center" vertical="center" wrapText="1"/>
      <protection hidden="1"/>
    </xf>
    <xf numFmtId="0" fontId="19" fillId="6" borderId="57" xfId="0" applyFont="1" applyFill="1" applyBorder="1" applyAlignment="1" applyProtection="1">
      <alignment horizontal="left" vertical="center" wrapText="1"/>
      <protection hidden="1"/>
    </xf>
    <xf numFmtId="0" fontId="19" fillId="6" borderId="58" xfId="0" applyFont="1" applyFill="1" applyBorder="1" applyAlignment="1" applyProtection="1">
      <alignment horizontal="left" vertical="center" wrapText="1"/>
      <protection hidden="1"/>
    </xf>
    <xf numFmtId="0" fontId="4" fillId="2" borderId="19" xfId="0" applyFont="1" applyFill="1" applyBorder="1" applyAlignment="1" applyProtection="1">
      <alignment horizontal="left" wrapText="1"/>
      <protection locked="0"/>
    </xf>
    <xf numFmtId="0" fontId="4" fillId="2" borderId="21" xfId="0" applyFont="1" applyFill="1" applyBorder="1" applyAlignment="1" applyProtection="1">
      <alignment horizontal="left" wrapText="1"/>
      <protection locked="0"/>
    </xf>
    <xf numFmtId="0" fontId="4" fillId="2" borderId="20" xfId="0" applyFont="1" applyFill="1" applyBorder="1" applyAlignment="1" applyProtection="1">
      <alignment horizontal="left" wrapText="1"/>
      <protection locked="0"/>
    </xf>
    <xf numFmtId="0" fontId="48" fillId="7" borderId="19" xfId="0" applyFont="1" applyFill="1" applyBorder="1" applyAlignment="1" applyProtection="1">
      <alignment horizontal="right" wrapText="1"/>
      <protection hidden="1"/>
    </xf>
    <xf numFmtId="0" fontId="48" fillId="7" borderId="21" xfId="0" applyFont="1" applyFill="1" applyBorder="1" applyAlignment="1" applyProtection="1">
      <alignment horizontal="right" wrapText="1"/>
      <protection hidden="1"/>
    </xf>
    <xf numFmtId="0" fontId="48" fillId="7" borderId="20" xfId="0" applyFont="1" applyFill="1" applyBorder="1" applyAlignment="1" applyProtection="1">
      <alignment horizontal="right" wrapText="1"/>
      <protection hidden="1"/>
    </xf>
    <xf numFmtId="0" fontId="4" fillId="3" borderId="19" xfId="0" applyFont="1" applyFill="1" applyBorder="1" applyAlignment="1" applyProtection="1">
      <alignment horizontal="left" wrapText="1"/>
      <protection hidden="1"/>
    </xf>
    <xf numFmtId="0" fontId="0" fillId="3" borderId="21" xfId="0" applyFill="1" applyBorder="1" applyAlignment="1" applyProtection="1">
      <alignment horizontal="left" wrapText="1"/>
      <protection hidden="1"/>
    </xf>
    <xf numFmtId="0" fontId="0" fillId="3" borderId="20" xfId="0" applyFill="1" applyBorder="1" applyAlignment="1" applyProtection="1">
      <alignment horizontal="left" wrapText="1"/>
      <protection hidden="1"/>
    </xf>
    <xf numFmtId="0" fontId="53" fillId="7" borderId="19" xfId="0" applyFont="1" applyFill="1" applyBorder="1" applyAlignment="1" applyProtection="1">
      <alignment horizontal="right" vertical="center"/>
      <protection hidden="1"/>
    </xf>
    <xf numFmtId="0" fontId="53" fillId="7" borderId="20" xfId="0" applyFont="1" applyFill="1" applyBorder="1" applyAlignment="1" applyProtection="1">
      <alignment horizontal="right" vertical="center"/>
      <protection hidden="1"/>
    </xf>
    <xf numFmtId="0" fontId="57" fillId="3" borderId="19" xfId="0" applyFont="1" applyFill="1" applyBorder="1" applyAlignment="1" applyProtection="1">
      <alignment horizontal="left" vertical="center" wrapText="1"/>
      <protection hidden="1"/>
    </xf>
    <xf numFmtId="0" fontId="57" fillId="3" borderId="21" xfId="0" applyFont="1" applyFill="1" applyBorder="1" applyAlignment="1" applyProtection="1">
      <alignment horizontal="left" vertical="center"/>
      <protection hidden="1"/>
    </xf>
    <xf numFmtId="0" fontId="57" fillId="3" borderId="20" xfId="0" applyFont="1" applyFill="1" applyBorder="1" applyAlignment="1" applyProtection="1">
      <alignment horizontal="left" vertical="center"/>
      <protection hidden="1"/>
    </xf>
    <xf numFmtId="0" fontId="0" fillId="2" borderId="19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53" fillId="7" borderId="19" xfId="0" applyFont="1" applyFill="1" applyBorder="1" applyAlignment="1" applyProtection="1">
      <alignment horizontal="right"/>
      <protection hidden="1"/>
    </xf>
    <xf numFmtId="0" fontId="53" fillId="7" borderId="20" xfId="0" applyFont="1" applyFill="1" applyBorder="1" applyAlignment="1" applyProtection="1">
      <alignment horizontal="right"/>
      <protection hidden="1"/>
    </xf>
    <xf numFmtId="0" fontId="5" fillId="3" borderId="19" xfId="0" applyFont="1" applyFill="1" applyBorder="1" applyAlignment="1" applyProtection="1">
      <alignment horizontal="left" vertical="center" wrapText="1"/>
      <protection hidden="1"/>
    </xf>
    <xf numFmtId="0" fontId="5" fillId="3" borderId="21" xfId="0" applyFont="1" applyFill="1" applyBorder="1" applyAlignment="1" applyProtection="1">
      <alignment horizontal="left" vertical="center"/>
      <protection hidden="1"/>
    </xf>
    <xf numFmtId="0" fontId="5" fillId="3" borderId="20" xfId="0" applyFont="1" applyFill="1" applyBorder="1" applyAlignment="1" applyProtection="1">
      <alignment horizontal="left" vertical="center"/>
      <protection hidden="1"/>
    </xf>
    <xf numFmtId="0" fontId="47" fillId="7" borderId="0" xfId="0" applyFont="1" applyFill="1" applyBorder="1" applyAlignment="1" applyProtection="1">
      <alignment horizontal="center" vertical="center" wrapText="1"/>
      <protection hidden="1"/>
    </xf>
    <xf numFmtId="0" fontId="47" fillId="7" borderId="0" xfId="0" applyFont="1" applyFill="1" applyBorder="1" applyAlignment="1" applyProtection="1">
      <alignment horizontal="center" vertical="center"/>
      <protection hidden="1"/>
    </xf>
    <xf numFmtId="0" fontId="4" fillId="3" borderId="19" xfId="0" applyFont="1" applyFill="1" applyBorder="1" applyAlignment="1" applyProtection="1">
      <alignment horizontal="left"/>
      <protection hidden="1"/>
    </xf>
    <xf numFmtId="0" fontId="0" fillId="3" borderId="21" xfId="0" applyFill="1" applyBorder="1" applyAlignment="1" applyProtection="1">
      <alignment horizontal="left"/>
      <protection hidden="1"/>
    </xf>
    <xf numFmtId="0" fontId="0" fillId="3" borderId="20" xfId="0" applyFill="1" applyBorder="1" applyAlignment="1" applyProtection="1">
      <alignment horizontal="left"/>
      <protection hidden="1"/>
    </xf>
    <xf numFmtId="0" fontId="0" fillId="2" borderId="19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0" fontId="91" fillId="12" borderId="42" xfId="0" applyFont="1" applyFill="1" applyBorder="1" applyAlignment="1" applyProtection="1">
      <alignment horizontal="right"/>
      <protection hidden="1"/>
    </xf>
    <xf numFmtId="0" fontId="91" fillId="12" borderId="43" xfId="0" applyFont="1" applyFill="1" applyBorder="1" applyAlignment="1" applyProtection="1">
      <alignment horizontal="right"/>
      <protection hidden="1"/>
    </xf>
    <xf numFmtId="0" fontId="91" fillId="12" borderId="34" xfId="0" applyFont="1" applyFill="1" applyBorder="1" applyAlignment="1" applyProtection="1">
      <alignment horizontal="right"/>
      <protection hidden="1"/>
    </xf>
    <xf numFmtId="0" fontId="19" fillId="4" borderId="47" xfId="0" applyFont="1" applyFill="1" applyBorder="1" applyAlignment="1" applyProtection="1">
      <alignment horizontal="left" vertical="center" wrapText="1"/>
      <protection hidden="1"/>
    </xf>
    <xf numFmtId="0" fontId="19" fillId="4" borderId="48" xfId="0" applyFont="1" applyFill="1" applyBorder="1" applyAlignment="1" applyProtection="1">
      <alignment horizontal="left" vertical="center" wrapText="1"/>
      <protection hidden="1"/>
    </xf>
    <xf numFmtId="0" fontId="19" fillId="4" borderId="62" xfId="0" applyFont="1" applyFill="1" applyBorder="1" applyAlignment="1" applyProtection="1">
      <alignment horizontal="left" vertical="center" wrapText="1"/>
      <protection hidden="1"/>
    </xf>
    <xf numFmtId="0" fontId="19" fillId="4" borderId="63" xfId="0" applyFont="1" applyFill="1" applyBorder="1" applyAlignment="1" applyProtection="1">
      <alignment horizontal="left" vertical="center" wrapText="1"/>
      <protection hidden="1"/>
    </xf>
    <xf numFmtId="0" fontId="4" fillId="3" borderId="19" xfId="0" applyFont="1" applyFill="1" applyBorder="1" applyAlignment="1" applyProtection="1">
      <alignment horizontal="center"/>
      <protection hidden="1"/>
    </xf>
    <xf numFmtId="0" fontId="4" fillId="3" borderId="21" xfId="0" applyFont="1" applyFill="1" applyBorder="1" applyAlignment="1" applyProtection="1">
      <alignment horizontal="center"/>
      <protection hidden="1"/>
    </xf>
    <xf numFmtId="0" fontId="4" fillId="3" borderId="20" xfId="0" applyFont="1" applyFill="1" applyBorder="1" applyAlignment="1" applyProtection="1">
      <alignment horizontal="center"/>
      <protection hidden="1"/>
    </xf>
    <xf numFmtId="0" fontId="19" fillId="0" borderId="25" xfId="0" applyFont="1" applyFill="1" applyBorder="1" applyAlignment="1" applyProtection="1">
      <alignment horizontal="center" vertical="center" wrapText="1"/>
      <protection hidden="1"/>
    </xf>
    <xf numFmtId="0" fontId="19" fillId="0" borderId="55" xfId="0" applyFont="1" applyFill="1" applyBorder="1" applyAlignment="1" applyProtection="1">
      <alignment horizontal="center" vertical="center" wrapText="1"/>
      <protection hidden="1"/>
    </xf>
    <xf numFmtId="0" fontId="19" fillId="4" borderId="36" xfId="0" applyFont="1" applyFill="1" applyBorder="1" applyAlignment="1" applyProtection="1">
      <alignment horizontal="left" vertical="center" wrapText="1"/>
      <protection hidden="1"/>
    </xf>
    <xf numFmtId="0" fontId="19" fillId="4" borderId="37" xfId="0" applyFont="1" applyFill="1" applyBorder="1" applyAlignment="1" applyProtection="1">
      <alignment horizontal="left" vertical="center" wrapText="1"/>
      <protection hidden="1"/>
    </xf>
    <xf numFmtId="0" fontId="19" fillId="4" borderId="38" xfId="0" applyFont="1" applyFill="1" applyBorder="1" applyAlignment="1" applyProtection="1">
      <alignment horizontal="left" vertical="center" wrapText="1"/>
      <protection hidden="1"/>
    </xf>
    <xf numFmtId="0" fontId="73" fillId="18" borderId="27" xfId="0" applyFont="1" applyFill="1" applyBorder="1" applyAlignment="1" applyProtection="1">
      <alignment horizontal="center" vertical="center"/>
      <protection hidden="1"/>
    </xf>
    <xf numFmtId="0" fontId="73" fillId="18" borderId="0" xfId="0" applyFont="1" applyFill="1" applyBorder="1" applyAlignment="1" applyProtection="1">
      <alignment horizontal="center" vertical="center"/>
      <protection hidden="1"/>
    </xf>
    <xf numFmtId="0" fontId="73" fillId="18" borderId="28" xfId="0" applyFont="1" applyFill="1" applyBorder="1" applyAlignment="1" applyProtection="1">
      <alignment horizontal="center" vertical="center"/>
      <protection hidden="1"/>
    </xf>
    <xf numFmtId="0" fontId="22" fillId="4" borderId="1" xfId="0" applyFont="1" applyFill="1" applyBorder="1" applyAlignment="1" applyProtection="1">
      <alignment horizontal="center" vertical="center" wrapText="1"/>
      <protection hidden="1"/>
    </xf>
    <xf numFmtId="0" fontId="18" fillId="9" borderId="44" xfId="0" applyFont="1" applyFill="1" applyBorder="1" applyAlignment="1" applyProtection="1">
      <alignment horizontal="center" vertical="center" wrapText="1"/>
      <protection hidden="1"/>
    </xf>
    <xf numFmtId="0" fontId="18" fillId="9" borderId="35" xfId="0" applyFont="1" applyFill="1" applyBorder="1" applyAlignment="1" applyProtection="1">
      <alignment horizontal="center" vertical="center" wrapText="1"/>
      <protection hidden="1"/>
    </xf>
    <xf numFmtId="0" fontId="18" fillId="9" borderId="41" xfId="0" applyFont="1" applyFill="1" applyBorder="1" applyAlignment="1" applyProtection="1">
      <alignment horizontal="center" vertical="center" wrapText="1"/>
      <protection hidden="1"/>
    </xf>
    <xf numFmtId="0" fontId="18" fillId="9" borderId="27" xfId="0" applyFont="1" applyFill="1" applyBorder="1" applyAlignment="1" applyProtection="1">
      <alignment horizontal="center" vertical="center" wrapText="1"/>
      <protection hidden="1"/>
    </xf>
    <xf numFmtId="0" fontId="18" fillId="9" borderId="0" xfId="0" applyFont="1" applyFill="1" applyBorder="1" applyAlignment="1" applyProtection="1">
      <alignment horizontal="center" vertical="center" wrapText="1"/>
      <protection hidden="1"/>
    </xf>
    <xf numFmtId="0" fontId="18" fillId="9" borderId="28" xfId="0" applyFont="1" applyFill="1" applyBorder="1" applyAlignment="1" applyProtection="1">
      <alignment horizontal="center" vertical="center" wrapText="1"/>
      <protection hidden="1"/>
    </xf>
    <xf numFmtId="0" fontId="18" fillId="9" borderId="29" xfId="0" applyFont="1" applyFill="1" applyBorder="1" applyAlignment="1" applyProtection="1">
      <alignment horizontal="center" vertical="center" wrapText="1"/>
      <protection hidden="1"/>
    </xf>
    <xf numFmtId="0" fontId="18" fillId="9" borderId="30" xfId="0" applyFont="1" applyFill="1" applyBorder="1" applyAlignment="1" applyProtection="1">
      <alignment horizontal="center" vertical="center" wrapText="1"/>
      <protection hidden="1"/>
    </xf>
    <xf numFmtId="0" fontId="18" fillId="9" borderId="31" xfId="0" applyFont="1" applyFill="1" applyBorder="1" applyAlignment="1" applyProtection="1">
      <alignment horizontal="center" vertical="center" wrapText="1"/>
      <protection hidden="1"/>
    </xf>
    <xf numFmtId="0" fontId="22" fillId="6" borderId="45" xfId="0" applyFont="1" applyFill="1" applyBorder="1" applyAlignment="1" applyProtection="1">
      <alignment horizontal="center" vertical="center" wrapText="1"/>
      <protection hidden="1"/>
    </xf>
    <xf numFmtId="0" fontId="22" fillId="6" borderId="46" xfId="0" applyFont="1" applyFill="1" applyBorder="1" applyAlignment="1" applyProtection="1">
      <alignment horizontal="center" vertical="center" wrapText="1"/>
      <protection hidden="1"/>
    </xf>
    <xf numFmtId="0" fontId="19" fillId="4" borderId="19" xfId="0" applyFont="1" applyFill="1" applyBorder="1" applyAlignment="1" applyProtection="1">
      <alignment horizontal="center" vertical="center"/>
      <protection hidden="1"/>
    </xf>
    <xf numFmtId="0" fontId="19" fillId="4" borderId="20" xfId="0" applyFont="1" applyFill="1" applyBorder="1" applyAlignment="1" applyProtection="1">
      <alignment horizontal="center" vertical="center"/>
      <protection hidden="1"/>
    </xf>
    <xf numFmtId="0" fontId="35" fillId="4" borderId="1" xfId="0" applyFont="1" applyFill="1" applyBorder="1" applyAlignment="1" applyProtection="1">
      <alignment horizontal="center" vertical="center" wrapText="1"/>
      <protection hidden="1"/>
    </xf>
    <xf numFmtId="0" fontId="37" fillId="10" borderId="19" xfId="0" applyFont="1" applyFill="1" applyBorder="1" applyAlignment="1" applyProtection="1">
      <alignment horizontal="right" vertical="center"/>
      <protection hidden="1"/>
    </xf>
    <xf numFmtId="0" fontId="37" fillId="10" borderId="21" xfId="0" applyFont="1" applyFill="1" applyBorder="1" applyAlignment="1" applyProtection="1">
      <alignment horizontal="right" vertical="center"/>
      <protection hidden="1"/>
    </xf>
    <xf numFmtId="0" fontId="37" fillId="10" borderId="20" xfId="0" applyFont="1" applyFill="1" applyBorder="1" applyAlignment="1" applyProtection="1">
      <alignment horizontal="right" vertical="center"/>
      <protection hidden="1"/>
    </xf>
    <xf numFmtId="0" fontId="19" fillId="6" borderId="47" xfId="0" applyFont="1" applyFill="1" applyBorder="1" applyAlignment="1" applyProtection="1">
      <alignment horizontal="left" vertical="center" wrapText="1"/>
      <protection hidden="1"/>
    </xf>
    <xf numFmtId="0" fontId="19" fillId="6" borderId="48" xfId="0" applyFont="1" applyFill="1" applyBorder="1" applyAlignment="1" applyProtection="1">
      <alignment horizontal="left" vertical="center" wrapText="1"/>
      <protection hidden="1"/>
    </xf>
    <xf numFmtId="0" fontId="19" fillId="6" borderId="49" xfId="0" applyFont="1" applyFill="1" applyBorder="1" applyAlignment="1" applyProtection="1">
      <alignment horizontal="left" vertical="center" wrapText="1"/>
      <protection hidden="1"/>
    </xf>
    <xf numFmtId="0" fontId="19" fillId="4" borderId="32" xfId="0" applyFont="1" applyFill="1" applyBorder="1" applyAlignment="1" applyProtection="1">
      <alignment horizontal="left" vertical="center" wrapText="1"/>
      <protection hidden="1"/>
    </xf>
    <xf numFmtId="0" fontId="19" fillId="6" borderId="48" xfId="0" applyFont="1" applyFill="1" applyBorder="1" applyAlignment="1" applyProtection="1">
      <alignment horizontal="center" vertical="center" wrapText="1"/>
      <protection hidden="1"/>
    </xf>
    <xf numFmtId="0" fontId="19" fillId="6" borderId="49" xfId="0" applyFont="1" applyFill="1" applyBorder="1" applyAlignment="1" applyProtection="1">
      <alignment horizontal="center" vertical="center" wrapText="1"/>
      <protection hidden="1"/>
    </xf>
    <xf numFmtId="0" fontId="5" fillId="23" borderId="2" xfId="0" applyFont="1" applyFill="1" applyBorder="1" applyAlignment="1" applyProtection="1">
      <alignment horizontal="center" vertical="center"/>
      <protection hidden="1"/>
    </xf>
    <xf numFmtId="0" fontId="5" fillId="23" borderId="3" xfId="0" applyFont="1" applyFill="1" applyBorder="1" applyAlignment="1" applyProtection="1">
      <alignment horizontal="center" vertical="center"/>
      <protection hidden="1"/>
    </xf>
    <xf numFmtId="0" fontId="5" fillId="23" borderId="4" xfId="0" applyFont="1" applyFill="1" applyBorder="1" applyAlignment="1" applyProtection="1">
      <alignment horizontal="center" vertical="center"/>
      <protection hidden="1"/>
    </xf>
    <xf numFmtId="0" fontId="5" fillId="23" borderId="5" xfId="0" applyFont="1" applyFill="1" applyBorder="1" applyAlignment="1" applyProtection="1">
      <alignment horizontal="center" vertical="center"/>
      <protection hidden="1"/>
    </xf>
    <xf numFmtId="0" fontId="5" fillId="23" borderId="0" xfId="0" applyFont="1" applyFill="1" applyBorder="1" applyAlignment="1" applyProtection="1">
      <alignment horizontal="center" vertical="center"/>
      <protection hidden="1"/>
    </xf>
    <xf numFmtId="0" fontId="5" fillId="23" borderId="6" xfId="0" applyFont="1" applyFill="1" applyBorder="1" applyAlignment="1" applyProtection="1">
      <alignment horizontal="center" vertical="center"/>
      <protection hidden="1"/>
    </xf>
    <xf numFmtId="0" fontId="5" fillId="23" borderId="7" xfId="0" applyFont="1" applyFill="1" applyBorder="1" applyAlignment="1" applyProtection="1">
      <alignment horizontal="center" vertical="center"/>
      <protection hidden="1"/>
    </xf>
    <xf numFmtId="0" fontId="5" fillId="23" borderId="8" xfId="0" applyFont="1" applyFill="1" applyBorder="1" applyAlignment="1" applyProtection="1">
      <alignment horizontal="center" vertical="center"/>
      <protection hidden="1"/>
    </xf>
    <xf numFmtId="0" fontId="5" fillId="23" borderId="9" xfId="0" applyFont="1" applyFill="1" applyBorder="1" applyAlignment="1" applyProtection="1">
      <alignment horizontal="center" vertical="center"/>
      <protection hidden="1"/>
    </xf>
    <xf numFmtId="0" fontId="5" fillId="23" borderId="1" xfId="0" applyFont="1" applyFill="1" applyBorder="1" applyAlignment="1" applyProtection="1">
      <alignment horizontal="center"/>
      <protection hidden="1"/>
    </xf>
    <xf numFmtId="0" fontId="5" fillId="24" borderId="1" xfId="0" applyFont="1" applyFill="1" applyBorder="1" applyAlignment="1" applyProtection="1">
      <alignment horizontal="center"/>
      <protection hidden="1"/>
    </xf>
    <xf numFmtId="0" fontId="19" fillId="22" borderId="19" xfId="0" applyFont="1" applyFill="1" applyBorder="1" applyAlignment="1" applyProtection="1">
      <alignment horizontal="left" vertical="center"/>
      <protection hidden="1"/>
    </xf>
    <xf numFmtId="0" fontId="19" fillId="22" borderId="21" xfId="0" applyFont="1" applyFill="1" applyBorder="1" applyAlignment="1" applyProtection="1">
      <alignment horizontal="left" vertical="center"/>
      <protection hidden="1"/>
    </xf>
    <xf numFmtId="0" fontId="19" fillId="3" borderId="1" xfId="0" applyFont="1" applyFill="1" applyBorder="1" applyAlignment="1" applyProtection="1">
      <alignment horizontal="left" vertical="center"/>
      <protection hidden="1"/>
    </xf>
    <xf numFmtId="0" fontId="19" fillId="3" borderId="19" xfId="0" applyFont="1" applyFill="1" applyBorder="1" applyAlignment="1" applyProtection="1">
      <alignment horizontal="left" vertical="center"/>
      <protection hidden="1"/>
    </xf>
    <xf numFmtId="0" fontId="19" fillId="3" borderId="21" xfId="0" applyFont="1" applyFill="1" applyBorder="1" applyAlignment="1" applyProtection="1">
      <alignment horizontal="left" vertical="center"/>
      <protection hidden="1"/>
    </xf>
    <xf numFmtId="0" fontId="19" fillId="3" borderId="20" xfId="0" applyFont="1" applyFill="1" applyBorder="1" applyAlignment="1" applyProtection="1">
      <alignment horizontal="left" vertical="center"/>
      <protection hidden="1"/>
    </xf>
    <xf numFmtId="0" fontId="19" fillId="22" borderId="20" xfId="0" applyFont="1" applyFill="1" applyBorder="1" applyAlignment="1" applyProtection="1">
      <alignment horizontal="left" vertical="center"/>
      <protection hidden="1"/>
    </xf>
    <xf numFmtId="0" fontId="5" fillId="22" borderId="19" xfId="0" applyFont="1" applyFill="1" applyBorder="1" applyAlignment="1" applyProtection="1">
      <alignment horizontal="left" vertical="center"/>
      <protection hidden="1"/>
    </xf>
    <xf numFmtId="0" fontId="5" fillId="22" borderId="21" xfId="0" applyFont="1" applyFill="1" applyBorder="1" applyAlignment="1" applyProtection="1">
      <alignment horizontal="left" vertical="center"/>
      <protection hidden="1"/>
    </xf>
    <xf numFmtId="0" fontId="5" fillId="22" borderId="20" xfId="0" applyFont="1" applyFill="1" applyBorder="1" applyAlignment="1" applyProtection="1">
      <alignment horizontal="left" vertical="center"/>
      <protection hidden="1"/>
    </xf>
    <xf numFmtId="0" fontId="34" fillId="6" borderId="48" xfId="0" applyFont="1" applyFill="1" applyBorder="1" applyAlignment="1" applyProtection="1">
      <alignment horizontal="center" vertical="center" wrapText="1"/>
      <protection hidden="1"/>
    </xf>
    <xf numFmtId="0" fontId="34" fillId="6" borderId="64" xfId="0" applyFont="1" applyFill="1" applyBorder="1" applyAlignment="1" applyProtection="1">
      <alignment horizontal="center" vertical="center" wrapText="1"/>
      <protection hidden="1"/>
    </xf>
    <xf numFmtId="0" fontId="71" fillId="3" borderId="19" xfId="0" applyFont="1" applyFill="1" applyBorder="1" applyAlignment="1" applyProtection="1">
      <alignment horizontal="left" vertical="center"/>
      <protection hidden="1"/>
    </xf>
    <xf numFmtId="0" fontId="71" fillId="3" borderId="21" xfId="0" applyFont="1" applyFill="1" applyBorder="1" applyAlignment="1" applyProtection="1">
      <alignment horizontal="left" vertical="center"/>
      <protection hidden="1"/>
    </xf>
    <xf numFmtId="0" fontId="71" fillId="3" borderId="20" xfId="0" applyFont="1" applyFill="1" applyBorder="1" applyAlignment="1" applyProtection="1">
      <alignment horizontal="left" vertical="center"/>
      <protection hidden="1"/>
    </xf>
    <xf numFmtId="0" fontId="34" fillId="6" borderId="58" xfId="0" applyFont="1" applyFill="1" applyBorder="1" applyAlignment="1" applyProtection="1">
      <alignment horizontal="center" vertical="center" wrapText="1"/>
      <protection hidden="1"/>
    </xf>
    <xf numFmtId="0" fontId="34" fillId="6" borderId="59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left" vertical="center" wrapText="1"/>
      <protection hidden="1"/>
    </xf>
    <xf numFmtId="0" fontId="5" fillId="3" borderId="21" xfId="0" applyFont="1" applyFill="1" applyBorder="1" applyAlignment="1" applyProtection="1">
      <alignment horizontal="left" vertical="center" wrapText="1"/>
      <protection hidden="1"/>
    </xf>
    <xf numFmtId="0" fontId="5" fillId="3" borderId="20" xfId="0" applyFont="1" applyFill="1" applyBorder="1" applyAlignment="1" applyProtection="1">
      <alignment horizontal="left" vertical="center" wrapText="1"/>
      <protection hidden="1"/>
    </xf>
    <xf numFmtId="0" fontId="55" fillId="3" borderId="19" xfId="0" applyFont="1" applyFill="1" applyBorder="1" applyAlignment="1" applyProtection="1">
      <alignment horizontal="left" vertical="center"/>
      <protection hidden="1"/>
    </xf>
    <xf numFmtId="0" fontId="55" fillId="3" borderId="21" xfId="0" applyFont="1" applyFill="1" applyBorder="1" applyAlignment="1" applyProtection="1">
      <alignment horizontal="left" vertical="center"/>
      <protection hidden="1"/>
    </xf>
    <xf numFmtId="0" fontId="55" fillId="3" borderId="20" xfId="0" applyFont="1" applyFill="1" applyBorder="1" applyAlignment="1" applyProtection="1">
      <alignment horizontal="left" vertical="center"/>
      <protection hidden="1"/>
    </xf>
    <xf numFmtId="0" fontId="0" fillId="2" borderId="19" xfId="0" applyFill="1" applyBorder="1" applyAlignment="1" applyProtection="1">
      <alignment horizontal="left" vertical="center"/>
      <protection hidden="1"/>
    </xf>
    <xf numFmtId="0" fontId="0" fillId="2" borderId="21" xfId="0" applyFill="1" applyBorder="1" applyAlignment="1" applyProtection="1">
      <alignment horizontal="left" vertical="center"/>
      <protection hidden="1"/>
    </xf>
    <xf numFmtId="0" fontId="0" fillId="2" borderId="20" xfId="0" applyFill="1" applyBorder="1" applyAlignment="1" applyProtection="1">
      <alignment horizontal="left" vertical="center"/>
      <protection hidden="1"/>
    </xf>
    <xf numFmtId="0" fontId="48" fillId="7" borderId="1" xfId="0" applyFont="1" applyFill="1" applyBorder="1" applyAlignment="1" applyProtection="1">
      <alignment horizontal="right" wrapText="1"/>
      <protection hidden="1"/>
    </xf>
    <xf numFmtId="0" fontId="92" fillId="26" borderId="69" xfId="0" applyFont="1" applyFill="1" applyBorder="1" applyAlignment="1" applyProtection="1">
      <alignment horizontal="left"/>
      <protection hidden="1"/>
    </xf>
    <xf numFmtId="0" fontId="92" fillId="26" borderId="70" xfId="0" applyFont="1" applyFill="1" applyBorder="1" applyAlignment="1" applyProtection="1">
      <alignment horizontal="left"/>
      <protection hidden="1"/>
    </xf>
    <xf numFmtId="0" fontId="92" fillId="17" borderId="42" xfId="0" applyFont="1" applyFill="1" applyBorder="1" applyAlignment="1" applyProtection="1">
      <alignment horizontal="left" vertical="top" wrapText="1"/>
      <protection hidden="1"/>
    </xf>
    <xf numFmtId="0" fontId="92" fillId="17" borderId="34" xfId="0" applyFont="1" applyFill="1" applyBorder="1" applyAlignment="1" applyProtection="1">
      <alignment horizontal="left" vertical="top" wrapText="1"/>
      <protection hidden="1"/>
    </xf>
    <xf numFmtId="0" fontId="101" fillId="9" borderId="0" xfId="0" applyFont="1" applyFill="1" applyBorder="1" applyAlignment="1" applyProtection="1">
      <alignment horizontal="center" vertical="center" wrapText="1"/>
      <protection hidden="1"/>
    </xf>
    <xf numFmtId="0" fontId="92" fillId="17" borderId="66" xfId="0" applyFont="1" applyFill="1" applyBorder="1" applyAlignment="1" applyProtection="1">
      <alignment horizontal="left" wrapText="1"/>
      <protection hidden="1"/>
    </xf>
    <xf numFmtId="0" fontId="92" fillId="17" borderId="67" xfId="0" applyFont="1" applyFill="1" applyBorder="1" applyAlignment="1" applyProtection="1">
      <alignment horizontal="left" wrapText="1"/>
      <protection hidden="1"/>
    </xf>
    <xf numFmtId="0" fontId="92" fillId="17" borderId="69" xfId="0" applyFont="1" applyFill="1" applyBorder="1" applyAlignment="1" applyProtection="1">
      <alignment horizontal="left" vertical="top" wrapText="1"/>
      <protection hidden="1"/>
    </xf>
    <xf numFmtId="0" fontId="92" fillId="17" borderId="70" xfId="0" applyFont="1" applyFill="1" applyBorder="1" applyAlignment="1" applyProtection="1">
      <alignment horizontal="left" vertical="top" wrapText="1"/>
      <protection hidden="1"/>
    </xf>
    <xf numFmtId="0" fontId="92" fillId="26" borderId="66" xfId="0" applyFont="1" applyFill="1" applyBorder="1" applyAlignment="1" applyProtection="1">
      <alignment horizontal="left"/>
      <protection hidden="1"/>
    </xf>
    <xf numFmtId="0" fontId="92" fillId="26" borderId="67" xfId="0" applyFont="1" applyFill="1" applyBorder="1" applyAlignment="1" applyProtection="1">
      <alignment horizontal="left"/>
      <protection hidden="1"/>
    </xf>
    <xf numFmtId="0" fontId="11" fillId="7" borderId="2" xfId="0" applyFont="1" applyFill="1" applyBorder="1" applyAlignment="1" applyProtection="1">
      <alignment horizontal="center" vertical="center" wrapText="1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</cellXfs>
  <cellStyles count="4">
    <cellStyle name="Normal" xfId="0" builtinId="0"/>
    <cellStyle name="Normal 2" xfId="2"/>
    <cellStyle name="Porcentaje" xfId="1" builtinId="5"/>
    <cellStyle name="Porcentaje 3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190"/>
  <sheetViews>
    <sheetView showGridLines="0" tabSelected="1" zoomScaleNormal="100" workbookViewId="0">
      <selection sqref="A1:H1"/>
    </sheetView>
  </sheetViews>
  <sheetFormatPr baseColWidth="10" defaultColWidth="11.42578125" defaultRowHeight="39" customHeight="1" x14ac:dyDescent="0.2"/>
  <cols>
    <col min="1" max="1" width="6.28515625" style="1" customWidth="1"/>
    <col min="2" max="2" width="62.85546875" style="1" customWidth="1"/>
    <col min="3" max="7" width="11.42578125" style="1"/>
    <col min="8" max="8" width="13.28515625" style="1" customWidth="1"/>
    <col min="9" max="9" width="5.28515625" style="3" customWidth="1"/>
    <col min="10" max="10" width="15.7109375" style="3" bestFit="1" customWidth="1"/>
    <col min="11" max="35" width="11.42578125" style="3"/>
    <col min="36" max="16384" width="11.42578125" style="1"/>
  </cols>
  <sheetData>
    <row r="1" spans="1:32" s="3" customFormat="1" ht="49.5" customHeight="1" x14ac:dyDescent="0.2">
      <c r="A1" s="572" t="s">
        <v>335</v>
      </c>
      <c r="B1" s="409"/>
      <c r="C1" s="409"/>
      <c r="D1" s="409"/>
      <c r="E1" s="409"/>
      <c r="F1" s="409"/>
      <c r="G1" s="409"/>
      <c r="H1" s="409"/>
      <c r="I1" s="6"/>
    </row>
    <row r="2" spans="1:32" s="3" customFormat="1" ht="12.75" x14ac:dyDescent="0.2">
      <c r="A2" s="2"/>
      <c r="I2" s="7"/>
    </row>
    <row r="3" spans="1:32" s="3" customFormat="1" ht="12.75" x14ac:dyDescent="0.2">
      <c r="A3" s="30"/>
      <c r="B3" s="410" t="s">
        <v>11</v>
      </c>
      <c r="C3" s="410"/>
      <c r="D3" s="410"/>
      <c r="E3" s="410"/>
      <c r="F3" s="410"/>
      <c r="G3" s="410"/>
      <c r="H3" s="410"/>
      <c r="I3" s="7"/>
    </row>
    <row r="4" spans="1:32" s="3" customFormat="1" ht="13.5" thickBot="1" x14ac:dyDescent="0.25">
      <c r="A4" s="2"/>
      <c r="B4" s="4"/>
      <c r="I4" s="7"/>
    </row>
    <row r="5" spans="1:32" s="3" customFormat="1" ht="13.5" thickBot="1" x14ac:dyDescent="0.25">
      <c r="A5" s="2"/>
      <c r="B5" s="5" t="s">
        <v>12</v>
      </c>
      <c r="C5" s="229"/>
      <c r="I5" s="7"/>
    </row>
    <row r="6" spans="1:32" s="3" customFormat="1" ht="12.75" x14ac:dyDescent="0.2">
      <c r="A6" s="2"/>
      <c r="B6" s="411" t="s">
        <v>44</v>
      </c>
      <c r="C6" s="411"/>
      <c r="D6" s="411"/>
      <c r="E6" s="411"/>
      <c r="F6" s="411"/>
      <c r="G6" s="411"/>
      <c r="H6" s="411"/>
      <c r="I6" s="7"/>
    </row>
    <row r="7" spans="1:32" s="3" customFormat="1" ht="31.5" customHeight="1" x14ac:dyDescent="0.2">
      <c r="A7" s="2"/>
      <c r="B7" s="412" t="s">
        <v>336</v>
      </c>
      <c r="C7" s="412"/>
      <c r="D7" s="412"/>
      <c r="E7" s="412"/>
      <c r="F7" s="412"/>
      <c r="G7" s="412"/>
      <c r="H7" s="412"/>
      <c r="I7" s="7"/>
    </row>
    <row r="8" spans="1:32" s="3" customFormat="1" ht="42" customHeight="1" x14ac:dyDescent="0.2">
      <c r="A8" s="2"/>
      <c r="B8" s="402" t="s">
        <v>105</v>
      </c>
      <c r="C8" s="402"/>
      <c r="D8" s="402"/>
      <c r="E8" s="402"/>
      <c r="F8" s="402"/>
      <c r="G8" s="402"/>
      <c r="H8" s="402"/>
      <c r="I8" s="7"/>
    </row>
    <row r="9" spans="1:32" s="3" customFormat="1" ht="36.75" customHeight="1" x14ac:dyDescent="0.2">
      <c r="A9" s="2"/>
      <c r="B9" s="402" t="s">
        <v>107</v>
      </c>
      <c r="C9" s="402"/>
      <c r="D9" s="402"/>
      <c r="E9" s="402"/>
      <c r="F9" s="402"/>
      <c r="G9" s="402"/>
      <c r="H9" s="402"/>
      <c r="I9" s="225"/>
      <c r="J9" s="227"/>
    </row>
    <row r="10" spans="1:32" s="3" customFormat="1" ht="28.5" customHeight="1" x14ac:dyDescent="0.2">
      <c r="A10" s="2"/>
      <c r="B10" s="407" t="s">
        <v>106</v>
      </c>
      <c r="C10" s="407"/>
      <c r="D10" s="407"/>
      <c r="E10" s="407"/>
      <c r="F10" s="407"/>
      <c r="G10" s="407"/>
      <c r="H10" s="407"/>
      <c r="I10" s="226"/>
      <c r="J10" s="228"/>
    </row>
    <row r="11" spans="1:32" s="3" customFormat="1" ht="39" customHeight="1" x14ac:dyDescent="0.2">
      <c r="A11" s="2"/>
      <c r="B11" s="402" t="s">
        <v>457</v>
      </c>
      <c r="C11" s="402"/>
      <c r="D11" s="402"/>
      <c r="E11" s="402"/>
      <c r="F11" s="402"/>
      <c r="G11" s="402"/>
      <c r="H11" s="402"/>
      <c r="I11" s="225"/>
      <c r="J11" s="227"/>
    </row>
    <row r="12" spans="1:32" s="3" customFormat="1" ht="51" customHeight="1" x14ac:dyDescent="0.2">
      <c r="A12" s="2"/>
      <c r="B12" s="402" t="s">
        <v>449</v>
      </c>
      <c r="C12" s="402"/>
      <c r="D12" s="402"/>
      <c r="E12" s="402"/>
      <c r="F12" s="402"/>
      <c r="G12" s="402"/>
      <c r="H12" s="402"/>
      <c r="I12" s="225"/>
      <c r="J12" s="227"/>
    </row>
    <row r="13" spans="1:32" s="3" customFormat="1" ht="6" customHeight="1" x14ac:dyDescent="0.2">
      <c r="A13" s="2"/>
      <c r="B13" s="222"/>
      <c r="C13" s="222"/>
      <c r="D13" s="222"/>
      <c r="E13" s="222"/>
      <c r="F13" s="222"/>
      <c r="G13" s="222"/>
      <c r="H13" s="222"/>
      <c r="I13" s="7"/>
    </row>
    <row r="14" spans="1:32" s="3" customFormat="1" ht="23.25" customHeight="1" x14ac:dyDescent="0.2">
      <c r="A14" s="2"/>
      <c r="B14" s="415" t="s">
        <v>337</v>
      </c>
      <c r="C14" s="415"/>
      <c r="D14" s="415"/>
      <c r="E14" s="415"/>
      <c r="F14" s="415"/>
      <c r="G14" s="415"/>
      <c r="H14" s="415"/>
      <c r="I14" s="7"/>
    </row>
    <row r="15" spans="1:32" s="3" customFormat="1" ht="55.5" customHeight="1" x14ac:dyDescent="0.2">
      <c r="A15" s="2"/>
      <c r="B15" s="416" t="s">
        <v>450</v>
      </c>
      <c r="C15" s="416"/>
      <c r="D15" s="416"/>
      <c r="E15" s="416"/>
      <c r="F15" s="416"/>
      <c r="G15" s="416"/>
      <c r="H15" s="416"/>
      <c r="I15" s="291"/>
      <c r="J15" s="29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s="3" customFormat="1" ht="6.75" customHeight="1" x14ac:dyDescent="0.2">
      <c r="A16" s="2"/>
      <c r="B16" s="31"/>
      <c r="C16" s="31"/>
      <c r="D16" s="31"/>
      <c r="E16" s="31"/>
      <c r="F16" s="31"/>
      <c r="G16" s="31"/>
      <c r="H16" s="31"/>
      <c r="I16" s="7"/>
    </row>
    <row r="17" spans="1:9" s="3" customFormat="1" ht="30" customHeight="1" x14ac:dyDescent="0.2">
      <c r="A17" s="160"/>
      <c r="B17" s="414" t="s">
        <v>339</v>
      </c>
      <c r="C17" s="414"/>
      <c r="D17" s="414"/>
      <c r="E17" s="414"/>
      <c r="F17" s="414"/>
      <c r="G17" s="414"/>
      <c r="H17" s="414"/>
      <c r="I17" s="161"/>
    </row>
    <row r="18" spans="1:9" s="3" customFormat="1" ht="20.25" customHeight="1" x14ac:dyDescent="0.2">
      <c r="A18" s="2"/>
      <c r="B18" s="402" t="s">
        <v>338</v>
      </c>
      <c r="C18" s="402"/>
      <c r="D18" s="402"/>
      <c r="E18" s="402"/>
      <c r="F18" s="402"/>
      <c r="G18" s="402"/>
      <c r="H18" s="402"/>
      <c r="I18" s="7"/>
    </row>
    <row r="19" spans="1:9" s="25" customFormat="1" ht="29.25" customHeight="1" x14ac:dyDescent="0.2">
      <c r="A19" s="23"/>
      <c r="B19" s="406" t="s">
        <v>75</v>
      </c>
      <c r="C19" s="406"/>
      <c r="D19" s="406"/>
      <c r="E19" s="406"/>
      <c r="F19" s="406"/>
      <c r="G19" s="406"/>
      <c r="H19" s="406"/>
      <c r="I19" s="24"/>
    </row>
    <row r="20" spans="1:9" s="3" customFormat="1" ht="12.75" x14ac:dyDescent="0.2">
      <c r="A20" s="28"/>
      <c r="B20" s="413"/>
      <c r="C20" s="413"/>
      <c r="D20" s="413"/>
      <c r="E20" s="413"/>
      <c r="F20" s="413"/>
      <c r="G20" s="413"/>
      <c r="H20" s="413"/>
      <c r="I20" s="29"/>
    </row>
    <row r="21" spans="1:9" s="3" customFormat="1" ht="12.75" x14ac:dyDescent="0.2">
      <c r="B21" s="407"/>
      <c r="C21" s="407"/>
      <c r="D21" s="407"/>
      <c r="E21" s="407"/>
      <c r="F21" s="407"/>
      <c r="G21" s="407"/>
      <c r="H21" s="407"/>
    </row>
    <row r="22" spans="1:9" s="3" customFormat="1" ht="15" x14ac:dyDescent="0.25">
      <c r="B22" s="18"/>
      <c r="C22" s="13"/>
      <c r="D22" s="13"/>
      <c r="E22" s="13"/>
      <c r="F22" s="13"/>
      <c r="G22" s="13"/>
      <c r="H22" s="13"/>
    </row>
    <row r="23" spans="1:9" s="3" customFormat="1" ht="12.75" x14ac:dyDescent="0.2">
      <c r="B23" s="408"/>
      <c r="C23" s="408"/>
      <c r="D23" s="408"/>
      <c r="E23" s="408"/>
      <c r="F23" s="408"/>
      <c r="G23" s="408"/>
      <c r="H23" s="408"/>
    </row>
    <row r="24" spans="1:9" s="3" customFormat="1" ht="12.75" x14ac:dyDescent="0.2">
      <c r="B24" s="18"/>
      <c r="C24" s="19"/>
      <c r="D24" s="19"/>
      <c r="E24" s="19"/>
      <c r="F24" s="19"/>
      <c r="G24" s="19"/>
      <c r="H24" s="19"/>
    </row>
    <row r="25" spans="1:9" s="3" customFormat="1" ht="12.75" x14ac:dyDescent="0.2">
      <c r="B25" s="402"/>
      <c r="C25" s="402"/>
      <c r="D25" s="402"/>
      <c r="E25" s="402"/>
      <c r="F25" s="402"/>
      <c r="G25" s="402"/>
      <c r="H25" s="402"/>
    </row>
    <row r="26" spans="1:9" s="3" customFormat="1" ht="12.75" x14ac:dyDescent="0.2">
      <c r="B26" s="408"/>
      <c r="C26" s="408"/>
      <c r="D26" s="408"/>
      <c r="E26" s="408"/>
      <c r="F26" s="408"/>
      <c r="G26" s="408"/>
      <c r="H26" s="408"/>
    </row>
    <row r="27" spans="1:9" s="3" customFormat="1" ht="12.75" x14ac:dyDescent="0.2">
      <c r="B27" s="408"/>
      <c r="C27" s="408"/>
      <c r="D27" s="408"/>
      <c r="E27" s="408"/>
      <c r="F27" s="408"/>
      <c r="G27" s="408"/>
      <c r="H27" s="408"/>
    </row>
    <row r="28" spans="1:9" s="3" customFormat="1" ht="12.75" x14ac:dyDescent="0.2">
      <c r="B28" s="20"/>
      <c r="C28" s="12"/>
      <c r="D28" s="12"/>
      <c r="E28" s="12"/>
      <c r="F28" s="12"/>
      <c r="G28" s="12"/>
      <c r="H28" s="12"/>
    </row>
    <row r="29" spans="1:9" s="3" customFormat="1" ht="12.75" x14ac:dyDescent="0.2">
      <c r="B29" s="20"/>
      <c r="C29" s="12"/>
      <c r="D29" s="12"/>
      <c r="E29" s="12"/>
      <c r="F29" s="12"/>
      <c r="G29" s="12"/>
      <c r="H29" s="12"/>
    </row>
    <row r="30" spans="1:9" s="3" customFormat="1" ht="12.75" x14ac:dyDescent="0.2">
      <c r="B30" s="408"/>
      <c r="C30" s="408"/>
      <c r="D30" s="408"/>
      <c r="E30" s="408"/>
      <c r="F30" s="408"/>
      <c r="G30" s="408"/>
      <c r="H30" s="408"/>
    </row>
    <row r="31" spans="1:9" s="3" customFormat="1" ht="12.75" x14ac:dyDescent="0.2">
      <c r="B31" s="402"/>
      <c r="C31" s="402"/>
      <c r="D31" s="402"/>
      <c r="E31" s="402"/>
      <c r="F31" s="402"/>
      <c r="G31" s="402"/>
      <c r="H31" s="402"/>
    </row>
    <row r="32" spans="1:9" s="3" customFormat="1" ht="12.75" x14ac:dyDescent="0.2">
      <c r="B32" s="12"/>
      <c r="C32" s="12"/>
      <c r="D32" s="12"/>
      <c r="E32" s="12"/>
      <c r="F32" s="12"/>
      <c r="G32" s="12"/>
      <c r="H32" s="12"/>
    </row>
    <row r="33" spans="1:11" s="3" customFormat="1" ht="12.75" x14ac:dyDescent="0.2">
      <c r="B33" s="402"/>
      <c r="C33" s="402"/>
      <c r="D33" s="402"/>
      <c r="E33" s="402"/>
      <c r="F33" s="402"/>
      <c r="G33" s="402"/>
      <c r="H33" s="402"/>
      <c r="J33" s="8"/>
      <c r="K33" s="8"/>
    </row>
    <row r="34" spans="1:11" s="3" customFormat="1" ht="12.75" x14ac:dyDescent="0.2">
      <c r="B34" s="402"/>
      <c r="C34" s="402"/>
      <c r="D34" s="402"/>
      <c r="E34" s="402"/>
      <c r="F34" s="402"/>
      <c r="G34" s="402"/>
      <c r="H34" s="402"/>
      <c r="J34" s="8"/>
      <c r="K34" s="8"/>
    </row>
    <row r="35" spans="1:11" s="3" customFormat="1" ht="12.75" x14ac:dyDescent="0.2">
      <c r="B35" s="12"/>
      <c r="C35" s="12"/>
      <c r="D35" s="12"/>
      <c r="E35" s="12"/>
      <c r="F35" s="12"/>
      <c r="G35" s="12"/>
      <c r="H35" s="12"/>
      <c r="J35" s="8"/>
      <c r="K35" s="8"/>
    </row>
    <row r="36" spans="1:11" s="3" customFormat="1" ht="15" x14ac:dyDescent="0.25">
      <c r="A36" s="13"/>
      <c r="B36" s="402"/>
      <c r="C36" s="402"/>
      <c r="D36" s="402"/>
      <c r="E36" s="402"/>
      <c r="F36" s="402"/>
      <c r="G36" s="402"/>
      <c r="H36" s="402"/>
      <c r="J36" s="8"/>
      <c r="K36" s="8"/>
    </row>
    <row r="37" spans="1:11" s="3" customFormat="1" ht="15" x14ac:dyDescent="0.25">
      <c r="A37" s="13"/>
      <c r="B37" s="402"/>
      <c r="C37" s="402"/>
      <c r="D37" s="402"/>
      <c r="E37" s="402"/>
      <c r="F37" s="402"/>
      <c r="G37" s="402"/>
      <c r="H37" s="402"/>
      <c r="J37" s="8"/>
      <c r="K37" s="8"/>
    </row>
    <row r="38" spans="1:11" s="3" customFormat="1" ht="15" x14ac:dyDescent="0.25">
      <c r="A38" s="13"/>
      <c r="B38" s="402"/>
      <c r="C38" s="402"/>
      <c r="D38" s="402"/>
      <c r="E38" s="402"/>
      <c r="F38" s="402"/>
      <c r="G38" s="402"/>
      <c r="H38" s="402"/>
    </row>
    <row r="39" spans="1:11" s="3" customFormat="1" ht="15" x14ac:dyDescent="0.25">
      <c r="A39" s="13"/>
      <c r="B39" s="19"/>
      <c r="C39" s="19"/>
      <c r="D39" s="19"/>
      <c r="E39" s="19"/>
      <c r="F39" s="19"/>
      <c r="G39" s="19"/>
      <c r="H39" s="19"/>
    </row>
    <row r="40" spans="1:11" s="3" customFormat="1" ht="15" x14ac:dyDescent="0.25">
      <c r="A40" s="13"/>
      <c r="B40" s="403"/>
      <c r="C40" s="403"/>
      <c r="D40" s="403"/>
      <c r="E40" s="403"/>
      <c r="F40" s="403"/>
      <c r="G40" s="403"/>
      <c r="H40" s="403"/>
    </row>
    <row r="41" spans="1:11" s="3" customFormat="1" ht="15" x14ac:dyDescent="0.25">
      <c r="A41" s="13"/>
      <c r="B41" s="403"/>
      <c r="C41" s="403"/>
      <c r="D41" s="403"/>
      <c r="E41" s="403"/>
      <c r="F41" s="403"/>
      <c r="G41" s="403"/>
      <c r="H41" s="403"/>
    </row>
    <row r="42" spans="1:11" s="3" customFormat="1" ht="15" x14ac:dyDescent="0.25">
      <c r="A42" s="13"/>
      <c r="B42" s="21"/>
      <c r="C42" s="22"/>
      <c r="D42" s="22"/>
      <c r="E42" s="19"/>
      <c r="F42" s="19"/>
      <c r="G42" s="19"/>
      <c r="H42" s="19"/>
    </row>
    <row r="43" spans="1:11" s="9" customFormat="1" ht="15" x14ac:dyDescent="0.25">
      <c r="A43" s="13"/>
      <c r="B43" s="404"/>
      <c r="C43" s="404"/>
      <c r="D43" s="404"/>
      <c r="E43" s="404"/>
      <c r="F43" s="404"/>
      <c r="G43" s="404"/>
      <c r="H43" s="404"/>
      <c r="I43" s="13"/>
    </row>
    <row r="44" spans="1:11" s="9" customFormat="1" ht="15" x14ac:dyDescent="0.25">
      <c r="A44" s="13"/>
      <c r="B44" s="10"/>
      <c r="C44" s="11"/>
      <c r="D44" s="11"/>
      <c r="E44" s="11"/>
      <c r="F44" s="11"/>
      <c r="G44" s="11"/>
      <c r="H44" s="11"/>
      <c r="I44" s="13"/>
    </row>
    <row r="45" spans="1:11" s="9" customFormat="1" ht="15" x14ac:dyDescent="0.25">
      <c r="A45" s="13"/>
      <c r="B45" s="405"/>
      <c r="C45" s="405"/>
      <c r="D45" s="405"/>
      <c r="E45" s="405"/>
      <c r="F45" s="405"/>
      <c r="G45" s="405"/>
      <c r="H45" s="405"/>
      <c r="I45" s="13"/>
    </row>
    <row r="46" spans="1:11" s="9" customFormat="1" ht="15" x14ac:dyDescent="0.25">
      <c r="A46" s="13"/>
      <c r="B46" s="26"/>
      <c r="C46" s="27"/>
      <c r="D46" s="26"/>
      <c r="E46" s="26"/>
      <c r="F46" s="26"/>
      <c r="G46" s="26"/>
      <c r="H46" s="26"/>
      <c r="I46" s="13"/>
    </row>
    <row r="47" spans="1:11" s="3" customFormat="1" ht="12.75" x14ac:dyDescent="0.2">
      <c r="B47" s="12"/>
      <c r="C47" s="12"/>
      <c r="D47" s="12"/>
      <c r="E47" s="12"/>
      <c r="F47" s="12"/>
      <c r="G47" s="12"/>
      <c r="H47" s="12"/>
    </row>
    <row r="48" spans="1:11" s="3" customFormat="1" ht="12.75" x14ac:dyDescent="0.2"/>
    <row r="49" spans="2:2" s="3" customFormat="1" ht="12.75" x14ac:dyDescent="0.2">
      <c r="B49" s="4"/>
    </row>
    <row r="50" spans="2:2" s="3" customFormat="1" ht="39" customHeight="1" x14ac:dyDescent="0.2"/>
    <row r="51" spans="2:2" s="3" customFormat="1" ht="39" customHeight="1" x14ac:dyDescent="0.2"/>
    <row r="52" spans="2:2" s="3" customFormat="1" ht="39" customHeight="1" x14ac:dyDescent="0.2"/>
    <row r="53" spans="2:2" s="3" customFormat="1" ht="39" customHeight="1" x14ac:dyDescent="0.2"/>
    <row r="54" spans="2:2" s="3" customFormat="1" ht="39" customHeight="1" x14ac:dyDescent="0.2"/>
    <row r="55" spans="2:2" s="3" customFormat="1" ht="39" customHeight="1" x14ac:dyDescent="0.2"/>
    <row r="56" spans="2:2" s="3" customFormat="1" ht="39" customHeight="1" x14ac:dyDescent="0.2"/>
    <row r="57" spans="2:2" s="3" customFormat="1" ht="39" customHeight="1" x14ac:dyDescent="0.2"/>
    <row r="58" spans="2:2" s="3" customFormat="1" ht="39" customHeight="1" x14ac:dyDescent="0.2"/>
    <row r="59" spans="2:2" s="3" customFormat="1" ht="39" customHeight="1" x14ac:dyDescent="0.2"/>
    <row r="60" spans="2:2" s="3" customFormat="1" ht="39" customHeight="1" x14ac:dyDescent="0.2"/>
    <row r="61" spans="2:2" s="3" customFormat="1" ht="39" customHeight="1" x14ac:dyDescent="0.2"/>
    <row r="62" spans="2:2" s="3" customFormat="1" ht="39" customHeight="1" x14ac:dyDescent="0.2"/>
    <row r="63" spans="2:2" s="3" customFormat="1" ht="39" customHeight="1" x14ac:dyDescent="0.2"/>
    <row r="64" spans="2:2" s="3" customFormat="1" ht="39" customHeight="1" x14ac:dyDescent="0.2"/>
    <row r="65" s="3" customFormat="1" ht="39" customHeight="1" x14ac:dyDescent="0.2"/>
    <row r="66" s="3" customFormat="1" ht="39" customHeight="1" x14ac:dyDescent="0.2"/>
    <row r="67" s="3" customFormat="1" ht="39" customHeight="1" x14ac:dyDescent="0.2"/>
    <row r="68" s="3" customFormat="1" ht="39" customHeight="1" x14ac:dyDescent="0.2"/>
    <row r="69" s="3" customFormat="1" ht="39" customHeight="1" x14ac:dyDescent="0.2"/>
    <row r="70" s="3" customFormat="1" ht="39" customHeight="1" x14ac:dyDescent="0.2"/>
    <row r="71" s="3" customFormat="1" ht="39" customHeight="1" x14ac:dyDescent="0.2"/>
    <row r="72" s="3" customFormat="1" ht="39" customHeight="1" x14ac:dyDescent="0.2"/>
    <row r="73" s="3" customFormat="1" ht="39" customHeight="1" x14ac:dyDescent="0.2"/>
    <row r="74" s="3" customFormat="1" ht="39" customHeight="1" x14ac:dyDescent="0.2"/>
    <row r="75" s="3" customFormat="1" ht="39" customHeight="1" x14ac:dyDescent="0.2"/>
    <row r="76" s="3" customFormat="1" ht="39" customHeight="1" x14ac:dyDescent="0.2"/>
    <row r="77" s="3" customFormat="1" ht="39" customHeight="1" x14ac:dyDescent="0.2"/>
    <row r="78" s="3" customFormat="1" ht="39" customHeight="1" x14ac:dyDescent="0.2"/>
    <row r="79" s="3" customFormat="1" ht="39" customHeight="1" x14ac:dyDescent="0.2"/>
    <row r="80" s="3" customFormat="1" ht="39" customHeight="1" x14ac:dyDescent="0.2"/>
    <row r="81" s="3" customFormat="1" ht="39" customHeight="1" x14ac:dyDescent="0.2"/>
    <row r="82" s="3" customFormat="1" ht="39" customHeight="1" x14ac:dyDescent="0.2"/>
    <row r="83" s="3" customFormat="1" ht="39" customHeight="1" x14ac:dyDescent="0.2"/>
    <row r="84" s="3" customFormat="1" ht="39" customHeight="1" x14ac:dyDescent="0.2"/>
    <row r="85" s="3" customFormat="1" ht="39" customHeight="1" x14ac:dyDescent="0.2"/>
    <row r="86" s="3" customFormat="1" ht="39" customHeight="1" x14ac:dyDescent="0.2"/>
    <row r="87" s="3" customFormat="1" ht="39" customHeight="1" x14ac:dyDescent="0.2"/>
    <row r="88" s="3" customFormat="1" ht="39" customHeight="1" x14ac:dyDescent="0.2"/>
    <row r="89" s="3" customFormat="1" ht="39" customHeight="1" x14ac:dyDescent="0.2"/>
    <row r="90" s="3" customFormat="1" ht="39" customHeight="1" x14ac:dyDescent="0.2"/>
    <row r="91" s="3" customFormat="1" ht="39" customHeight="1" x14ac:dyDescent="0.2"/>
    <row r="92" s="3" customFormat="1" ht="39" customHeight="1" x14ac:dyDescent="0.2"/>
    <row r="93" s="3" customFormat="1" ht="39" customHeight="1" x14ac:dyDescent="0.2"/>
    <row r="94" s="3" customFormat="1" ht="39" customHeight="1" x14ac:dyDescent="0.2"/>
    <row r="95" s="3" customFormat="1" ht="39" customHeight="1" x14ac:dyDescent="0.2"/>
    <row r="96" s="3" customFormat="1" ht="39" customHeight="1" x14ac:dyDescent="0.2"/>
    <row r="97" s="3" customFormat="1" ht="39" customHeight="1" x14ac:dyDescent="0.2"/>
    <row r="98" s="3" customFormat="1" ht="39" customHeight="1" x14ac:dyDescent="0.2"/>
    <row r="99" s="3" customFormat="1" ht="39" customHeight="1" x14ac:dyDescent="0.2"/>
    <row r="100" s="3" customFormat="1" ht="39" customHeight="1" x14ac:dyDescent="0.2"/>
    <row r="101" s="3" customFormat="1" ht="39" customHeight="1" x14ac:dyDescent="0.2"/>
    <row r="102" s="3" customFormat="1" ht="39" customHeight="1" x14ac:dyDescent="0.2"/>
    <row r="103" s="3" customFormat="1" ht="39" customHeight="1" x14ac:dyDescent="0.2"/>
    <row r="104" s="3" customFormat="1" ht="39" customHeight="1" x14ac:dyDescent="0.2"/>
    <row r="105" s="3" customFormat="1" ht="39" customHeight="1" x14ac:dyDescent="0.2"/>
    <row r="106" s="3" customFormat="1" ht="39" customHeight="1" x14ac:dyDescent="0.2"/>
    <row r="107" s="3" customFormat="1" ht="39" customHeight="1" x14ac:dyDescent="0.2"/>
    <row r="108" s="3" customFormat="1" ht="39" customHeight="1" x14ac:dyDescent="0.2"/>
    <row r="109" s="3" customFormat="1" ht="39" customHeight="1" x14ac:dyDescent="0.2"/>
    <row r="110" s="3" customFormat="1" ht="39" customHeight="1" x14ac:dyDescent="0.2"/>
    <row r="111" s="3" customFormat="1" ht="39" customHeight="1" x14ac:dyDescent="0.2"/>
    <row r="112" s="3" customFormat="1" ht="39" customHeight="1" x14ac:dyDescent="0.2"/>
    <row r="113" s="3" customFormat="1" ht="39" customHeight="1" x14ac:dyDescent="0.2"/>
    <row r="114" s="3" customFormat="1" ht="39" customHeight="1" x14ac:dyDescent="0.2"/>
    <row r="115" s="3" customFormat="1" ht="39" customHeight="1" x14ac:dyDescent="0.2"/>
    <row r="116" s="3" customFormat="1" ht="39" customHeight="1" x14ac:dyDescent="0.2"/>
    <row r="117" s="3" customFormat="1" ht="39" customHeight="1" x14ac:dyDescent="0.2"/>
    <row r="118" s="3" customFormat="1" ht="39" customHeight="1" x14ac:dyDescent="0.2"/>
    <row r="119" s="3" customFormat="1" ht="39" customHeight="1" x14ac:dyDescent="0.2"/>
    <row r="120" s="3" customFormat="1" ht="39" customHeight="1" x14ac:dyDescent="0.2"/>
    <row r="121" s="3" customFormat="1" ht="39" customHeight="1" x14ac:dyDescent="0.2"/>
    <row r="122" s="3" customFormat="1" ht="39" customHeight="1" x14ac:dyDescent="0.2"/>
    <row r="123" s="3" customFormat="1" ht="39" customHeight="1" x14ac:dyDescent="0.2"/>
    <row r="124" s="3" customFormat="1" ht="39" customHeight="1" x14ac:dyDescent="0.2"/>
    <row r="125" s="3" customFormat="1" ht="39" customHeight="1" x14ac:dyDescent="0.2"/>
    <row r="126" s="3" customFormat="1" ht="39" customHeight="1" x14ac:dyDescent="0.2"/>
    <row r="127" s="3" customFormat="1" ht="39" customHeight="1" x14ac:dyDescent="0.2"/>
    <row r="128" s="3" customFormat="1" ht="39" customHeight="1" x14ac:dyDescent="0.2"/>
    <row r="129" s="3" customFormat="1" ht="39" customHeight="1" x14ac:dyDescent="0.2"/>
    <row r="130" s="3" customFormat="1" ht="39" customHeight="1" x14ac:dyDescent="0.2"/>
    <row r="131" s="3" customFormat="1" ht="39" customHeight="1" x14ac:dyDescent="0.2"/>
    <row r="132" s="3" customFormat="1" ht="39" customHeight="1" x14ac:dyDescent="0.2"/>
    <row r="133" s="3" customFormat="1" ht="39" customHeight="1" x14ac:dyDescent="0.2"/>
    <row r="134" s="3" customFormat="1" ht="39" customHeight="1" x14ac:dyDescent="0.2"/>
    <row r="135" s="3" customFormat="1" ht="39" customHeight="1" x14ac:dyDescent="0.2"/>
    <row r="136" s="3" customFormat="1" ht="39" customHeight="1" x14ac:dyDescent="0.2"/>
    <row r="137" s="3" customFormat="1" ht="39" customHeight="1" x14ac:dyDescent="0.2"/>
    <row r="138" s="3" customFormat="1" ht="39" customHeight="1" x14ac:dyDescent="0.2"/>
    <row r="139" s="3" customFormat="1" ht="39" customHeight="1" x14ac:dyDescent="0.2"/>
    <row r="140" s="3" customFormat="1" ht="39" customHeight="1" x14ac:dyDescent="0.2"/>
    <row r="141" s="3" customFormat="1" ht="39" customHeight="1" x14ac:dyDescent="0.2"/>
    <row r="142" s="3" customFormat="1" ht="39" customHeight="1" x14ac:dyDescent="0.2"/>
    <row r="143" s="3" customFormat="1" ht="39" customHeight="1" x14ac:dyDescent="0.2"/>
    <row r="144" s="3" customFormat="1" ht="39" customHeight="1" x14ac:dyDescent="0.2"/>
    <row r="145" s="3" customFormat="1" ht="39" customHeight="1" x14ac:dyDescent="0.2"/>
    <row r="146" s="3" customFormat="1" ht="39" customHeight="1" x14ac:dyDescent="0.2"/>
    <row r="147" s="3" customFormat="1" ht="39" customHeight="1" x14ac:dyDescent="0.2"/>
    <row r="148" s="3" customFormat="1" ht="39" customHeight="1" x14ac:dyDescent="0.2"/>
    <row r="149" s="3" customFormat="1" ht="39" customHeight="1" x14ac:dyDescent="0.2"/>
    <row r="150" s="3" customFormat="1" ht="39" customHeight="1" x14ac:dyDescent="0.2"/>
    <row r="151" s="3" customFormat="1" ht="39" customHeight="1" x14ac:dyDescent="0.2"/>
    <row r="152" s="3" customFormat="1" ht="39" customHeight="1" x14ac:dyDescent="0.2"/>
    <row r="153" s="3" customFormat="1" ht="39" customHeight="1" x14ac:dyDescent="0.2"/>
    <row r="154" s="3" customFormat="1" ht="39" customHeight="1" x14ac:dyDescent="0.2"/>
    <row r="155" s="3" customFormat="1" ht="39" customHeight="1" x14ac:dyDescent="0.2"/>
    <row r="156" s="3" customFormat="1" ht="39" customHeight="1" x14ac:dyDescent="0.2"/>
    <row r="157" s="3" customFormat="1" ht="39" customHeight="1" x14ac:dyDescent="0.2"/>
    <row r="158" s="3" customFormat="1" ht="39" customHeight="1" x14ac:dyDescent="0.2"/>
    <row r="159" s="3" customFormat="1" ht="39" customHeight="1" x14ac:dyDescent="0.2"/>
    <row r="160" s="3" customFormat="1" ht="39" customHeight="1" x14ac:dyDescent="0.2"/>
    <row r="161" s="3" customFormat="1" ht="39" customHeight="1" x14ac:dyDescent="0.2"/>
    <row r="162" s="3" customFormat="1" ht="39" customHeight="1" x14ac:dyDescent="0.2"/>
    <row r="163" s="3" customFormat="1" ht="39" customHeight="1" x14ac:dyDescent="0.2"/>
    <row r="164" s="3" customFormat="1" ht="39" customHeight="1" x14ac:dyDescent="0.2"/>
    <row r="165" s="3" customFormat="1" ht="39" customHeight="1" x14ac:dyDescent="0.2"/>
    <row r="166" s="3" customFormat="1" ht="39" customHeight="1" x14ac:dyDescent="0.2"/>
    <row r="167" s="3" customFormat="1" ht="39" customHeight="1" x14ac:dyDescent="0.2"/>
    <row r="168" s="3" customFormat="1" ht="39" customHeight="1" x14ac:dyDescent="0.2"/>
    <row r="169" s="3" customFormat="1" ht="39" customHeight="1" x14ac:dyDescent="0.2"/>
    <row r="170" s="3" customFormat="1" ht="39" customHeight="1" x14ac:dyDescent="0.2"/>
    <row r="171" s="3" customFormat="1" ht="39" customHeight="1" x14ac:dyDescent="0.2"/>
    <row r="172" s="3" customFormat="1" ht="39" customHeight="1" x14ac:dyDescent="0.2"/>
    <row r="173" s="3" customFormat="1" ht="39" customHeight="1" x14ac:dyDescent="0.2"/>
    <row r="174" s="3" customFormat="1" ht="39" customHeight="1" x14ac:dyDescent="0.2"/>
    <row r="175" s="3" customFormat="1" ht="39" customHeight="1" x14ac:dyDescent="0.2"/>
    <row r="176" s="3" customFormat="1" ht="39" customHeight="1" x14ac:dyDescent="0.2"/>
    <row r="177" s="3" customFormat="1" ht="39" customHeight="1" x14ac:dyDescent="0.2"/>
    <row r="178" s="3" customFormat="1" ht="39" customHeight="1" x14ac:dyDescent="0.2"/>
    <row r="179" s="3" customFormat="1" ht="39" customHeight="1" x14ac:dyDescent="0.2"/>
    <row r="180" s="3" customFormat="1" ht="39" customHeight="1" x14ac:dyDescent="0.2"/>
    <row r="181" s="3" customFormat="1" ht="39" customHeight="1" x14ac:dyDescent="0.2"/>
    <row r="182" s="3" customFormat="1" ht="39" customHeight="1" x14ac:dyDescent="0.2"/>
    <row r="183" s="3" customFormat="1" ht="39" customHeight="1" x14ac:dyDescent="0.2"/>
    <row r="184" s="3" customFormat="1" ht="39" customHeight="1" x14ac:dyDescent="0.2"/>
    <row r="185" s="3" customFormat="1" ht="39" customHeight="1" x14ac:dyDescent="0.2"/>
    <row r="186" s="3" customFormat="1" ht="39" customHeight="1" x14ac:dyDescent="0.2"/>
    <row r="187" s="3" customFormat="1" ht="39" customHeight="1" x14ac:dyDescent="0.2"/>
    <row r="188" s="3" customFormat="1" ht="39" customHeight="1" x14ac:dyDescent="0.2"/>
    <row r="189" s="3" customFormat="1" ht="39" customHeight="1" x14ac:dyDescent="0.2"/>
    <row r="190" s="3" customFormat="1" ht="39" customHeight="1" x14ac:dyDescent="0.2"/>
  </sheetData>
  <sheetProtection algorithmName="SHA-512" hashValue="J3+lA3HRryb1o5X+HkSXKVK6HBJOd4nF1ftsKZWDSJqvBxKPKYgXBq03/fI1KH3batY7pi1HPrXLXuJgrpj3Aw==" saltValue="TB4IZXAP15U0QA0oPHdOyQ==" spinCount="100000" sheet="1" objects="1" scenarios="1"/>
  <mergeCells count="31">
    <mergeCell ref="A1:H1"/>
    <mergeCell ref="B8:H8"/>
    <mergeCell ref="B27:H27"/>
    <mergeCell ref="B30:H30"/>
    <mergeCell ref="B3:H3"/>
    <mergeCell ref="B6:H6"/>
    <mergeCell ref="B7:H7"/>
    <mergeCell ref="B20:H20"/>
    <mergeCell ref="B17:H17"/>
    <mergeCell ref="B18:H18"/>
    <mergeCell ref="B14:H14"/>
    <mergeCell ref="B10:H10"/>
    <mergeCell ref="B11:H11"/>
    <mergeCell ref="B12:H12"/>
    <mergeCell ref="B15:H15"/>
    <mergeCell ref="B9:H9"/>
    <mergeCell ref="B40:H40"/>
    <mergeCell ref="B41:H41"/>
    <mergeCell ref="B43:H43"/>
    <mergeCell ref="B45:H45"/>
    <mergeCell ref="B19:H19"/>
    <mergeCell ref="B31:H31"/>
    <mergeCell ref="B33:H33"/>
    <mergeCell ref="B34:H34"/>
    <mergeCell ref="B36:H36"/>
    <mergeCell ref="B37:H37"/>
    <mergeCell ref="B38:H38"/>
    <mergeCell ref="B21:H21"/>
    <mergeCell ref="B23:H23"/>
    <mergeCell ref="B25:H25"/>
    <mergeCell ref="B26:H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452"/>
  <sheetViews>
    <sheetView showGridLines="0" zoomScale="85" zoomScaleNormal="85" workbookViewId="0">
      <pane ySplit="4" topLeftCell="A5" activePane="bottomLeft" state="frozen"/>
      <selection activeCell="C1" sqref="C1"/>
      <selection pane="bottomLeft" activeCell="A5" sqref="A5"/>
    </sheetView>
  </sheetViews>
  <sheetFormatPr baseColWidth="10" defaultRowHeight="15" x14ac:dyDescent="0.25"/>
  <cols>
    <col min="1" max="1" width="15.28515625" style="88" customWidth="1"/>
    <col min="2" max="2" width="20.42578125" style="88" customWidth="1"/>
    <col min="3" max="3" width="16.42578125" style="89" customWidth="1"/>
    <col min="4" max="4" width="3.28515625" style="89" customWidth="1"/>
    <col min="5" max="5" width="32.7109375" style="88" customWidth="1"/>
    <col min="6" max="6" width="15.5703125" style="88" customWidth="1"/>
    <col min="7" max="7" width="44.28515625" style="88" customWidth="1"/>
    <col min="8" max="8" width="41.85546875" style="88" customWidth="1"/>
    <col min="9" max="9" width="8" style="88" customWidth="1"/>
    <col min="10" max="10" width="11.28515625" style="88" customWidth="1"/>
    <col min="11" max="11" width="8.42578125" style="88" customWidth="1"/>
    <col min="12" max="12" width="9.85546875" style="88" customWidth="1"/>
    <col min="13" max="13" width="11.5703125" style="88" customWidth="1"/>
    <col min="14" max="15" width="12.7109375" style="272" customWidth="1"/>
    <col min="16" max="16" width="12.28515625" style="88" customWidth="1"/>
    <col min="17" max="17" width="11" style="88" customWidth="1"/>
    <col min="18" max="18" width="48.140625" style="88" customWidth="1"/>
    <col min="19" max="19" width="6.85546875" style="88" customWidth="1"/>
    <col min="20" max="20" width="3.85546875" style="88" bestFit="1" customWidth="1"/>
    <col min="21" max="21" width="3.85546875" style="88" customWidth="1"/>
    <col min="22" max="23" width="3.85546875" style="88" bestFit="1" customWidth="1"/>
    <col min="24" max="25" width="3.85546875" style="88" customWidth="1"/>
    <col min="26" max="26" width="3.85546875" style="62" customWidth="1"/>
    <col min="27" max="27" width="21.85546875" style="61" customWidth="1"/>
    <col min="28" max="28" width="45.28515625" style="61" customWidth="1"/>
    <col min="29" max="29" width="4.140625" style="61" customWidth="1"/>
    <col min="30" max="30" width="3.85546875" style="62" customWidth="1"/>
    <col min="31" max="31" width="0.28515625" style="62" customWidth="1"/>
    <col min="32" max="32" width="0.42578125" style="62" customWidth="1"/>
    <col min="33" max="33" width="2.140625" style="62" customWidth="1"/>
    <col min="34" max="34" width="53.5703125" style="62" customWidth="1"/>
    <col min="35" max="35" width="20" style="63" customWidth="1"/>
    <col min="36" max="36" width="2.5703125" style="63" customWidth="1"/>
    <col min="37" max="37" width="33.7109375" style="63" customWidth="1"/>
    <col min="38" max="40" width="12" style="63" customWidth="1"/>
    <col min="41" max="41" width="21.85546875" style="63" customWidth="1"/>
    <col min="42" max="42" width="21.85546875" style="64" customWidth="1"/>
    <col min="43" max="43" width="21.5703125" style="64" customWidth="1"/>
    <col min="44" max="44" width="17.28515625" style="64" customWidth="1"/>
    <col min="45" max="45" width="14.140625" style="64" customWidth="1"/>
    <col min="46" max="46" width="13.85546875" style="64" customWidth="1"/>
    <col min="47" max="47" width="12.140625" style="64" customWidth="1"/>
    <col min="48" max="48" width="13.7109375" style="64" customWidth="1"/>
    <col min="49" max="68" width="11.42578125" style="64"/>
    <col min="69" max="16384" width="11.42578125" style="35"/>
  </cols>
  <sheetData>
    <row r="1" spans="1:68" ht="35.25" customHeight="1" x14ac:dyDescent="0.25">
      <c r="A1" s="421" t="s">
        <v>345</v>
      </c>
      <c r="B1" s="421"/>
      <c r="C1" s="421"/>
      <c r="D1" s="421"/>
      <c r="E1" s="421"/>
      <c r="F1" s="421"/>
      <c r="G1" s="60"/>
      <c r="H1" s="421" t="s">
        <v>101</v>
      </c>
      <c r="I1" s="60"/>
      <c r="J1" s="60"/>
      <c r="K1" s="60"/>
      <c r="L1" s="60"/>
      <c r="M1" s="60"/>
      <c r="N1" s="274"/>
      <c r="O1" s="274"/>
      <c r="P1" s="60"/>
      <c r="Q1" s="60"/>
      <c r="R1" s="60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</row>
    <row r="2" spans="1:68" x14ac:dyDescent="0.25">
      <c r="A2" s="422"/>
      <c r="B2" s="422"/>
      <c r="C2" s="422"/>
      <c r="D2" s="422"/>
      <c r="E2" s="422"/>
      <c r="F2" s="422"/>
      <c r="G2" s="65"/>
      <c r="H2" s="422"/>
      <c r="I2" s="65"/>
      <c r="J2" s="65"/>
      <c r="K2" s="65"/>
      <c r="L2" s="65"/>
      <c r="M2" s="65"/>
      <c r="N2" s="275"/>
      <c r="O2" s="275"/>
      <c r="P2" s="65"/>
      <c r="Q2" s="65"/>
      <c r="R2" s="6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</row>
    <row r="4" spans="1:68" s="73" customFormat="1" ht="80.25" x14ac:dyDescent="0.25">
      <c r="A4" s="66" t="s">
        <v>13</v>
      </c>
      <c r="B4" s="67" t="s">
        <v>1</v>
      </c>
      <c r="C4" s="68" t="s">
        <v>2</v>
      </c>
      <c r="D4" s="68"/>
      <c r="E4" s="67" t="s">
        <v>7</v>
      </c>
      <c r="F4" s="67" t="s">
        <v>3</v>
      </c>
      <c r="G4" s="67" t="s">
        <v>9</v>
      </c>
      <c r="H4" s="67" t="s">
        <v>8</v>
      </c>
      <c r="I4" s="67"/>
      <c r="J4" s="273" t="s">
        <v>4</v>
      </c>
      <c r="K4" s="273" t="s">
        <v>5</v>
      </c>
      <c r="L4" s="273" t="s">
        <v>0</v>
      </c>
      <c r="M4" s="273" t="s">
        <v>10</v>
      </c>
      <c r="N4" s="273" t="s">
        <v>121</v>
      </c>
      <c r="O4" s="273" t="s">
        <v>122</v>
      </c>
      <c r="P4" s="121" t="s">
        <v>24</v>
      </c>
      <c r="Q4" s="121" t="s">
        <v>25</v>
      </c>
      <c r="R4" s="69" t="s">
        <v>6</v>
      </c>
      <c r="S4" s="70"/>
      <c r="T4" s="71" t="s">
        <v>2</v>
      </c>
      <c r="U4" s="71" t="s">
        <v>19</v>
      </c>
      <c r="V4" s="71" t="s">
        <v>18</v>
      </c>
      <c r="W4" s="71" t="s">
        <v>26</v>
      </c>
      <c r="X4" s="71" t="s">
        <v>27</v>
      </c>
      <c r="Y4" s="71" t="s">
        <v>21</v>
      </c>
      <c r="Z4" s="76"/>
      <c r="AA4" s="72" t="s">
        <v>20</v>
      </c>
      <c r="AB4" s="72" t="s">
        <v>6</v>
      </c>
      <c r="AC4" s="123"/>
      <c r="AD4" s="77"/>
      <c r="AE4" s="74"/>
      <c r="AF4" s="74"/>
      <c r="AG4" s="75"/>
      <c r="AH4" s="75"/>
      <c r="AI4" s="76"/>
      <c r="AJ4" s="76"/>
      <c r="AK4" s="76"/>
      <c r="AL4" s="76"/>
      <c r="AM4" s="76"/>
      <c r="AN4" s="76"/>
      <c r="AO4" s="76"/>
      <c r="AP4" s="77"/>
      <c r="AQ4" s="78"/>
      <c r="AR4" s="77"/>
      <c r="AS4" s="79"/>
      <c r="AT4" s="79"/>
      <c r="AU4" s="79"/>
      <c r="AV4" s="79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</row>
    <row r="5" spans="1:68" ht="15.75" x14ac:dyDescent="0.25">
      <c r="A5" s="319"/>
      <c r="B5" s="300"/>
      <c r="C5" s="320"/>
      <c r="D5" s="59"/>
      <c r="E5" s="300"/>
      <c r="F5" s="300"/>
      <c r="G5" s="300"/>
      <c r="H5" s="301"/>
      <c r="I5" s="332"/>
      <c r="J5" s="172"/>
      <c r="K5" s="172"/>
      <c r="L5" s="172"/>
      <c r="M5" s="93">
        <f t="shared" ref="M5" si="0">J5+K5-L5</f>
        <v>0</v>
      </c>
      <c r="N5" s="276"/>
      <c r="O5" s="277">
        <f t="shared" ref="O5" si="1">J5*N5</f>
        <v>0</v>
      </c>
      <c r="P5" s="302"/>
      <c r="Q5" s="302"/>
      <c r="R5" s="303"/>
      <c r="S5" s="80">
        <f>COUNTIF(T5:Y5,"")</f>
        <v>6</v>
      </c>
      <c r="T5" s="81"/>
      <c r="U5" s="81"/>
      <c r="V5" s="81"/>
      <c r="W5" s="81"/>
      <c r="X5" s="81"/>
      <c r="Y5" s="81"/>
      <c r="Z5" s="124"/>
      <c r="AA5" s="82">
        <f t="shared" ref="AA5:AA68" si="2">IF(S5=6,O5,"")</f>
        <v>0</v>
      </c>
      <c r="AB5" s="304"/>
      <c r="AE5" s="34" t="s">
        <v>45</v>
      </c>
      <c r="AF5" s="278" t="s">
        <v>442</v>
      </c>
      <c r="AG5" s="183" t="s">
        <v>99</v>
      </c>
      <c r="AH5" s="52"/>
      <c r="AI5" s="52"/>
      <c r="AJ5" s="52"/>
      <c r="AK5" s="424"/>
      <c r="AL5" s="424"/>
      <c r="AM5" s="424"/>
      <c r="AN5" s="424"/>
      <c r="AO5" s="83"/>
      <c r="AP5" s="84"/>
      <c r="AQ5" s="84"/>
      <c r="AR5" s="84"/>
    </row>
    <row r="6" spans="1:68" ht="15.75" x14ac:dyDescent="0.25">
      <c r="A6" s="319"/>
      <c r="B6" s="300"/>
      <c r="C6" s="320"/>
      <c r="D6" s="59"/>
      <c r="E6" s="300"/>
      <c r="F6" s="300"/>
      <c r="G6" s="300"/>
      <c r="H6" s="301"/>
      <c r="I6" s="332"/>
      <c r="J6" s="172"/>
      <c r="K6" s="172"/>
      <c r="L6" s="172"/>
      <c r="M6" s="93">
        <f t="shared" ref="M6:M69" si="3">J6+K6-L6</f>
        <v>0</v>
      </c>
      <c r="N6" s="276"/>
      <c r="O6" s="277">
        <f t="shared" ref="O6:O69" si="4">J6*N6</f>
        <v>0</v>
      </c>
      <c r="P6" s="302"/>
      <c r="Q6" s="302"/>
      <c r="R6" s="303"/>
      <c r="S6" s="80">
        <f t="shared" ref="S6:S69" si="5">COUNTIF(T6:Y6,"")</f>
        <v>6</v>
      </c>
      <c r="T6" s="81"/>
      <c r="U6" s="81"/>
      <c r="V6" s="81"/>
      <c r="W6" s="81"/>
      <c r="X6" s="81"/>
      <c r="Y6" s="81"/>
      <c r="Z6" s="124"/>
      <c r="AA6" s="82">
        <f t="shared" si="2"/>
        <v>0</v>
      </c>
      <c r="AB6" s="304"/>
      <c r="AE6" s="34" t="s">
        <v>46</v>
      </c>
      <c r="AF6" s="278" t="s">
        <v>443</v>
      </c>
      <c r="AG6" s="183" t="s">
        <v>99</v>
      </c>
      <c r="AH6" s="52"/>
      <c r="AI6" s="52"/>
      <c r="AJ6" s="52"/>
      <c r="AK6" s="424"/>
      <c r="AL6" s="424"/>
      <c r="AM6" s="424"/>
      <c r="AN6" s="424"/>
      <c r="AO6" s="83"/>
      <c r="AP6" s="84"/>
      <c r="AQ6" s="84"/>
      <c r="AR6" s="84"/>
    </row>
    <row r="7" spans="1:68" ht="15.75" x14ac:dyDescent="0.25">
      <c r="A7" s="319"/>
      <c r="B7" s="300"/>
      <c r="C7" s="320"/>
      <c r="D7" s="59"/>
      <c r="E7" s="300"/>
      <c r="F7" s="300"/>
      <c r="G7" s="300"/>
      <c r="H7" s="301"/>
      <c r="I7" s="332"/>
      <c r="J7" s="172"/>
      <c r="K7" s="172"/>
      <c r="L7" s="172"/>
      <c r="M7" s="93">
        <f t="shared" si="3"/>
        <v>0</v>
      </c>
      <c r="N7" s="276"/>
      <c r="O7" s="277">
        <f t="shared" si="4"/>
        <v>0</v>
      </c>
      <c r="P7" s="302"/>
      <c r="Q7" s="302"/>
      <c r="R7" s="303"/>
      <c r="S7" s="80">
        <f t="shared" si="5"/>
        <v>6</v>
      </c>
      <c r="T7" s="81"/>
      <c r="U7" s="81"/>
      <c r="V7" s="81"/>
      <c r="W7" s="81"/>
      <c r="X7" s="81"/>
      <c r="Y7" s="81"/>
      <c r="Z7" s="124"/>
      <c r="AA7" s="82">
        <f t="shared" si="2"/>
        <v>0</v>
      </c>
      <c r="AB7" s="304"/>
      <c r="AF7" s="278" t="s">
        <v>451</v>
      </c>
      <c r="AG7" s="183" t="s">
        <v>99</v>
      </c>
      <c r="AH7" s="52"/>
      <c r="AI7" s="52"/>
      <c r="AJ7" s="52"/>
      <c r="AK7" s="424"/>
      <c r="AL7" s="424"/>
      <c r="AM7" s="424"/>
      <c r="AN7" s="424"/>
      <c r="AO7" s="83"/>
      <c r="AP7" s="84"/>
      <c r="AQ7" s="84"/>
      <c r="AR7" s="84"/>
    </row>
    <row r="8" spans="1:68" ht="15.75" x14ac:dyDescent="0.25">
      <c r="A8" s="319"/>
      <c r="B8" s="300"/>
      <c r="C8" s="320"/>
      <c r="D8" s="59"/>
      <c r="E8" s="300"/>
      <c r="F8" s="300"/>
      <c r="G8" s="300"/>
      <c r="H8" s="301"/>
      <c r="I8" s="332"/>
      <c r="J8" s="172"/>
      <c r="K8" s="172"/>
      <c r="L8" s="172"/>
      <c r="M8" s="93">
        <f t="shared" si="3"/>
        <v>0</v>
      </c>
      <c r="N8" s="276"/>
      <c r="O8" s="277">
        <f t="shared" si="4"/>
        <v>0</v>
      </c>
      <c r="P8" s="302"/>
      <c r="Q8" s="302"/>
      <c r="R8" s="303"/>
      <c r="S8" s="80">
        <f t="shared" si="5"/>
        <v>6</v>
      </c>
      <c r="T8" s="81"/>
      <c r="U8" s="81"/>
      <c r="V8" s="81"/>
      <c r="W8" s="81"/>
      <c r="X8" s="81"/>
      <c r="Y8" s="81"/>
      <c r="Z8" s="124"/>
      <c r="AA8" s="82">
        <f t="shared" si="2"/>
        <v>0</v>
      </c>
      <c r="AB8" s="304"/>
      <c r="AF8" s="278" t="s">
        <v>444</v>
      </c>
      <c r="AG8" s="183" t="s">
        <v>99</v>
      </c>
      <c r="AH8" s="52"/>
      <c r="AI8" s="52"/>
      <c r="AJ8" s="52"/>
      <c r="AK8" s="424"/>
      <c r="AL8" s="424"/>
      <c r="AM8" s="424"/>
      <c r="AN8" s="424"/>
      <c r="AO8" s="83"/>
      <c r="AP8" s="84"/>
      <c r="AQ8" s="84"/>
      <c r="AR8" s="84"/>
    </row>
    <row r="9" spans="1:68" ht="15.75" x14ac:dyDescent="0.25">
      <c r="A9" s="319"/>
      <c r="B9" s="300"/>
      <c r="C9" s="320"/>
      <c r="D9" s="59"/>
      <c r="E9" s="300"/>
      <c r="F9" s="300"/>
      <c r="G9" s="300"/>
      <c r="H9" s="301"/>
      <c r="I9" s="332"/>
      <c r="J9" s="172"/>
      <c r="K9" s="172"/>
      <c r="L9" s="172"/>
      <c r="M9" s="93">
        <f t="shared" si="3"/>
        <v>0</v>
      </c>
      <c r="N9" s="276"/>
      <c r="O9" s="277">
        <f t="shared" si="4"/>
        <v>0</v>
      </c>
      <c r="P9" s="302"/>
      <c r="Q9" s="302"/>
      <c r="R9" s="303"/>
      <c r="S9" s="80">
        <f t="shared" si="5"/>
        <v>6</v>
      </c>
      <c r="T9" s="81"/>
      <c r="U9" s="81" t="str">
        <f t="shared" ref="U9:U72" si="6">IF(H9=I9,"","*")</f>
        <v/>
      </c>
      <c r="V9" s="81"/>
      <c r="W9" s="81"/>
      <c r="X9" s="81"/>
      <c r="Y9" s="81"/>
      <c r="Z9" s="124"/>
      <c r="AA9" s="82">
        <f t="shared" si="2"/>
        <v>0</v>
      </c>
      <c r="AB9" s="304"/>
      <c r="AF9" s="278" t="s">
        <v>445</v>
      </c>
      <c r="AG9" s="183" t="s">
        <v>99</v>
      </c>
      <c r="AH9" s="52"/>
      <c r="AI9" s="52"/>
      <c r="AJ9" s="52"/>
      <c r="AK9" s="424"/>
      <c r="AL9" s="424"/>
      <c r="AM9" s="424"/>
      <c r="AN9" s="424"/>
      <c r="AO9" s="83"/>
      <c r="AP9" s="84"/>
      <c r="AQ9" s="84"/>
      <c r="AR9" s="84"/>
    </row>
    <row r="10" spans="1:68" ht="15.75" x14ac:dyDescent="0.25">
      <c r="A10" s="319"/>
      <c r="B10" s="300"/>
      <c r="C10" s="320"/>
      <c r="D10" s="59"/>
      <c r="E10" s="300"/>
      <c r="F10" s="300"/>
      <c r="G10" s="300"/>
      <c r="H10" s="301"/>
      <c r="I10" s="332"/>
      <c r="J10" s="172"/>
      <c r="K10" s="172"/>
      <c r="L10" s="172"/>
      <c r="M10" s="93">
        <f t="shared" si="3"/>
        <v>0</v>
      </c>
      <c r="N10" s="276"/>
      <c r="O10" s="277">
        <f t="shared" si="4"/>
        <v>0</v>
      </c>
      <c r="P10" s="302"/>
      <c r="Q10" s="302"/>
      <c r="R10" s="303"/>
      <c r="S10" s="80">
        <f t="shared" si="5"/>
        <v>6</v>
      </c>
      <c r="T10" s="81"/>
      <c r="U10" s="81" t="str">
        <f t="shared" si="6"/>
        <v/>
      </c>
      <c r="V10" s="81"/>
      <c r="W10" s="81"/>
      <c r="X10" s="81"/>
      <c r="Y10" s="81"/>
      <c r="Z10" s="124"/>
      <c r="AA10" s="82">
        <f t="shared" si="2"/>
        <v>0</v>
      </c>
      <c r="AB10" s="304"/>
      <c r="AF10" s="278" t="s">
        <v>446</v>
      </c>
      <c r="AG10" s="183" t="s">
        <v>99</v>
      </c>
      <c r="AH10" s="52"/>
      <c r="AI10" s="52"/>
      <c r="AJ10" s="52"/>
      <c r="AK10" s="424"/>
      <c r="AL10" s="424"/>
      <c r="AM10" s="424"/>
      <c r="AN10" s="424"/>
      <c r="AO10" s="83"/>
      <c r="AP10" s="84"/>
      <c r="AQ10" s="84"/>
      <c r="AR10" s="84"/>
    </row>
    <row r="11" spans="1:68" ht="15.75" x14ac:dyDescent="0.25">
      <c r="A11" s="319"/>
      <c r="B11" s="300"/>
      <c r="C11" s="320"/>
      <c r="D11" s="59"/>
      <c r="E11" s="300"/>
      <c r="F11" s="300"/>
      <c r="G11" s="300"/>
      <c r="H11" s="301"/>
      <c r="I11" s="332"/>
      <c r="J11" s="172"/>
      <c r="K11" s="172"/>
      <c r="L11" s="172"/>
      <c r="M11" s="93">
        <f t="shared" si="3"/>
        <v>0</v>
      </c>
      <c r="N11" s="276"/>
      <c r="O11" s="277">
        <f t="shared" si="4"/>
        <v>0</v>
      </c>
      <c r="P11" s="302"/>
      <c r="Q11" s="302"/>
      <c r="R11" s="303"/>
      <c r="S11" s="80">
        <f t="shared" si="5"/>
        <v>6</v>
      </c>
      <c r="T11" s="81"/>
      <c r="U11" s="81" t="str">
        <f t="shared" si="6"/>
        <v/>
      </c>
      <c r="V11" s="81"/>
      <c r="W11" s="81"/>
      <c r="X11" s="81"/>
      <c r="Y11" s="81"/>
      <c r="Z11" s="124"/>
      <c r="AA11" s="82">
        <f t="shared" si="2"/>
        <v>0</v>
      </c>
      <c r="AB11" s="304"/>
      <c r="AF11" s="278"/>
      <c r="AG11" s="183" t="s">
        <v>100</v>
      </c>
      <c r="AH11" s="52"/>
      <c r="AI11" s="52"/>
      <c r="AJ11" s="52"/>
      <c r="AK11" s="424"/>
      <c r="AL11" s="424"/>
      <c r="AM11" s="424"/>
      <c r="AN11" s="424"/>
      <c r="AO11" s="83"/>
      <c r="AP11" s="84"/>
      <c r="AQ11" s="84"/>
      <c r="AR11" s="84"/>
    </row>
    <row r="12" spans="1:68" ht="15.75" x14ac:dyDescent="0.25">
      <c r="A12" s="319"/>
      <c r="B12" s="300"/>
      <c r="C12" s="320"/>
      <c r="D12" s="59"/>
      <c r="E12" s="300"/>
      <c r="F12" s="300"/>
      <c r="G12" s="300"/>
      <c r="H12" s="301"/>
      <c r="I12" s="332"/>
      <c r="J12" s="172"/>
      <c r="K12" s="172"/>
      <c r="L12" s="172"/>
      <c r="M12" s="93">
        <f t="shared" si="3"/>
        <v>0</v>
      </c>
      <c r="N12" s="276"/>
      <c r="O12" s="277">
        <f t="shared" si="4"/>
        <v>0</v>
      </c>
      <c r="P12" s="302"/>
      <c r="Q12" s="302"/>
      <c r="R12" s="303"/>
      <c r="S12" s="80">
        <f t="shared" si="5"/>
        <v>6</v>
      </c>
      <c r="T12" s="81"/>
      <c r="U12" s="81" t="str">
        <f t="shared" si="6"/>
        <v/>
      </c>
      <c r="V12" s="81"/>
      <c r="W12" s="81"/>
      <c r="X12" s="81"/>
      <c r="Y12" s="81"/>
      <c r="Z12" s="124"/>
      <c r="AA12" s="82">
        <f t="shared" si="2"/>
        <v>0</v>
      </c>
      <c r="AB12" s="304"/>
      <c r="AF12" s="278"/>
      <c r="AG12" s="183" t="s">
        <v>100</v>
      </c>
      <c r="AH12" s="52"/>
      <c r="AI12" s="52"/>
      <c r="AJ12" s="52"/>
      <c r="AK12" s="424"/>
      <c r="AL12" s="424"/>
      <c r="AM12" s="424"/>
      <c r="AN12" s="424"/>
      <c r="AO12" s="83"/>
      <c r="AP12" s="84"/>
      <c r="AQ12" s="84"/>
      <c r="AR12" s="84"/>
    </row>
    <row r="13" spans="1:68" ht="15.75" x14ac:dyDescent="0.25">
      <c r="A13" s="319"/>
      <c r="B13" s="300"/>
      <c r="C13" s="320"/>
      <c r="D13" s="59"/>
      <c r="E13" s="300"/>
      <c r="F13" s="300"/>
      <c r="G13" s="300"/>
      <c r="H13" s="301"/>
      <c r="I13" s="332"/>
      <c r="J13" s="172"/>
      <c r="K13" s="172"/>
      <c r="L13" s="172"/>
      <c r="M13" s="93">
        <f t="shared" si="3"/>
        <v>0</v>
      </c>
      <c r="N13" s="276"/>
      <c r="O13" s="277">
        <f t="shared" si="4"/>
        <v>0</v>
      </c>
      <c r="P13" s="302"/>
      <c r="Q13" s="302"/>
      <c r="R13" s="303"/>
      <c r="S13" s="80">
        <f t="shared" si="5"/>
        <v>6</v>
      </c>
      <c r="T13" s="81"/>
      <c r="U13" s="81" t="str">
        <f t="shared" si="6"/>
        <v/>
      </c>
      <c r="V13" s="81"/>
      <c r="W13" s="81"/>
      <c r="X13" s="81"/>
      <c r="Y13" s="81"/>
      <c r="Z13" s="124"/>
      <c r="AA13" s="82">
        <f t="shared" si="2"/>
        <v>0</v>
      </c>
      <c r="AB13" s="304"/>
      <c r="AF13" s="278"/>
      <c r="AG13" s="183" t="s">
        <v>74</v>
      </c>
      <c r="AH13" s="52"/>
      <c r="AI13" s="52"/>
      <c r="AJ13" s="52"/>
      <c r="AK13" s="424"/>
      <c r="AL13" s="424"/>
      <c r="AM13" s="424"/>
      <c r="AN13" s="424"/>
      <c r="AO13" s="83"/>
      <c r="AP13" s="84"/>
      <c r="AQ13" s="84"/>
      <c r="AR13" s="84"/>
    </row>
    <row r="14" spans="1:68" ht="15.75" x14ac:dyDescent="0.25">
      <c r="A14" s="319"/>
      <c r="B14" s="300"/>
      <c r="C14" s="320"/>
      <c r="D14" s="59"/>
      <c r="E14" s="300"/>
      <c r="F14" s="300"/>
      <c r="G14" s="300"/>
      <c r="H14" s="301"/>
      <c r="I14" s="332"/>
      <c r="J14" s="172"/>
      <c r="K14" s="172"/>
      <c r="L14" s="172"/>
      <c r="M14" s="93">
        <f t="shared" si="3"/>
        <v>0</v>
      </c>
      <c r="N14" s="276"/>
      <c r="O14" s="277">
        <f t="shared" si="4"/>
        <v>0</v>
      </c>
      <c r="P14" s="302"/>
      <c r="Q14" s="302"/>
      <c r="R14" s="303"/>
      <c r="S14" s="80">
        <f t="shared" si="5"/>
        <v>6</v>
      </c>
      <c r="T14" s="81"/>
      <c r="U14" s="81" t="str">
        <f t="shared" si="6"/>
        <v/>
      </c>
      <c r="V14" s="81"/>
      <c r="W14" s="81"/>
      <c r="X14" s="81"/>
      <c r="Y14" s="81"/>
      <c r="Z14" s="124"/>
      <c r="AA14" s="82">
        <f t="shared" si="2"/>
        <v>0</v>
      </c>
      <c r="AB14" s="304"/>
      <c r="AF14" s="278"/>
      <c r="AG14" s="183" t="s">
        <v>74</v>
      </c>
      <c r="AH14" s="34"/>
      <c r="AI14" s="34"/>
      <c r="AJ14" s="34"/>
      <c r="AK14" s="424"/>
      <c r="AL14" s="424"/>
      <c r="AM14" s="424"/>
      <c r="AN14" s="424"/>
      <c r="AO14" s="83"/>
      <c r="AP14" s="84"/>
      <c r="AQ14" s="84"/>
      <c r="AR14" s="84"/>
    </row>
    <row r="15" spans="1:68" ht="15.75" x14ac:dyDescent="0.25">
      <c r="A15" s="319"/>
      <c r="B15" s="300"/>
      <c r="C15" s="320"/>
      <c r="D15" s="59"/>
      <c r="E15" s="300"/>
      <c r="F15" s="300"/>
      <c r="G15" s="300"/>
      <c r="H15" s="301"/>
      <c r="I15" s="332"/>
      <c r="J15" s="172"/>
      <c r="K15" s="172"/>
      <c r="L15" s="172"/>
      <c r="M15" s="93">
        <f t="shared" si="3"/>
        <v>0</v>
      </c>
      <c r="N15" s="276"/>
      <c r="O15" s="277">
        <f t="shared" si="4"/>
        <v>0</v>
      </c>
      <c r="P15" s="302"/>
      <c r="Q15" s="302"/>
      <c r="R15" s="303"/>
      <c r="S15" s="80">
        <f t="shared" si="5"/>
        <v>6</v>
      </c>
      <c r="T15" s="81"/>
      <c r="U15" s="81" t="str">
        <f t="shared" si="6"/>
        <v/>
      </c>
      <c r="V15" s="81"/>
      <c r="W15" s="81"/>
      <c r="X15" s="81"/>
      <c r="Y15" s="81"/>
      <c r="Z15" s="124"/>
      <c r="AA15" s="82">
        <f t="shared" si="2"/>
        <v>0</v>
      </c>
      <c r="AB15" s="304"/>
      <c r="AF15" s="278"/>
      <c r="AG15" s="118">
        <v>1</v>
      </c>
      <c r="AH15" s="34"/>
      <c r="AI15" s="34"/>
      <c r="AJ15" s="34"/>
      <c r="AK15" s="424"/>
      <c r="AL15" s="424"/>
      <c r="AM15" s="424"/>
      <c r="AN15" s="424"/>
      <c r="AO15" s="83"/>
      <c r="AP15" s="84"/>
      <c r="AQ15" s="84"/>
      <c r="AR15" s="84"/>
    </row>
    <row r="16" spans="1:68" ht="15.75" x14ac:dyDescent="0.25">
      <c r="A16" s="319"/>
      <c r="B16" s="300"/>
      <c r="C16" s="320"/>
      <c r="D16" s="59"/>
      <c r="E16" s="300"/>
      <c r="F16" s="300"/>
      <c r="G16" s="300"/>
      <c r="H16" s="301"/>
      <c r="I16" s="332"/>
      <c r="J16" s="172"/>
      <c r="K16" s="172"/>
      <c r="L16" s="172"/>
      <c r="M16" s="93">
        <f t="shared" si="3"/>
        <v>0</v>
      </c>
      <c r="N16" s="276"/>
      <c r="O16" s="277">
        <f t="shared" si="4"/>
        <v>0</v>
      </c>
      <c r="P16" s="302"/>
      <c r="Q16" s="302"/>
      <c r="R16" s="303"/>
      <c r="S16" s="80">
        <f t="shared" si="5"/>
        <v>6</v>
      </c>
      <c r="T16" s="81"/>
      <c r="U16" s="81" t="str">
        <f t="shared" si="6"/>
        <v/>
      </c>
      <c r="V16" s="81"/>
      <c r="W16" s="81"/>
      <c r="X16" s="81"/>
      <c r="Y16" s="81"/>
      <c r="Z16" s="124"/>
      <c r="AA16" s="82">
        <f t="shared" si="2"/>
        <v>0</v>
      </c>
      <c r="AB16" s="304"/>
      <c r="AG16" s="118">
        <v>1</v>
      </c>
      <c r="AH16" s="34"/>
      <c r="AI16" s="34"/>
      <c r="AJ16" s="34"/>
      <c r="AK16" s="424"/>
      <c r="AL16" s="424"/>
      <c r="AM16" s="424"/>
      <c r="AN16" s="424"/>
      <c r="AO16" s="83"/>
      <c r="AP16" s="84"/>
      <c r="AQ16" s="84"/>
      <c r="AR16" s="84"/>
    </row>
    <row r="17" spans="1:44" ht="15.75" x14ac:dyDescent="0.25">
      <c r="A17" s="319"/>
      <c r="B17" s="300"/>
      <c r="C17" s="320"/>
      <c r="D17" s="59"/>
      <c r="E17" s="300"/>
      <c r="F17" s="300"/>
      <c r="G17" s="300"/>
      <c r="H17" s="301"/>
      <c r="I17" s="332"/>
      <c r="J17" s="172"/>
      <c r="K17" s="172"/>
      <c r="L17" s="172"/>
      <c r="M17" s="93">
        <f t="shared" si="3"/>
        <v>0</v>
      </c>
      <c r="N17" s="276"/>
      <c r="O17" s="277">
        <f t="shared" si="4"/>
        <v>0</v>
      </c>
      <c r="P17" s="302"/>
      <c r="Q17" s="302"/>
      <c r="R17" s="303"/>
      <c r="S17" s="80">
        <f t="shared" si="5"/>
        <v>6</v>
      </c>
      <c r="T17" s="81"/>
      <c r="U17" s="81" t="str">
        <f t="shared" si="6"/>
        <v/>
      </c>
      <c r="V17" s="81"/>
      <c r="W17" s="81"/>
      <c r="X17" s="81"/>
      <c r="Y17" s="81"/>
      <c r="Z17" s="124"/>
      <c r="AA17" s="82">
        <f t="shared" si="2"/>
        <v>0</v>
      </c>
      <c r="AB17" s="304"/>
      <c r="AG17" s="118"/>
      <c r="AH17" s="34"/>
      <c r="AI17" s="34"/>
      <c r="AJ17" s="34"/>
      <c r="AK17" s="158"/>
      <c r="AL17" s="158"/>
      <c r="AM17" s="158"/>
      <c r="AN17" s="158"/>
      <c r="AO17" s="83"/>
      <c r="AP17" s="84"/>
      <c r="AQ17" s="84"/>
      <c r="AR17" s="84"/>
    </row>
    <row r="18" spans="1:44" ht="15.75" x14ac:dyDescent="0.25">
      <c r="A18" s="319"/>
      <c r="B18" s="300"/>
      <c r="C18" s="320"/>
      <c r="D18" s="59"/>
      <c r="E18" s="300"/>
      <c r="F18" s="300"/>
      <c r="G18" s="300"/>
      <c r="H18" s="301"/>
      <c r="I18" s="332"/>
      <c r="J18" s="172"/>
      <c r="K18" s="172"/>
      <c r="L18" s="172"/>
      <c r="M18" s="93">
        <f t="shared" si="3"/>
        <v>0</v>
      </c>
      <c r="N18" s="276"/>
      <c r="O18" s="277">
        <f t="shared" si="4"/>
        <v>0</v>
      </c>
      <c r="P18" s="302"/>
      <c r="Q18" s="302"/>
      <c r="R18" s="303"/>
      <c r="S18" s="80">
        <f t="shared" si="5"/>
        <v>6</v>
      </c>
      <c r="T18" s="81"/>
      <c r="U18" s="81" t="str">
        <f t="shared" si="6"/>
        <v/>
      </c>
      <c r="V18" s="81"/>
      <c r="W18" s="81"/>
      <c r="X18" s="81"/>
      <c r="Y18" s="81"/>
      <c r="Z18" s="124"/>
      <c r="AA18" s="82">
        <f t="shared" si="2"/>
        <v>0</v>
      </c>
      <c r="AB18" s="304"/>
      <c r="AF18" s="34"/>
      <c r="AG18" s="118"/>
      <c r="AH18" s="34"/>
      <c r="AI18" s="34"/>
      <c r="AJ18" s="34"/>
      <c r="AK18" s="158"/>
      <c r="AL18" s="158"/>
      <c r="AM18" s="158"/>
      <c r="AN18" s="158"/>
      <c r="AO18" s="83"/>
      <c r="AP18" s="84"/>
      <c r="AQ18" s="84"/>
      <c r="AR18" s="84"/>
    </row>
    <row r="19" spans="1:44" ht="15.75" x14ac:dyDescent="0.25">
      <c r="A19" s="319"/>
      <c r="B19" s="300"/>
      <c r="C19" s="320"/>
      <c r="D19" s="59"/>
      <c r="E19" s="300"/>
      <c r="F19" s="300"/>
      <c r="G19" s="300"/>
      <c r="H19" s="301"/>
      <c r="I19" s="332"/>
      <c r="J19" s="172"/>
      <c r="K19" s="172"/>
      <c r="L19" s="172"/>
      <c r="M19" s="93">
        <f t="shared" si="3"/>
        <v>0</v>
      </c>
      <c r="N19" s="276"/>
      <c r="O19" s="277">
        <f t="shared" si="4"/>
        <v>0</v>
      </c>
      <c r="P19" s="302"/>
      <c r="Q19" s="302"/>
      <c r="R19" s="303"/>
      <c r="S19" s="80">
        <f t="shared" si="5"/>
        <v>6</v>
      </c>
      <c r="T19" s="81"/>
      <c r="U19" s="81" t="str">
        <f t="shared" si="6"/>
        <v/>
      </c>
      <c r="V19" s="81"/>
      <c r="W19" s="81"/>
      <c r="X19" s="81"/>
      <c r="Y19" s="81"/>
      <c r="Z19" s="124"/>
      <c r="AA19" s="82">
        <f t="shared" si="2"/>
        <v>0</v>
      </c>
      <c r="AB19" s="304"/>
      <c r="AF19" s="34"/>
      <c r="AG19" s="118"/>
      <c r="AH19" s="34"/>
      <c r="AI19" s="34"/>
      <c r="AJ19" s="34"/>
      <c r="AK19" s="158"/>
      <c r="AL19" s="158"/>
      <c r="AM19" s="158"/>
      <c r="AN19" s="158"/>
      <c r="AO19" s="83"/>
      <c r="AP19" s="84"/>
      <c r="AQ19" s="84"/>
      <c r="AR19" s="84"/>
    </row>
    <row r="20" spans="1:44" ht="15.75" x14ac:dyDescent="0.25">
      <c r="A20" s="319"/>
      <c r="B20" s="300"/>
      <c r="C20" s="320"/>
      <c r="D20" s="59"/>
      <c r="E20" s="300"/>
      <c r="F20" s="300"/>
      <c r="G20" s="300"/>
      <c r="H20" s="301"/>
      <c r="I20" s="332"/>
      <c r="J20" s="172"/>
      <c r="K20" s="172"/>
      <c r="L20" s="172"/>
      <c r="M20" s="93">
        <f t="shared" si="3"/>
        <v>0</v>
      </c>
      <c r="N20" s="276"/>
      <c r="O20" s="277">
        <f t="shared" si="4"/>
        <v>0</v>
      </c>
      <c r="P20" s="302"/>
      <c r="Q20" s="302"/>
      <c r="R20" s="303"/>
      <c r="S20" s="80">
        <f t="shared" si="5"/>
        <v>6</v>
      </c>
      <c r="T20" s="81"/>
      <c r="U20" s="81" t="str">
        <f t="shared" si="6"/>
        <v/>
      </c>
      <c r="V20" s="81"/>
      <c r="W20" s="81"/>
      <c r="X20" s="81"/>
      <c r="Y20" s="81"/>
      <c r="Z20" s="124"/>
      <c r="AA20" s="82">
        <f t="shared" si="2"/>
        <v>0</v>
      </c>
      <c r="AB20" s="304"/>
      <c r="AF20" s="34"/>
      <c r="AG20" s="118"/>
      <c r="AH20" s="34"/>
      <c r="AI20" s="34"/>
      <c r="AJ20" s="34"/>
      <c r="AK20" s="158"/>
      <c r="AL20" s="158"/>
      <c r="AM20" s="158"/>
      <c r="AN20" s="158"/>
      <c r="AO20" s="83"/>
      <c r="AP20" s="84"/>
      <c r="AQ20" s="84"/>
      <c r="AR20" s="84"/>
    </row>
    <row r="21" spans="1:44" ht="15.75" x14ac:dyDescent="0.25">
      <c r="A21" s="319"/>
      <c r="B21" s="300"/>
      <c r="C21" s="320"/>
      <c r="D21" s="59"/>
      <c r="E21" s="300"/>
      <c r="F21" s="300"/>
      <c r="G21" s="300"/>
      <c r="H21" s="301"/>
      <c r="I21" s="332"/>
      <c r="J21" s="172"/>
      <c r="K21" s="172"/>
      <c r="L21" s="172"/>
      <c r="M21" s="93">
        <f t="shared" si="3"/>
        <v>0</v>
      </c>
      <c r="N21" s="276"/>
      <c r="O21" s="277">
        <f t="shared" si="4"/>
        <v>0</v>
      </c>
      <c r="P21" s="302"/>
      <c r="Q21" s="302"/>
      <c r="R21" s="303"/>
      <c r="S21" s="80">
        <f t="shared" si="5"/>
        <v>6</v>
      </c>
      <c r="T21" s="81"/>
      <c r="U21" s="81" t="str">
        <f t="shared" si="6"/>
        <v/>
      </c>
      <c r="V21" s="81"/>
      <c r="W21" s="81"/>
      <c r="X21" s="81"/>
      <c r="Y21" s="81"/>
      <c r="Z21" s="124"/>
      <c r="AA21" s="82">
        <f t="shared" si="2"/>
        <v>0</v>
      </c>
      <c r="AB21" s="304"/>
      <c r="AF21" s="34"/>
      <c r="AG21" s="118"/>
      <c r="AH21" s="34"/>
      <c r="AI21" s="34"/>
      <c r="AJ21" s="34"/>
      <c r="AK21" s="158"/>
      <c r="AL21" s="158"/>
      <c r="AM21" s="158"/>
      <c r="AN21" s="158"/>
      <c r="AO21" s="83"/>
      <c r="AP21" s="84"/>
      <c r="AQ21" s="84"/>
      <c r="AR21" s="84"/>
    </row>
    <row r="22" spans="1:44" ht="15.75" x14ac:dyDescent="0.25">
      <c r="A22" s="319"/>
      <c r="B22" s="300"/>
      <c r="C22" s="320"/>
      <c r="D22" s="59"/>
      <c r="E22" s="300"/>
      <c r="F22" s="300"/>
      <c r="G22" s="300"/>
      <c r="H22" s="301"/>
      <c r="I22" s="332"/>
      <c r="J22" s="172"/>
      <c r="K22" s="172"/>
      <c r="L22" s="172"/>
      <c r="M22" s="93">
        <f t="shared" si="3"/>
        <v>0</v>
      </c>
      <c r="N22" s="276"/>
      <c r="O22" s="277">
        <f t="shared" si="4"/>
        <v>0</v>
      </c>
      <c r="P22" s="302"/>
      <c r="Q22" s="302"/>
      <c r="R22" s="303"/>
      <c r="S22" s="80">
        <f t="shared" si="5"/>
        <v>6</v>
      </c>
      <c r="T22" s="81"/>
      <c r="U22" s="81" t="str">
        <f t="shared" si="6"/>
        <v/>
      </c>
      <c r="V22" s="81"/>
      <c r="W22" s="81"/>
      <c r="X22" s="81"/>
      <c r="Y22" s="81"/>
      <c r="Z22" s="124"/>
      <c r="AA22" s="82">
        <f t="shared" si="2"/>
        <v>0</v>
      </c>
      <c r="AB22" s="304"/>
      <c r="AF22" s="34"/>
      <c r="AG22" s="118"/>
      <c r="AH22" s="34"/>
      <c r="AI22" s="34"/>
      <c r="AJ22" s="34"/>
      <c r="AK22" s="224"/>
      <c r="AL22" s="224"/>
      <c r="AM22" s="224"/>
      <c r="AN22" s="224"/>
      <c r="AO22" s="83"/>
      <c r="AP22" s="84"/>
      <c r="AQ22" s="84"/>
      <c r="AR22" s="84"/>
    </row>
    <row r="23" spans="1:44" ht="15.75" x14ac:dyDescent="0.25">
      <c r="A23" s="319"/>
      <c r="B23" s="300"/>
      <c r="C23" s="320"/>
      <c r="D23" s="59"/>
      <c r="E23" s="300"/>
      <c r="F23" s="300"/>
      <c r="G23" s="300"/>
      <c r="H23" s="301"/>
      <c r="I23" s="332"/>
      <c r="J23" s="172"/>
      <c r="K23" s="172"/>
      <c r="L23" s="172"/>
      <c r="M23" s="93">
        <f t="shared" si="3"/>
        <v>0</v>
      </c>
      <c r="N23" s="276"/>
      <c r="O23" s="277">
        <f t="shared" si="4"/>
        <v>0</v>
      </c>
      <c r="P23" s="302"/>
      <c r="Q23" s="302"/>
      <c r="R23" s="303"/>
      <c r="S23" s="80">
        <f t="shared" si="5"/>
        <v>6</v>
      </c>
      <c r="T23" s="81"/>
      <c r="U23" s="81" t="str">
        <f t="shared" si="6"/>
        <v/>
      </c>
      <c r="V23" s="81"/>
      <c r="W23" s="81"/>
      <c r="X23" s="81"/>
      <c r="Y23" s="81"/>
      <c r="Z23" s="124"/>
      <c r="AA23" s="82">
        <f t="shared" si="2"/>
        <v>0</v>
      </c>
      <c r="AB23" s="304"/>
      <c r="AF23" s="34"/>
      <c r="AG23" s="118"/>
      <c r="AH23" s="34"/>
      <c r="AI23" s="34"/>
      <c r="AJ23" s="34"/>
      <c r="AK23" s="224"/>
      <c r="AL23" s="224"/>
      <c r="AM23" s="224"/>
      <c r="AN23" s="224"/>
      <c r="AO23" s="83"/>
      <c r="AP23" s="84"/>
      <c r="AQ23" s="84"/>
      <c r="AR23" s="84"/>
    </row>
    <row r="24" spans="1:44" ht="15.75" x14ac:dyDescent="0.25">
      <c r="A24" s="319"/>
      <c r="B24" s="300"/>
      <c r="C24" s="320"/>
      <c r="D24" s="59"/>
      <c r="E24" s="300"/>
      <c r="F24" s="300"/>
      <c r="G24" s="300"/>
      <c r="H24" s="301"/>
      <c r="I24" s="332"/>
      <c r="J24" s="172"/>
      <c r="K24" s="172"/>
      <c r="L24" s="172"/>
      <c r="M24" s="93">
        <f t="shared" si="3"/>
        <v>0</v>
      </c>
      <c r="N24" s="276"/>
      <c r="O24" s="277">
        <f t="shared" si="4"/>
        <v>0</v>
      </c>
      <c r="P24" s="302"/>
      <c r="Q24" s="302"/>
      <c r="R24" s="303"/>
      <c r="S24" s="80">
        <f t="shared" si="5"/>
        <v>6</v>
      </c>
      <c r="T24" s="81"/>
      <c r="U24" s="81" t="str">
        <f t="shared" si="6"/>
        <v/>
      </c>
      <c r="V24" s="81"/>
      <c r="W24" s="81"/>
      <c r="X24" s="81"/>
      <c r="Y24" s="81"/>
      <c r="Z24" s="124"/>
      <c r="AA24" s="82">
        <f t="shared" si="2"/>
        <v>0</v>
      </c>
      <c r="AB24" s="304"/>
      <c r="AF24" s="34"/>
      <c r="AG24" s="118"/>
      <c r="AH24" s="34"/>
      <c r="AI24" s="34"/>
      <c r="AJ24" s="34"/>
      <c r="AK24" s="224"/>
      <c r="AL24" s="224"/>
      <c r="AM24" s="224"/>
      <c r="AN24" s="224"/>
      <c r="AO24" s="83"/>
      <c r="AP24" s="84"/>
      <c r="AQ24" s="84"/>
      <c r="AR24" s="84"/>
    </row>
    <row r="25" spans="1:44" ht="15.75" x14ac:dyDescent="0.25">
      <c r="A25" s="319"/>
      <c r="B25" s="300"/>
      <c r="C25" s="320"/>
      <c r="D25" s="59"/>
      <c r="E25" s="300"/>
      <c r="F25" s="300"/>
      <c r="G25" s="300"/>
      <c r="H25" s="301"/>
      <c r="I25" s="332"/>
      <c r="J25" s="172"/>
      <c r="K25" s="172"/>
      <c r="L25" s="172"/>
      <c r="M25" s="93">
        <f t="shared" si="3"/>
        <v>0</v>
      </c>
      <c r="N25" s="276"/>
      <c r="O25" s="277">
        <f t="shared" si="4"/>
        <v>0</v>
      </c>
      <c r="P25" s="302"/>
      <c r="Q25" s="302"/>
      <c r="R25" s="303"/>
      <c r="S25" s="80">
        <f t="shared" si="5"/>
        <v>6</v>
      </c>
      <c r="T25" s="81"/>
      <c r="U25" s="81" t="str">
        <f t="shared" si="6"/>
        <v/>
      </c>
      <c r="V25" s="81"/>
      <c r="W25" s="81"/>
      <c r="X25" s="81"/>
      <c r="Y25" s="81"/>
      <c r="Z25" s="124"/>
      <c r="AA25" s="82">
        <f t="shared" si="2"/>
        <v>0</v>
      </c>
      <c r="AB25" s="304"/>
      <c r="AF25" s="34"/>
      <c r="AG25" s="118"/>
      <c r="AH25" s="34"/>
      <c r="AI25" s="34"/>
      <c r="AJ25" s="34"/>
      <c r="AK25" s="224"/>
      <c r="AL25" s="224"/>
      <c r="AM25" s="224"/>
      <c r="AN25" s="224"/>
      <c r="AO25" s="83"/>
      <c r="AP25" s="84"/>
      <c r="AQ25" s="84"/>
      <c r="AR25" s="84"/>
    </row>
    <row r="26" spans="1:44" ht="15.75" x14ac:dyDescent="0.25">
      <c r="A26" s="319"/>
      <c r="B26" s="300"/>
      <c r="C26" s="320"/>
      <c r="D26" s="59"/>
      <c r="E26" s="300"/>
      <c r="F26" s="300"/>
      <c r="G26" s="300"/>
      <c r="H26" s="301"/>
      <c r="I26" s="332"/>
      <c r="J26" s="172"/>
      <c r="K26" s="172"/>
      <c r="L26" s="172"/>
      <c r="M26" s="93">
        <f t="shared" si="3"/>
        <v>0</v>
      </c>
      <c r="N26" s="276"/>
      <c r="O26" s="277">
        <f t="shared" si="4"/>
        <v>0</v>
      </c>
      <c r="P26" s="302"/>
      <c r="Q26" s="302"/>
      <c r="R26" s="303"/>
      <c r="S26" s="80">
        <f t="shared" si="5"/>
        <v>6</v>
      </c>
      <c r="T26" s="81"/>
      <c r="U26" s="81" t="str">
        <f t="shared" si="6"/>
        <v/>
      </c>
      <c r="V26" s="81"/>
      <c r="W26" s="81"/>
      <c r="X26" s="81"/>
      <c r="Y26" s="81"/>
      <c r="Z26" s="124"/>
      <c r="AA26" s="82">
        <f t="shared" si="2"/>
        <v>0</v>
      </c>
      <c r="AB26" s="304"/>
      <c r="AF26" s="34"/>
      <c r="AG26" s="118"/>
      <c r="AH26" s="34"/>
      <c r="AI26" s="34"/>
      <c r="AJ26" s="34"/>
      <c r="AK26" s="224"/>
      <c r="AL26" s="224"/>
      <c r="AM26" s="224"/>
      <c r="AN26" s="224"/>
      <c r="AO26" s="83"/>
      <c r="AP26" s="84"/>
      <c r="AQ26" s="84"/>
      <c r="AR26" s="84"/>
    </row>
    <row r="27" spans="1:44" ht="15.75" x14ac:dyDescent="0.25">
      <c r="A27" s="319"/>
      <c r="B27" s="300"/>
      <c r="C27" s="320"/>
      <c r="D27" s="59"/>
      <c r="E27" s="300"/>
      <c r="F27" s="300"/>
      <c r="G27" s="300"/>
      <c r="H27" s="301"/>
      <c r="I27" s="332"/>
      <c r="J27" s="172"/>
      <c r="K27" s="172"/>
      <c r="L27" s="172"/>
      <c r="M27" s="93">
        <f t="shared" si="3"/>
        <v>0</v>
      </c>
      <c r="N27" s="276"/>
      <c r="O27" s="277">
        <f t="shared" si="4"/>
        <v>0</v>
      </c>
      <c r="P27" s="302"/>
      <c r="Q27" s="302"/>
      <c r="R27" s="303"/>
      <c r="S27" s="80">
        <f t="shared" si="5"/>
        <v>6</v>
      </c>
      <c r="T27" s="81"/>
      <c r="U27" s="81" t="str">
        <f t="shared" si="6"/>
        <v/>
      </c>
      <c r="V27" s="81"/>
      <c r="W27" s="81"/>
      <c r="X27" s="81"/>
      <c r="Y27" s="81"/>
      <c r="Z27" s="124"/>
      <c r="AA27" s="82">
        <f t="shared" si="2"/>
        <v>0</v>
      </c>
      <c r="AB27" s="304"/>
      <c r="AF27" s="34"/>
      <c r="AG27" s="118"/>
      <c r="AH27" s="34"/>
      <c r="AI27" s="34"/>
      <c r="AJ27" s="34"/>
      <c r="AK27" s="224"/>
      <c r="AL27" s="224"/>
      <c r="AM27" s="224"/>
      <c r="AN27" s="224"/>
      <c r="AO27" s="83"/>
      <c r="AP27" s="84"/>
      <c r="AQ27" s="84"/>
      <c r="AR27" s="84"/>
    </row>
    <row r="28" spans="1:44" ht="15.75" x14ac:dyDescent="0.25">
      <c r="A28" s="319"/>
      <c r="B28" s="300"/>
      <c r="C28" s="320"/>
      <c r="D28" s="59"/>
      <c r="E28" s="300"/>
      <c r="F28" s="300"/>
      <c r="G28" s="300"/>
      <c r="H28" s="301"/>
      <c r="I28" s="332"/>
      <c r="J28" s="172"/>
      <c r="K28" s="172"/>
      <c r="L28" s="172"/>
      <c r="M28" s="93">
        <f t="shared" si="3"/>
        <v>0</v>
      </c>
      <c r="N28" s="276"/>
      <c r="O28" s="277">
        <f t="shared" si="4"/>
        <v>0</v>
      </c>
      <c r="P28" s="302"/>
      <c r="Q28" s="302"/>
      <c r="R28" s="303"/>
      <c r="S28" s="80">
        <f t="shared" si="5"/>
        <v>6</v>
      </c>
      <c r="T28" s="81"/>
      <c r="U28" s="81" t="str">
        <f t="shared" si="6"/>
        <v/>
      </c>
      <c r="V28" s="81"/>
      <c r="W28" s="81"/>
      <c r="X28" s="81"/>
      <c r="Y28" s="81"/>
      <c r="Z28" s="124"/>
      <c r="AA28" s="82">
        <f t="shared" si="2"/>
        <v>0</v>
      </c>
      <c r="AB28" s="304"/>
      <c r="AF28" s="34"/>
      <c r="AG28" s="118"/>
      <c r="AH28" s="34"/>
      <c r="AI28" s="34"/>
      <c r="AJ28" s="34"/>
      <c r="AK28" s="224"/>
      <c r="AL28" s="224"/>
      <c r="AM28" s="224"/>
      <c r="AN28" s="224"/>
      <c r="AO28" s="83"/>
      <c r="AP28" s="84"/>
      <c r="AQ28" s="84"/>
      <c r="AR28" s="84"/>
    </row>
    <row r="29" spans="1:44" ht="15.75" x14ac:dyDescent="0.25">
      <c r="A29" s="319"/>
      <c r="B29" s="300"/>
      <c r="C29" s="320"/>
      <c r="D29" s="59"/>
      <c r="E29" s="300"/>
      <c r="F29" s="300"/>
      <c r="G29" s="300"/>
      <c r="H29" s="301"/>
      <c r="I29" s="332"/>
      <c r="J29" s="172"/>
      <c r="K29" s="172"/>
      <c r="L29" s="172"/>
      <c r="M29" s="93">
        <f t="shared" si="3"/>
        <v>0</v>
      </c>
      <c r="N29" s="276"/>
      <c r="O29" s="277">
        <f t="shared" si="4"/>
        <v>0</v>
      </c>
      <c r="P29" s="302"/>
      <c r="Q29" s="302"/>
      <c r="R29" s="303"/>
      <c r="S29" s="80">
        <f t="shared" si="5"/>
        <v>6</v>
      </c>
      <c r="T29" s="81"/>
      <c r="U29" s="81" t="str">
        <f t="shared" si="6"/>
        <v/>
      </c>
      <c r="V29" s="81"/>
      <c r="W29" s="81"/>
      <c r="X29" s="81"/>
      <c r="Y29" s="81"/>
      <c r="Z29" s="124"/>
      <c r="AA29" s="82">
        <f t="shared" si="2"/>
        <v>0</v>
      </c>
      <c r="AB29" s="304"/>
      <c r="AF29" s="34"/>
      <c r="AG29" s="118"/>
      <c r="AH29" s="34"/>
      <c r="AI29" s="34"/>
      <c r="AJ29" s="34"/>
      <c r="AK29" s="224"/>
      <c r="AL29" s="224"/>
      <c r="AM29" s="224"/>
      <c r="AN29" s="224"/>
      <c r="AO29" s="83"/>
      <c r="AP29" s="84"/>
      <c r="AQ29" s="84"/>
      <c r="AR29" s="84"/>
    </row>
    <row r="30" spans="1:44" ht="15.75" x14ac:dyDescent="0.25">
      <c r="A30" s="319"/>
      <c r="B30" s="300"/>
      <c r="C30" s="320"/>
      <c r="D30" s="59"/>
      <c r="E30" s="300"/>
      <c r="F30" s="300"/>
      <c r="G30" s="300"/>
      <c r="H30" s="301"/>
      <c r="I30" s="332"/>
      <c r="J30" s="172"/>
      <c r="K30" s="172"/>
      <c r="L30" s="172"/>
      <c r="M30" s="93">
        <f t="shared" si="3"/>
        <v>0</v>
      </c>
      <c r="N30" s="276"/>
      <c r="O30" s="277">
        <f t="shared" si="4"/>
        <v>0</v>
      </c>
      <c r="P30" s="302"/>
      <c r="Q30" s="302"/>
      <c r="R30" s="303"/>
      <c r="S30" s="80">
        <f t="shared" si="5"/>
        <v>6</v>
      </c>
      <c r="T30" s="81"/>
      <c r="U30" s="81" t="str">
        <f t="shared" si="6"/>
        <v/>
      </c>
      <c r="V30" s="81"/>
      <c r="W30" s="81"/>
      <c r="X30" s="81"/>
      <c r="Y30" s="81"/>
      <c r="Z30" s="124"/>
      <c r="AA30" s="82">
        <f t="shared" si="2"/>
        <v>0</v>
      </c>
      <c r="AB30" s="304"/>
      <c r="AF30" s="34"/>
      <c r="AG30" s="118"/>
      <c r="AH30" s="34"/>
      <c r="AI30" s="34"/>
      <c r="AJ30" s="34"/>
      <c r="AK30" s="224"/>
      <c r="AL30" s="224"/>
      <c r="AM30" s="224"/>
      <c r="AN30" s="224"/>
      <c r="AO30" s="83"/>
      <c r="AP30" s="84"/>
      <c r="AQ30" s="84"/>
      <c r="AR30" s="84"/>
    </row>
    <row r="31" spans="1:44" ht="15.75" x14ac:dyDescent="0.25">
      <c r="A31" s="319"/>
      <c r="B31" s="300"/>
      <c r="C31" s="320"/>
      <c r="D31" s="59"/>
      <c r="E31" s="300"/>
      <c r="F31" s="300"/>
      <c r="G31" s="300"/>
      <c r="H31" s="301"/>
      <c r="I31" s="332"/>
      <c r="J31" s="172"/>
      <c r="K31" s="172"/>
      <c r="L31" s="172"/>
      <c r="M31" s="93">
        <f t="shared" si="3"/>
        <v>0</v>
      </c>
      <c r="N31" s="276"/>
      <c r="O31" s="277">
        <f t="shared" si="4"/>
        <v>0</v>
      </c>
      <c r="P31" s="302"/>
      <c r="Q31" s="302"/>
      <c r="R31" s="303"/>
      <c r="S31" s="80">
        <f t="shared" si="5"/>
        <v>6</v>
      </c>
      <c r="T31" s="81"/>
      <c r="U31" s="81" t="str">
        <f t="shared" si="6"/>
        <v/>
      </c>
      <c r="V31" s="81"/>
      <c r="W31" s="81"/>
      <c r="X31" s="81"/>
      <c r="Y31" s="81"/>
      <c r="Z31" s="124"/>
      <c r="AA31" s="82">
        <f t="shared" si="2"/>
        <v>0</v>
      </c>
      <c r="AB31" s="304"/>
      <c r="AF31" s="34"/>
      <c r="AG31" s="118"/>
      <c r="AH31" s="34"/>
      <c r="AI31" s="34"/>
      <c r="AJ31" s="34"/>
      <c r="AK31" s="224"/>
      <c r="AL31" s="224"/>
      <c r="AM31" s="224"/>
      <c r="AN31" s="224"/>
      <c r="AO31" s="83"/>
      <c r="AP31" s="84"/>
      <c r="AQ31" s="84"/>
      <c r="AR31" s="84"/>
    </row>
    <row r="32" spans="1:44" ht="15.75" x14ac:dyDescent="0.25">
      <c r="A32" s="319"/>
      <c r="B32" s="300"/>
      <c r="C32" s="320"/>
      <c r="D32" s="59"/>
      <c r="E32" s="300"/>
      <c r="F32" s="300"/>
      <c r="G32" s="300"/>
      <c r="H32" s="301"/>
      <c r="I32" s="332"/>
      <c r="J32" s="172"/>
      <c r="K32" s="172"/>
      <c r="L32" s="172"/>
      <c r="M32" s="93">
        <f t="shared" si="3"/>
        <v>0</v>
      </c>
      <c r="N32" s="276"/>
      <c r="O32" s="277">
        <f t="shared" si="4"/>
        <v>0</v>
      </c>
      <c r="P32" s="302"/>
      <c r="Q32" s="302"/>
      <c r="R32" s="303"/>
      <c r="S32" s="80">
        <f t="shared" si="5"/>
        <v>6</v>
      </c>
      <c r="T32" s="81"/>
      <c r="U32" s="81" t="str">
        <f t="shared" si="6"/>
        <v/>
      </c>
      <c r="V32" s="81"/>
      <c r="W32" s="81"/>
      <c r="X32" s="81"/>
      <c r="Y32" s="81"/>
      <c r="Z32" s="124"/>
      <c r="AA32" s="82">
        <f t="shared" si="2"/>
        <v>0</v>
      </c>
      <c r="AB32" s="304"/>
      <c r="AF32" s="34"/>
      <c r="AG32" s="118"/>
      <c r="AH32" s="34"/>
      <c r="AI32" s="34"/>
      <c r="AJ32" s="34"/>
      <c r="AK32" s="224"/>
      <c r="AL32" s="224"/>
      <c r="AM32" s="224"/>
      <c r="AN32" s="224"/>
      <c r="AO32" s="83"/>
      <c r="AP32" s="84"/>
      <c r="AQ32" s="84"/>
      <c r="AR32" s="84"/>
    </row>
    <row r="33" spans="1:44" ht="15.75" x14ac:dyDescent="0.25">
      <c r="A33" s="319"/>
      <c r="B33" s="300"/>
      <c r="C33" s="320"/>
      <c r="D33" s="59"/>
      <c r="E33" s="300"/>
      <c r="F33" s="300"/>
      <c r="G33" s="300"/>
      <c r="H33" s="301"/>
      <c r="I33" s="332"/>
      <c r="J33" s="172"/>
      <c r="K33" s="172"/>
      <c r="L33" s="172"/>
      <c r="M33" s="93">
        <f t="shared" si="3"/>
        <v>0</v>
      </c>
      <c r="N33" s="276"/>
      <c r="O33" s="277">
        <f t="shared" si="4"/>
        <v>0</v>
      </c>
      <c r="P33" s="302"/>
      <c r="Q33" s="302"/>
      <c r="R33" s="303"/>
      <c r="S33" s="80">
        <f t="shared" si="5"/>
        <v>6</v>
      </c>
      <c r="T33" s="81"/>
      <c r="U33" s="81" t="str">
        <f t="shared" si="6"/>
        <v/>
      </c>
      <c r="V33" s="81"/>
      <c r="W33" s="81"/>
      <c r="X33" s="81"/>
      <c r="Y33" s="81"/>
      <c r="Z33" s="124"/>
      <c r="AA33" s="82">
        <f t="shared" si="2"/>
        <v>0</v>
      </c>
      <c r="AB33" s="304"/>
      <c r="AF33" s="34"/>
      <c r="AG33" s="118"/>
      <c r="AH33" s="34"/>
      <c r="AI33" s="34"/>
      <c r="AJ33" s="34"/>
      <c r="AK33" s="224"/>
      <c r="AL33" s="224"/>
      <c r="AM33" s="224"/>
      <c r="AN33" s="224"/>
      <c r="AO33" s="83"/>
      <c r="AP33" s="84"/>
      <c r="AQ33" s="84"/>
      <c r="AR33" s="84"/>
    </row>
    <row r="34" spans="1:44" ht="15.75" x14ac:dyDescent="0.25">
      <c r="A34" s="319"/>
      <c r="B34" s="300"/>
      <c r="C34" s="320"/>
      <c r="D34" s="59"/>
      <c r="E34" s="300"/>
      <c r="F34" s="300"/>
      <c r="G34" s="300"/>
      <c r="H34" s="301"/>
      <c r="I34" s="332"/>
      <c r="J34" s="172"/>
      <c r="K34" s="172"/>
      <c r="L34" s="172"/>
      <c r="M34" s="93">
        <f t="shared" si="3"/>
        <v>0</v>
      </c>
      <c r="N34" s="276"/>
      <c r="O34" s="277">
        <f t="shared" si="4"/>
        <v>0</v>
      </c>
      <c r="P34" s="302"/>
      <c r="Q34" s="302"/>
      <c r="R34" s="303"/>
      <c r="S34" s="80">
        <f t="shared" si="5"/>
        <v>6</v>
      </c>
      <c r="T34" s="81"/>
      <c r="U34" s="81" t="str">
        <f t="shared" si="6"/>
        <v/>
      </c>
      <c r="V34" s="81"/>
      <c r="W34" s="81"/>
      <c r="X34" s="81"/>
      <c r="Y34" s="81"/>
      <c r="Z34" s="124"/>
      <c r="AA34" s="82">
        <f t="shared" si="2"/>
        <v>0</v>
      </c>
      <c r="AB34" s="304"/>
      <c r="AF34" s="34"/>
      <c r="AG34" s="118"/>
      <c r="AH34" s="34"/>
      <c r="AI34" s="34"/>
      <c r="AJ34" s="34"/>
      <c r="AK34" s="224"/>
      <c r="AL34" s="224"/>
      <c r="AM34" s="224"/>
      <c r="AN34" s="224"/>
      <c r="AO34" s="83"/>
      <c r="AP34" s="84"/>
      <c r="AQ34" s="84"/>
      <c r="AR34" s="84"/>
    </row>
    <row r="35" spans="1:44" ht="15.75" x14ac:dyDescent="0.25">
      <c r="A35" s="319"/>
      <c r="B35" s="300"/>
      <c r="C35" s="320"/>
      <c r="D35" s="59"/>
      <c r="E35" s="300"/>
      <c r="F35" s="300"/>
      <c r="G35" s="300"/>
      <c r="H35" s="301"/>
      <c r="I35" s="332"/>
      <c r="J35" s="172"/>
      <c r="K35" s="172"/>
      <c r="L35" s="172"/>
      <c r="M35" s="93">
        <f t="shared" si="3"/>
        <v>0</v>
      </c>
      <c r="N35" s="276"/>
      <c r="O35" s="277">
        <f t="shared" si="4"/>
        <v>0</v>
      </c>
      <c r="P35" s="302"/>
      <c r="Q35" s="302"/>
      <c r="R35" s="303"/>
      <c r="S35" s="80">
        <f t="shared" si="5"/>
        <v>6</v>
      </c>
      <c r="T35" s="81"/>
      <c r="U35" s="81" t="str">
        <f t="shared" si="6"/>
        <v/>
      </c>
      <c r="V35" s="81"/>
      <c r="W35" s="81"/>
      <c r="X35" s="81"/>
      <c r="Y35" s="81"/>
      <c r="Z35" s="124"/>
      <c r="AA35" s="82">
        <f t="shared" si="2"/>
        <v>0</v>
      </c>
      <c r="AB35" s="304"/>
      <c r="AF35" s="34"/>
      <c r="AG35" s="118"/>
      <c r="AH35" s="34"/>
      <c r="AI35" s="34"/>
      <c r="AJ35" s="34"/>
      <c r="AK35" s="224"/>
      <c r="AL35" s="224"/>
      <c r="AM35" s="224"/>
      <c r="AN35" s="224"/>
      <c r="AO35" s="83"/>
      <c r="AP35" s="84"/>
      <c r="AQ35" s="84"/>
      <c r="AR35" s="84"/>
    </row>
    <row r="36" spans="1:44" ht="15.75" x14ac:dyDescent="0.25">
      <c r="A36" s="319"/>
      <c r="B36" s="300"/>
      <c r="C36" s="320"/>
      <c r="D36" s="59"/>
      <c r="E36" s="300"/>
      <c r="F36" s="300"/>
      <c r="G36" s="300"/>
      <c r="H36" s="301"/>
      <c r="I36" s="332"/>
      <c r="J36" s="172"/>
      <c r="K36" s="172"/>
      <c r="L36" s="172"/>
      <c r="M36" s="93">
        <f t="shared" si="3"/>
        <v>0</v>
      </c>
      <c r="N36" s="276"/>
      <c r="O36" s="277">
        <f t="shared" si="4"/>
        <v>0</v>
      </c>
      <c r="P36" s="302"/>
      <c r="Q36" s="302"/>
      <c r="R36" s="303"/>
      <c r="S36" s="80">
        <f t="shared" si="5"/>
        <v>6</v>
      </c>
      <c r="T36" s="81"/>
      <c r="U36" s="81" t="str">
        <f t="shared" si="6"/>
        <v/>
      </c>
      <c r="V36" s="81"/>
      <c r="W36" s="81"/>
      <c r="X36" s="81"/>
      <c r="Y36" s="81"/>
      <c r="Z36" s="124"/>
      <c r="AA36" s="82">
        <f t="shared" si="2"/>
        <v>0</v>
      </c>
      <c r="AB36" s="304"/>
      <c r="AF36" s="34"/>
      <c r="AG36" s="118"/>
      <c r="AH36" s="34"/>
      <c r="AI36" s="34"/>
      <c r="AJ36" s="34"/>
      <c r="AK36" s="224"/>
      <c r="AL36" s="224"/>
      <c r="AM36" s="224"/>
      <c r="AN36" s="224"/>
      <c r="AO36" s="83"/>
      <c r="AP36" s="84"/>
      <c r="AQ36" s="84"/>
      <c r="AR36" s="84"/>
    </row>
    <row r="37" spans="1:44" ht="15.75" x14ac:dyDescent="0.25">
      <c r="A37" s="319"/>
      <c r="B37" s="300"/>
      <c r="C37" s="320"/>
      <c r="D37" s="59"/>
      <c r="E37" s="300"/>
      <c r="F37" s="300"/>
      <c r="G37" s="300"/>
      <c r="H37" s="301"/>
      <c r="I37" s="332"/>
      <c r="J37" s="172"/>
      <c r="K37" s="172"/>
      <c r="L37" s="172"/>
      <c r="M37" s="93">
        <f t="shared" si="3"/>
        <v>0</v>
      </c>
      <c r="N37" s="276"/>
      <c r="O37" s="277">
        <f t="shared" si="4"/>
        <v>0</v>
      </c>
      <c r="P37" s="302"/>
      <c r="Q37" s="302"/>
      <c r="R37" s="303"/>
      <c r="S37" s="80">
        <f t="shared" si="5"/>
        <v>6</v>
      </c>
      <c r="T37" s="81"/>
      <c r="U37" s="81" t="str">
        <f t="shared" si="6"/>
        <v/>
      </c>
      <c r="V37" s="81"/>
      <c r="W37" s="81"/>
      <c r="X37" s="81"/>
      <c r="Y37" s="81"/>
      <c r="Z37" s="124"/>
      <c r="AA37" s="82">
        <f t="shared" si="2"/>
        <v>0</v>
      </c>
      <c r="AB37" s="304"/>
      <c r="AF37" s="34"/>
      <c r="AG37" s="118"/>
      <c r="AH37" s="34"/>
      <c r="AI37" s="34"/>
      <c r="AJ37" s="34"/>
      <c r="AK37" s="224"/>
      <c r="AL37" s="224"/>
      <c r="AM37" s="224"/>
      <c r="AN37" s="224"/>
      <c r="AO37" s="83"/>
      <c r="AP37" s="84"/>
      <c r="AQ37" s="84"/>
      <c r="AR37" s="84"/>
    </row>
    <row r="38" spans="1:44" ht="15.75" x14ac:dyDescent="0.25">
      <c r="A38" s="319"/>
      <c r="B38" s="300"/>
      <c r="C38" s="320"/>
      <c r="D38" s="59"/>
      <c r="E38" s="300"/>
      <c r="F38" s="300"/>
      <c r="G38" s="300"/>
      <c r="H38" s="301"/>
      <c r="I38" s="332"/>
      <c r="J38" s="172"/>
      <c r="K38" s="172"/>
      <c r="L38" s="172"/>
      <c r="M38" s="93">
        <f t="shared" si="3"/>
        <v>0</v>
      </c>
      <c r="N38" s="276"/>
      <c r="O38" s="277">
        <f t="shared" si="4"/>
        <v>0</v>
      </c>
      <c r="P38" s="302"/>
      <c r="Q38" s="302"/>
      <c r="R38" s="303"/>
      <c r="S38" s="80">
        <f t="shared" si="5"/>
        <v>6</v>
      </c>
      <c r="T38" s="81"/>
      <c r="U38" s="81" t="str">
        <f t="shared" si="6"/>
        <v/>
      </c>
      <c r="V38" s="81"/>
      <c r="W38" s="81"/>
      <c r="X38" s="81"/>
      <c r="Y38" s="81"/>
      <c r="Z38" s="124"/>
      <c r="AA38" s="82">
        <f t="shared" si="2"/>
        <v>0</v>
      </c>
      <c r="AB38" s="304"/>
      <c r="AF38" s="34"/>
      <c r="AG38" s="118"/>
      <c r="AH38" s="34"/>
      <c r="AI38" s="34"/>
      <c r="AJ38" s="34"/>
      <c r="AK38" s="224"/>
      <c r="AL38" s="224"/>
      <c r="AM38" s="224"/>
      <c r="AN38" s="224"/>
      <c r="AO38" s="83"/>
      <c r="AP38" s="84"/>
      <c r="AQ38" s="84"/>
      <c r="AR38" s="84"/>
    </row>
    <row r="39" spans="1:44" ht="15.75" x14ac:dyDescent="0.25">
      <c r="A39" s="319"/>
      <c r="B39" s="300"/>
      <c r="C39" s="320"/>
      <c r="D39" s="59"/>
      <c r="E39" s="300"/>
      <c r="F39" s="300"/>
      <c r="G39" s="300"/>
      <c r="H39" s="301"/>
      <c r="I39" s="332"/>
      <c r="J39" s="172"/>
      <c r="K39" s="172"/>
      <c r="L39" s="172"/>
      <c r="M39" s="93">
        <f t="shared" si="3"/>
        <v>0</v>
      </c>
      <c r="N39" s="276"/>
      <c r="O39" s="277">
        <f t="shared" si="4"/>
        <v>0</v>
      </c>
      <c r="P39" s="302"/>
      <c r="Q39" s="302"/>
      <c r="R39" s="303"/>
      <c r="S39" s="80">
        <f t="shared" si="5"/>
        <v>6</v>
      </c>
      <c r="T39" s="81"/>
      <c r="U39" s="81" t="str">
        <f t="shared" si="6"/>
        <v/>
      </c>
      <c r="V39" s="81"/>
      <c r="W39" s="81"/>
      <c r="X39" s="81"/>
      <c r="Y39" s="81"/>
      <c r="Z39" s="124"/>
      <c r="AA39" s="82">
        <f t="shared" si="2"/>
        <v>0</v>
      </c>
      <c r="AB39" s="304"/>
      <c r="AF39" s="34"/>
      <c r="AG39" s="118"/>
      <c r="AH39" s="34"/>
      <c r="AI39" s="34"/>
      <c r="AJ39" s="34"/>
      <c r="AK39" s="224"/>
      <c r="AL39" s="224"/>
      <c r="AM39" s="224"/>
      <c r="AN39" s="224"/>
      <c r="AO39" s="83"/>
      <c r="AP39" s="84"/>
      <c r="AQ39" s="84"/>
      <c r="AR39" s="84"/>
    </row>
    <row r="40" spans="1:44" ht="15.75" x14ac:dyDescent="0.25">
      <c r="A40" s="319"/>
      <c r="B40" s="300"/>
      <c r="C40" s="320"/>
      <c r="D40" s="59"/>
      <c r="E40" s="300"/>
      <c r="F40" s="300"/>
      <c r="G40" s="300"/>
      <c r="H40" s="301"/>
      <c r="I40" s="332"/>
      <c r="J40" s="172"/>
      <c r="K40" s="172"/>
      <c r="L40" s="172"/>
      <c r="M40" s="93">
        <f t="shared" si="3"/>
        <v>0</v>
      </c>
      <c r="N40" s="276"/>
      <c r="O40" s="277">
        <f t="shared" si="4"/>
        <v>0</v>
      </c>
      <c r="P40" s="302"/>
      <c r="Q40" s="302"/>
      <c r="R40" s="303"/>
      <c r="S40" s="80">
        <f t="shared" si="5"/>
        <v>6</v>
      </c>
      <c r="T40" s="81"/>
      <c r="U40" s="81" t="str">
        <f t="shared" si="6"/>
        <v/>
      </c>
      <c r="V40" s="81"/>
      <c r="W40" s="81"/>
      <c r="X40" s="81"/>
      <c r="Y40" s="81"/>
      <c r="Z40" s="124"/>
      <c r="AA40" s="82">
        <f t="shared" si="2"/>
        <v>0</v>
      </c>
      <c r="AB40" s="304"/>
      <c r="AF40" s="34"/>
      <c r="AG40" s="118"/>
      <c r="AH40" s="34"/>
      <c r="AI40" s="34"/>
      <c r="AJ40" s="34"/>
      <c r="AK40" s="224"/>
      <c r="AL40" s="224"/>
      <c r="AM40" s="224"/>
      <c r="AN40" s="224"/>
      <c r="AO40" s="83"/>
      <c r="AP40" s="84"/>
      <c r="AQ40" s="84"/>
      <c r="AR40" s="84"/>
    </row>
    <row r="41" spans="1:44" ht="15.75" x14ac:dyDescent="0.25">
      <c r="A41" s="319"/>
      <c r="B41" s="300"/>
      <c r="C41" s="320"/>
      <c r="D41" s="59"/>
      <c r="E41" s="300"/>
      <c r="F41" s="300"/>
      <c r="G41" s="300"/>
      <c r="H41" s="301"/>
      <c r="I41" s="332"/>
      <c r="J41" s="172"/>
      <c r="K41" s="172"/>
      <c r="L41" s="172"/>
      <c r="M41" s="93">
        <f t="shared" si="3"/>
        <v>0</v>
      </c>
      <c r="N41" s="276"/>
      <c r="O41" s="277">
        <f t="shared" si="4"/>
        <v>0</v>
      </c>
      <c r="P41" s="302"/>
      <c r="Q41" s="302"/>
      <c r="R41" s="303"/>
      <c r="S41" s="80">
        <f t="shared" si="5"/>
        <v>6</v>
      </c>
      <c r="T41" s="81"/>
      <c r="U41" s="81" t="str">
        <f t="shared" si="6"/>
        <v/>
      </c>
      <c r="V41" s="81"/>
      <c r="W41" s="81"/>
      <c r="X41" s="81"/>
      <c r="Y41" s="81"/>
      <c r="Z41" s="124"/>
      <c r="AA41" s="82">
        <f t="shared" si="2"/>
        <v>0</v>
      </c>
      <c r="AB41" s="304"/>
      <c r="AF41" s="34"/>
      <c r="AG41" s="118"/>
      <c r="AH41" s="34"/>
      <c r="AI41" s="34"/>
      <c r="AJ41" s="34"/>
      <c r="AK41" s="224"/>
      <c r="AL41" s="224"/>
      <c r="AM41" s="224"/>
      <c r="AN41" s="224"/>
      <c r="AO41" s="83"/>
      <c r="AP41" s="84"/>
      <c r="AQ41" s="84"/>
      <c r="AR41" s="84"/>
    </row>
    <row r="42" spans="1:44" ht="15.75" x14ac:dyDescent="0.25">
      <c r="A42" s="319"/>
      <c r="B42" s="300"/>
      <c r="C42" s="320"/>
      <c r="D42" s="59"/>
      <c r="E42" s="300"/>
      <c r="F42" s="300"/>
      <c r="G42" s="300"/>
      <c r="H42" s="301"/>
      <c r="I42" s="332"/>
      <c r="J42" s="172"/>
      <c r="K42" s="172"/>
      <c r="L42" s="172"/>
      <c r="M42" s="93">
        <f t="shared" si="3"/>
        <v>0</v>
      </c>
      <c r="N42" s="276"/>
      <c r="O42" s="277">
        <f t="shared" si="4"/>
        <v>0</v>
      </c>
      <c r="P42" s="302"/>
      <c r="Q42" s="302"/>
      <c r="R42" s="303"/>
      <c r="S42" s="80">
        <f t="shared" si="5"/>
        <v>6</v>
      </c>
      <c r="T42" s="81"/>
      <c r="U42" s="81" t="str">
        <f t="shared" si="6"/>
        <v/>
      </c>
      <c r="V42" s="81"/>
      <c r="W42" s="81"/>
      <c r="X42" s="81"/>
      <c r="Y42" s="81"/>
      <c r="Z42" s="124"/>
      <c r="AA42" s="82">
        <f t="shared" si="2"/>
        <v>0</v>
      </c>
      <c r="AB42" s="304"/>
      <c r="AF42" s="34"/>
      <c r="AG42" s="118"/>
      <c r="AH42" s="34"/>
      <c r="AI42" s="34"/>
      <c r="AJ42" s="34"/>
      <c r="AK42" s="224"/>
      <c r="AL42" s="224"/>
      <c r="AM42" s="224"/>
      <c r="AN42" s="224"/>
      <c r="AO42" s="83"/>
      <c r="AP42" s="84"/>
      <c r="AQ42" s="84"/>
      <c r="AR42" s="84"/>
    </row>
    <row r="43" spans="1:44" ht="15.75" x14ac:dyDescent="0.25">
      <c r="A43" s="319"/>
      <c r="B43" s="300"/>
      <c r="C43" s="320"/>
      <c r="D43" s="59"/>
      <c r="E43" s="300"/>
      <c r="F43" s="300"/>
      <c r="G43" s="300"/>
      <c r="H43" s="301"/>
      <c r="I43" s="332"/>
      <c r="J43" s="172"/>
      <c r="K43" s="172"/>
      <c r="L43" s="172"/>
      <c r="M43" s="93">
        <f t="shared" si="3"/>
        <v>0</v>
      </c>
      <c r="N43" s="276"/>
      <c r="O43" s="277">
        <f t="shared" si="4"/>
        <v>0</v>
      </c>
      <c r="P43" s="302"/>
      <c r="Q43" s="302"/>
      <c r="R43" s="303"/>
      <c r="S43" s="80">
        <f t="shared" si="5"/>
        <v>6</v>
      </c>
      <c r="T43" s="81"/>
      <c r="U43" s="81" t="str">
        <f t="shared" si="6"/>
        <v/>
      </c>
      <c r="V43" s="81"/>
      <c r="W43" s="81"/>
      <c r="X43" s="81"/>
      <c r="Y43" s="81"/>
      <c r="Z43" s="124"/>
      <c r="AA43" s="82">
        <f t="shared" si="2"/>
        <v>0</v>
      </c>
      <c r="AB43" s="304"/>
      <c r="AF43" s="34"/>
      <c r="AG43" s="118"/>
      <c r="AH43" s="34"/>
      <c r="AI43" s="34"/>
      <c r="AJ43" s="34"/>
      <c r="AK43" s="224"/>
      <c r="AL43" s="224"/>
      <c r="AM43" s="224"/>
      <c r="AN43" s="224"/>
      <c r="AO43" s="83"/>
      <c r="AP43" s="84"/>
      <c r="AQ43" s="84"/>
      <c r="AR43" s="84"/>
    </row>
    <row r="44" spans="1:44" ht="15.75" x14ac:dyDescent="0.25">
      <c r="A44" s="319"/>
      <c r="B44" s="300"/>
      <c r="C44" s="320"/>
      <c r="D44" s="59"/>
      <c r="E44" s="300"/>
      <c r="F44" s="300"/>
      <c r="G44" s="300"/>
      <c r="H44" s="301"/>
      <c r="I44" s="332"/>
      <c r="J44" s="172"/>
      <c r="K44" s="172"/>
      <c r="L44" s="172"/>
      <c r="M44" s="93">
        <f t="shared" si="3"/>
        <v>0</v>
      </c>
      <c r="N44" s="276"/>
      <c r="O44" s="277">
        <f t="shared" si="4"/>
        <v>0</v>
      </c>
      <c r="P44" s="302"/>
      <c r="Q44" s="302"/>
      <c r="R44" s="303"/>
      <c r="S44" s="80">
        <f t="shared" si="5"/>
        <v>6</v>
      </c>
      <c r="T44" s="81"/>
      <c r="U44" s="81" t="str">
        <f t="shared" si="6"/>
        <v/>
      </c>
      <c r="V44" s="81"/>
      <c r="W44" s="81"/>
      <c r="X44" s="81"/>
      <c r="Y44" s="81"/>
      <c r="Z44" s="124"/>
      <c r="AA44" s="82">
        <f t="shared" si="2"/>
        <v>0</v>
      </c>
      <c r="AB44" s="304"/>
      <c r="AF44" s="34"/>
      <c r="AG44" s="118"/>
      <c r="AH44" s="34"/>
      <c r="AI44" s="34"/>
      <c r="AJ44" s="34"/>
      <c r="AK44" s="224"/>
      <c r="AL44" s="224"/>
      <c r="AM44" s="224"/>
      <c r="AN44" s="224"/>
      <c r="AO44" s="83"/>
      <c r="AP44" s="84"/>
      <c r="AQ44" s="84"/>
      <c r="AR44" s="84"/>
    </row>
    <row r="45" spans="1:44" ht="15.75" x14ac:dyDescent="0.25">
      <c r="A45" s="319"/>
      <c r="B45" s="300"/>
      <c r="C45" s="320"/>
      <c r="D45" s="59"/>
      <c r="E45" s="300"/>
      <c r="F45" s="300"/>
      <c r="G45" s="300"/>
      <c r="H45" s="301"/>
      <c r="I45" s="332"/>
      <c r="J45" s="172"/>
      <c r="K45" s="172"/>
      <c r="L45" s="172"/>
      <c r="M45" s="93">
        <f t="shared" si="3"/>
        <v>0</v>
      </c>
      <c r="N45" s="276"/>
      <c r="O45" s="277">
        <f t="shared" si="4"/>
        <v>0</v>
      </c>
      <c r="P45" s="302"/>
      <c r="Q45" s="302"/>
      <c r="R45" s="303"/>
      <c r="S45" s="80">
        <f t="shared" si="5"/>
        <v>6</v>
      </c>
      <c r="T45" s="81"/>
      <c r="U45" s="81" t="str">
        <f t="shared" si="6"/>
        <v/>
      </c>
      <c r="V45" s="81"/>
      <c r="W45" s="81"/>
      <c r="X45" s="81"/>
      <c r="Y45" s="81"/>
      <c r="Z45" s="124"/>
      <c r="AA45" s="82">
        <f t="shared" si="2"/>
        <v>0</v>
      </c>
      <c r="AB45" s="304"/>
      <c r="AF45" s="34"/>
      <c r="AG45" s="118"/>
      <c r="AH45" s="34"/>
      <c r="AI45" s="34"/>
      <c r="AJ45" s="34"/>
      <c r="AK45" s="224"/>
      <c r="AL45" s="224"/>
      <c r="AM45" s="224"/>
      <c r="AN45" s="224"/>
      <c r="AO45" s="83"/>
      <c r="AP45" s="84"/>
      <c r="AQ45" s="84"/>
      <c r="AR45" s="84"/>
    </row>
    <row r="46" spans="1:44" ht="15.75" x14ac:dyDescent="0.25">
      <c r="A46" s="319"/>
      <c r="B46" s="300"/>
      <c r="C46" s="320"/>
      <c r="D46" s="59"/>
      <c r="E46" s="300"/>
      <c r="F46" s="300"/>
      <c r="G46" s="300"/>
      <c r="H46" s="301"/>
      <c r="I46" s="332"/>
      <c r="J46" s="172"/>
      <c r="K46" s="172"/>
      <c r="L46" s="172"/>
      <c r="M46" s="93">
        <f t="shared" si="3"/>
        <v>0</v>
      </c>
      <c r="N46" s="276"/>
      <c r="O46" s="277">
        <f t="shared" si="4"/>
        <v>0</v>
      </c>
      <c r="P46" s="302"/>
      <c r="Q46" s="302"/>
      <c r="R46" s="303"/>
      <c r="S46" s="80">
        <f t="shared" si="5"/>
        <v>6</v>
      </c>
      <c r="T46" s="81"/>
      <c r="U46" s="81" t="str">
        <f t="shared" si="6"/>
        <v/>
      </c>
      <c r="V46" s="81"/>
      <c r="W46" s="81"/>
      <c r="X46" s="81"/>
      <c r="Y46" s="81"/>
      <c r="Z46" s="124"/>
      <c r="AA46" s="82">
        <f t="shared" si="2"/>
        <v>0</v>
      </c>
      <c r="AB46" s="304"/>
      <c r="AF46" s="34"/>
      <c r="AG46" s="118"/>
      <c r="AH46" s="34"/>
      <c r="AI46" s="34"/>
      <c r="AJ46" s="34"/>
      <c r="AK46" s="224"/>
      <c r="AL46" s="224"/>
      <c r="AM46" s="224"/>
      <c r="AN46" s="224"/>
      <c r="AO46" s="83"/>
      <c r="AP46" s="84"/>
      <c r="AQ46" s="84"/>
      <c r="AR46" s="84"/>
    </row>
    <row r="47" spans="1:44" ht="15.75" x14ac:dyDescent="0.25">
      <c r="A47" s="319"/>
      <c r="B47" s="300"/>
      <c r="C47" s="320"/>
      <c r="D47" s="59"/>
      <c r="E47" s="300"/>
      <c r="F47" s="300"/>
      <c r="G47" s="300"/>
      <c r="H47" s="301"/>
      <c r="I47" s="332"/>
      <c r="J47" s="172"/>
      <c r="K47" s="172"/>
      <c r="L47" s="172"/>
      <c r="M47" s="93">
        <f t="shared" si="3"/>
        <v>0</v>
      </c>
      <c r="N47" s="276"/>
      <c r="O47" s="277">
        <f t="shared" si="4"/>
        <v>0</v>
      </c>
      <c r="P47" s="302"/>
      <c r="Q47" s="302"/>
      <c r="R47" s="303"/>
      <c r="S47" s="80">
        <f t="shared" si="5"/>
        <v>6</v>
      </c>
      <c r="T47" s="81"/>
      <c r="U47" s="81" t="str">
        <f t="shared" si="6"/>
        <v/>
      </c>
      <c r="V47" s="81"/>
      <c r="W47" s="81"/>
      <c r="X47" s="81"/>
      <c r="Y47" s="81"/>
      <c r="Z47" s="124"/>
      <c r="AA47" s="82">
        <f t="shared" si="2"/>
        <v>0</v>
      </c>
      <c r="AB47" s="304"/>
      <c r="AF47" s="34"/>
      <c r="AG47" s="118"/>
      <c r="AH47" s="34"/>
      <c r="AI47" s="34"/>
      <c r="AJ47" s="34"/>
      <c r="AK47" s="224"/>
      <c r="AL47" s="224"/>
      <c r="AM47" s="224"/>
      <c r="AN47" s="224"/>
      <c r="AO47" s="83"/>
      <c r="AP47" s="84"/>
      <c r="AQ47" s="84"/>
      <c r="AR47" s="84"/>
    </row>
    <row r="48" spans="1:44" ht="15.75" x14ac:dyDescent="0.25">
      <c r="A48" s="319"/>
      <c r="B48" s="300"/>
      <c r="C48" s="320"/>
      <c r="D48" s="59"/>
      <c r="E48" s="300"/>
      <c r="F48" s="300"/>
      <c r="G48" s="300"/>
      <c r="H48" s="301"/>
      <c r="I48" s="332"/>
      <c r="J48" s="172"/>
      <c r="K48" s="172"/>
      <c r="L48" s="172"/>
      <c r="M48" s="93">
        <f t="shared" si="3"/>
        <v>0</v>
      </c>
      <c r="N48" s="276"/>
      <c r="O48" s="277">
        <f t="shared" si="4"/>
        <v>0</v>
      </c>
      <c r="P48" s="302"/>
      <c r="Q48" s="302"/>
      <c r="R48" s="303"/>
      <c r="S48" s="80">
        <f t="shared" si="5"/>
        <v>6</v>
      </c>
      <c r="T48" s="81"/>
      <c r="U48" s="81" t="str">
        <f t="shared" si="6"/>
        <v/>
      </c>
      <c r="V48" s="81"/>
      <c r="W48" s="81"/>
      <c r="X48" s="81"/>
      <c r="Y48" s="81"/>
      <c r="Z48" s="124"/>
      <c r="AA48" s="82">
        <f t="shared" si="2"/>
        <v>0</v>
      </c>
      <c r="AB48" s="304"/>
      <c r="AF48" s="34"/>
      <c r="AG48" s="118"/>
      <c r="AH48" s="34"/>
      <c r="AI48" s="34"/>
      <c r="AJ48" s="34"/>
      <c r="AK48" s="224"/>
      <c r="AL48" s="224"/>
      <c r="AM48" s="224"/>
      <c r="AN48" s="224"/>
      <c r="AO48" s="83"/>
      <c r="AP48" s="84"/>
      <c r="AQ48" s="84"/>
      <c r="AR48" s="84"/>
    </row>
    <row r="49" spans="1:44" ht="15.75" x14ac:dyDescent="0.25">
      <c r="A49" s="319"/>
      <c r="B49" s="300"/>
      <c r="C49" s="320"/>
      <c r="D49" s="59"/>
      <c r="E49" s="300"/>
      <c r="F49" s="300"/>
      <c r="G49" s="300"/>
      <c r="H49" s="301"/>
      <c r="I49" s="332"/>
      <c r="J49" s="172"/>
      <c r="K49" s="172"/>
      <c r="L49" s="172"/>
      <c r="M49" s="93">
        <f t="shared" si="3"/>
        <v>0</v>
      </c>
      <c r="N49" s="276"/>
      <c r="O49" s="277">
        <f t="shared" si="4"/>
        <v>0</v>
      </c>
      <c r="P49" s="302"/>
      <c r="Q49" s="302"/>
      <c r="R49" s="303"/>
      <c r="S49" s="80">
        <f t="shared" si="5"/>
        <v>6</v>
      </c>
      <c r="T49" s="81"/>
      <c r="U49" s="81" t="str">
        <f t="shared" si="6"/>
        <v/>
      </c>
      <c r="V49" s="81"/>
      <c r="W49" s="81"/>
      <c r="X49" s="81"/>
      <c r="Y49" s="81"/>
      <c r="Z49" s="124"/>
      <c r="AA49" s="82">
        <f t="shared" si="2"/>
        <v>0</v>
      </c>
      <c r="AB49" s="304"/>
      <c r="AF49" s="34"/>
      <c r="AG49" s="118"/>
      <c r="AH49" s="34"/>
      <c r="AI49" s="34"/>
      <c r="AJ49" s="34"/>
      <c r="AK49" s="224"/>
      <c r="AL49" s="224"/>
      <c r="AM49" s="224"/>
      <c r="AN49" s="224"/>
      <c r="AO49" s="83"/>
      <c r="AP49" s="84"/>
      <c r="AQ49" s="84"/>
      <c r="AR49" s="84"/>
    </row>
    <row r="50" spans="1:44" ht="15.75" x14ac:dyDescent="0.25">
      <c r="A50" s="319"/>
      <c r="B50" s="300"/>
      <c r="C50" s="320"/>
      <c r="D50" s="59"/>
      <c r="E50" s="300"/>
      <c r="F50" s="300"/>
      <c r="G50" s="300"/>
      <c r="H50" s="301"/>
      <c r="I50" s="332"/>
      <c r="J50" s="172"/>
      <c r="K50" s="172"/>
      <c r="L50" s="172"/>
      <c r="M50" s="93">
        <f t="shared" si="3"/>
        <v>0</v>
      </c>
      <c r="N50" s="276"/>
      <c r="O50" s="277">
        <f t="shared" si="4"/>
        <v>0</v>
      </c>
      <c r="P50" s="302"/>
      <c r="Q50" s="302"/>
      <c r="R50" s="303"/>
      <c r="S50" s="80">
        <f t="shared" si="5"/>
        <v>6</v>
      </c>
      <c r="T50" s="81"/>
      <c r="U50" s="81" t="str">
        <f t="shared" si="6"/>
        <v/>
      </c>
      <c r="V50" s="81"/>
      <c r="W50" s="81"/>
      <c r="X50" s="81"/>
      <c r="Y50" s="81"/>
      <c r="Z50" s="124"/>
      <c r="AA50" s="82">
        <f t="shared" si="2"/>
        <v>0</v>
      </c>
      <c r="AB50" s="304"/>
      <c r="AF50" s="34"/>
      <c r="AG50" s="118"/>
      <c r="AH50" s="34"/>
      <c r="AI50" s="34"/>
      <c r="AJ50" s="34"/>
      <c r="AK50" s="224"/>
      <c r="AL50" s="224"/>
      <c r="AM50" s="224"/>
      <c r="AN50" s="224"/>
      <c r="AO50" s="83"/>
      <c r="AP50" s="84"/>
      <c r="AQ50" s="84"/>
      <c r="AR50" s="84"/>
    </row>
    <row r="51" spans="1:44" ht="15.75" x14ac:dyDescent="0.25">
      <c r="A51" s="319"/>
      <c r="B51" s="300"/>
      <c r="C51" s="320"/>
      <c r="D51" s="59"/>
      <c r="E51" s="300"/>
      <c r="F51" s="300"/>
      <c r="G51" s="300"/>
      <c r="H51" s="301"/>
      <c r="I51" s="332"/>
      <c r="J51" s="172"/>
      <c r="K51" s="172"/>
      <c r="L51" s="172"/>
      <c r="M51" s="93">
        <f t="shared" si="3"/>
        <v>0</v>
      </c>
      <c r="N51" s="276"/>
      <c r="O51" s="277">
        <f t="shared" si="4"/>
        <v>0</v>
      </c>
      <c r="P51" s="302"/>
      <c r="Q51" s="302"/>
      <c r="R51" s="303"/>
      <c r="S51" s="80">
        <f t="shared" si="5"/>
        <v>6</v>
      </c>
      <c r="T51" s="81"/>
      <c r="U51" s="81" t="str">
        <f t="shared" si="6"/>
        <v/>
      </c>
      <c r="V51" s="81"/>
      <c r="W51" s="81"/>
      <c r="X51" s="81"/>
      <c r="Y51" s="81"/>
      <c r="Z51" s="124"/>
      <c r="AA51" s="82">
        <f t="shared" si="2"/>
        <v>0</v>
      </c>
      <c r="AB51" s="304"/>
      <c r="AF51" s="34"/>
      <c r="AG51" s="118"/>
      <c r="AH51" s="34"/>
      <c r="AI51" s="34"/>
      <c r="AJ51" s="34"/>
      <c r="AK51" s="224"/>
      <c r="AL51" s="224"/>
      <c r="AM51" s="224"/>
      <c r="AN51" s="224"/>
      <c r="AO51" s="83"/>
      <c r="AP51" s="84"/>
      <c r="AQ51" s="84"/>
      <c r="AR51" s="84"/>
    </row>
    <row r="52" spans="1:44" ht="15.75" x14ac:dyDescent="0.25">
      <c r="A52" s="319"/>
      <c r="B52" s="300"/>
      <c r="C52" s="320"/>
      <c r="D52" s="59"/>
      <c r="E52" s="300"/>
      <c r="F52" s="300"/>
      <c r="G52" s="300"/>
      <c r="H52" s="301"/>
      <c r="I52" s="332"/>
      <c r="J52" s="172"/>
      <c r="K52" s="172"/>
      <c r="L52" s="172"/>
      <c r="M52" s="93">
        <f t="shared" si="3"/>
        <v>0</v>
      </c>
      <c r="N52" s="276"/>
      <c r="O52" s="277">
        <f t="shared" si="4"/>
        <v>0</v>
      </c>
      <c r="P52" s="302"/>
      <c r="Q52" s="302"/>
      <c r="R52" s="303"/>
      <c r="S52" s="80">
        <f t="shared" si="5"/>
        <v>6</v>
      </c>
      <c r="T52" s="81"/>
      <c r="U52" s="81" t="str">
        <f t="shared" si="6"/>
        <v/>
      </c>
      <c r="V52" s="81"/>
      <c r="W52" s="81"/>
      <c r="X52" s="81"/>
      <c r="Y52" s="81"/>
      <c r="Z52" s="124"/>
      <c r="AA52" s="82">
        <f t="shared" si="2"/>
        <v>0</v>
      </c>
      <c r="AB52" s="304"/>
      <c r="AF52" s="34"/>
      <c r="AG52" s="118"/>
      <c r="AH52" s="34"/>
      <c r="AI52" s="34"/>
      <c r="AJ52" s="34"/>
      <c r="AK52" s="224"/>
      <c r="AL52" s="224"/>
      <c r="AM52" s="224"/>
      <c r="AN52" s="224"/>
      <c r="AO52" s="83"/>
      <c r="AP52" s="84"/>
      <c r="AQ52" s="84"/>
      <c r="AR52" s="84"/>
    </row>
    <row r="53" spans="1:44" ht="15.75" x14ac:dyDescent="0.25">
      <c r="A53" s="319"/>
      <c r="B53" s="300"/>
      <c r="C53" s="320"/>
      <c r="D53" s="59"/>
      <c r="E53" s="300"/>
      <c r="F53" s="300"/>
      <c r="G53" s="300"/>
      <c r="H53" s="301"/>
      <c r="I53" s="332"/>
      <c r="J53" s="172"/>
      <c r="K53" s="172"/>
      <c r="L53" s="172"/>
      <c r="M53" s="93">
        <f t="shared" si="3"/>
        <v>0</v>
      </c>
      <c r="N53" s="276"/>
      <c r="O53" s="277">
        <f t="shared" si="4"/>
        <v>0</v>
      </c>
      <c r="P53" s="302"/>
      <c r="Q53" s="302"/>
      <c r="R53" s="303"/>
      <c r="S53" s="80">
        <f t="shared" si="5"/>
        <v>6</v>
      </c>
      <c r="T53" s="81"/>
      <c r="U53" s="81" t="str">
        <f t="shared" si="6"/>
        <v/>
      </c>
      <c r="V53" s="81"/>
      <c r="W53" s="81"/>
      <c r="X53" s="81"/>
      <c r="Y53" s="81"/>
      <c r="Z53" s="124"/>
      <c r="AA53" s="82">
        <f t="shared" si="2"/>
        <v>0</v>
      </c>
      <c r="AB53" s="304"/>
      <c r="AF53" s="34"/>
      <c r="AG53" s="118"/>
      <c r="AH53" s="34"/>
      <c r="AI53" s="34"/>
      <c r="AJ53" s="34"/>
      <c r="AK53" s="224"/>
      <c r="AL53" s="224"/>
      <c r="AM53" s="224"/>
      <c r="AN53" s="224"/>
      <c r="AO53" s="83"/>
      <c r="AP53" s="84"/>
      <c r="AQ53" s="84"/>
      <c r="AR53" s="84"/>
    </row>
    <row r="54" spans="1:44" ht="15.75" x14ac:dyDescent="0.25">
      <c r="A54" s="319"/>
      <c r="B54" s="300"/>
      <c r="C54" s="320"/>
      <c r="D54" s="59"/>
      <c r="E54" s="300"/>
      <c r="F54" s="300"/>
      <c r="G54" s="300"/>
      <c r="H54" s="301"/>
      <c r="I54" s="332"/>
      <c r="J54" s="172"/>
      <c r="K54" s="172"/>
      <c r="L54" s="172"/>
      <c r="M54" s="93">
        <f t="shared" si="3"/>
        <v>0</v>
      </c>
      <c r="N54" s="276"/>
      <c r="O54" s="277">
        <f t="shared" si="4"/>
        <v>0</v>
      </c>
      <c r="P54" s="302"/>
      <c r="Q54" s="302"/>
      <c r="R54" s="303"/>
      <c r="S54" s="80">
        <f t="shared" si="5"/>
        <v>6</v>
      </c>
      <c r="T54" s="81"/>
      <c r="U54" s="81" t="str">
        <f t="shared" si="6"/>
        <v/>
      </c>
      <c r="V54" s="81"/>
      <c r="W54" s="81"/>
      <c r="X54" s="81"/>
      <c r="Y54" s="81"/>
      <c r="Z54" s="124"/>
      <c r="AA54" s="82">
        <f t="shared" si="2"/>
        <v>0</v>
      </c>
      <c r="AB54" s="304"/>
      <c r="AF54" s="34"/>
      <c r="AG54" s="118"/>
      <c r="AH54" s="34"/>
      <c r="AI54" s="34"/>
      <c r="AJ54" s="34"/>
      <c r="AK54" s="224"/>
      <c r="AL54" s="224"/>
      <c r="AM54" s="224"/>
      <c r="AN54" s="224"/>
      <c r="AO54" s="83"/>
      <c r="AP54" s="84"/>
      <c r="AQ54" s="84"/>
      <c r="AR54" s="84"/>
    </row>
    <row r="55" spans="1:44" ht="15.75" x14ac:dyDescent="0.25">
      <c r="A55" s="319"/>
      <c r="B55" s="300"/>
      <c r="C55" s="320"/>
      <c r="D55" s="59"/>
      <c r="E55" s="300"/>
      <c r="F55" s="300"/>
      <c r="G55" s="300"/>
      <c r="H55" s="301"/>
      <c r="I55" s="332"/>
      <c r="J55" s="172"/>
      <c r="K55" s="172"/>
      <c r="L55" s="172"/>
      <c r="M55" s="93">
        <f t="shared" si="3"/>
        <v>0</v>
      </c>
      <c r="N55" s="276"/>
      <c r="O55" s="277">
        <f t="shared" si="4"/>
        <v>0</v>
      </c>
      <c r="P55" s="302"/>
      <c r="Q55" s="302"/>
      <c r="R55" s="303"/>
      <c r="S55" s="80">
        <f t="shared" si="5"/>
        <v>6</v>
      </c>
      <c r="T55" s="81"/>
      <c r="U55" s="81" t="str">
        <f t="shared" si="6"/>
        <v/>
      </c>
      <c r="V55" s="81"/>
      <c r="W55" s="81"/>
      <c r="X55" s="81"/>
      <c r="Y55" s="81"/>
      <c r="Z55" s="124"/>
      <c r="AA55" s="82">
        <f t="shared" si="2"/>
        <v>0</v>
      </c>
      <c r="AB55" s="304"/>
      <c r="AF55" s="34"/>
      <c r="AG55" s="118"/>
      <c r="AH55" s="34"/>
      <c r="AI55" s="34"/>
      <c r="AJ55" s="34"/>
      <c r="AK55" s="224"/>
      <c r="AL55" s="224"/>
      <c r="AM55" s="224"/>
      <c r="AN55" s="224"/>
      <c r="AO55" s="83"/>
      <c r="AP55" s="84"/>
      <c r="AQ55" s="84"/>
      <c r="AR55" s="84"/>
    </row>
    <row r="56" spans="1:44" ht="15.75" x14ac:dyDescent="0.25">
      <c r="A56" s="319"/>
      <c r="B56" s="300"/>
      <c r="C56" s="320"/>
      <c r="D56" s="59"/>
      <c r="E56" s="300"/>
      <c r="F56" s="300"/>
      <c r="G56" s="300"/>
      <c r="H56" s="301"/>
      <c r="I56" s="332"/>
      <c r="J56" s="172"/>
      <c r="K56" s="172"/>
      <c r="L56" s="172"/>
      <c r="M56" s="93">
        <f t="shared" si="3"/>
        <v>0</v>
      </c>
      <c r="N56" s="276"/>
      <c r="O56" s="277">
        <f t="shared" si="4"/>
        <v>0</v>
      </c>
      <c r="P56" s="302"/>
      <c r="Q56" s="302"/>
      <c r="R56" s="303"/>
      <c r="S56" s="80">
        <f t="shared" si="5"/>
        <v>6</v>
      </c>
      <c r="T56" s="81"/>
      <c r="U56" s="81" t="str">
        <f t="shared" si="6"/>
        <v/>
      </c>
      <c r="V56" s="81"/>
      <c r="W56" s="81"/>
      <c r="X56" s="81"/>
      <c r="Y56" s="81"/>
      <c r="Z56" s="124"/>
      <c r="AA56" s="82">
        <f t="shared" si="2"/>
        <v>0</v>
      </c>
      <c r="AB56" s="304"/>
      <c r="AF56" s="34"/>
      <c r="AG56" s="118"/>
      <c r="AH56" s="34"/>
      <c r="AI56" s="34"/>
      <c r="AJ56" s="34"/>
      <c r="AK56" s="224"/>
      <c r="AL56" s="224"/>
      <c r="AM56" s="224"/>
      <c r="AN56" s="224"/>
      <c r="AO56" s="83"/>
      <c r="AP56" s="84"/>
      <c r="AQ56" s="84"/>
      <c r="AR56" s="84"/>
    </row>
    <row r="57" spans="1:44" ht="15.75" x14ac:dyDescent="0.25">
      <c r="A57" s="319"/>
      <c r="B57" s="300"/>
      <c r="C57" s="320"/>
      <c r="D57" s="59"/>
      <c r="E57" s="300"/>
      <c r="F57" s="300"/>
      <c r="G57" s="300"/>
      <c r="H57" s="301"/>
      <c r="I57" s="332"/>
      <c r="J57" s="172"/>
      <c r="K57" s="172"/>
      <c r="L57" s="172"/>
      <c r="M57" s="93">
        <f t="shared" si="3"/>
        <v>0</v>
      </c>
      <c r="N57" s="276"/>
      <c r="O57" s="277">
        <f t="shared" si="4"/>
        <v>0</v>
      </c>
      <c r="P57" s="302"/>
      <c r="Q57" s="302"/>
      <c r="R57" s="303"/>
      <c r="S57" s="80">
        <f t="shared" si="5"/>
        <v>6</v>
      </c>
      <c r="T57" s="81"/>
      <c r="U57" s="81" t="str">
        <f t="shared" si="6"/>
        <v/>
      </c>
      <c r="V57" s="81"/>
      <c r="W57" s="81"/>
      <c r="X57" s="81"/>
      <c r="Y57" s="81"/>
      <c r="Z57" s="124"/>
      <c r="AA57" s="82">
        <f t="shared" si="2"/>
        <v>0</v>
      </c>
      <c r="AB57" s="304"/>
      <c r="AF57" s="34"/>
      <c r="AG57" s="118"/>
      <c r="AH57" s="34"/>
      <c r="AI57" s="34"/>
      <c r="AJ57" s="34"/>
      <c r="AK57" s="224"/>
      <c r="AL57" s="224"/>
      <c r="AM57" s="224"/>
      <c r="AN57" s="224"/>
      <c r="AO57" s="83"/>
      <c r="AP57" s="84"/>
      <c r="AQ57" s="84"/>
      <c r="AR57" s="84"/>
    </row>
    <row r="58" spans="1:44" ht="15.75" x14ac:dyDescent="0.25">
      <c r="A58" s="319"/>
      <c r="B58" s="300"/>
      <c r="C58" s="320"/>
      <c r="D58" s="59"/>
      <c r="E58" s="300"/>
      <c r="F58" s="300"/>
      <c r="G58" s="300"/>
      <c r="H58" s="301"/>
      <c r="I58" s="332"/>
      <c r="J58" s="172"/>
      <c r="K58" s="172"/>
      <c r="L58" s="172"/>
      <c r="M58" s="93">
        <f t="shared" si="3"/>
        <v>0</v>
      </c>
      <c r="N58" s="276"/>
      <c r="O58" s="277">
        <f t="shared" si="4"/>
        <v>0</v>
      </c>
      <c r="P58" s="302"/>
      <c r="Q58" s="302"/>
      <c r="R58" s="303"/>
      <c r="S58" s="80">
        <f t="shared" si="5"/>
        <v>6</v>
      </c>
      <c r="T58" s="81"/>
      <c r="U58" s="81" t="str">
        <f t="shared" si="6"/>
        <v/>
      </c>
      <c r="V58" s="81"/>
      <c r="W58" s="81"/>
      <c r="X58" s="81"/>
      <c r="Y58" s="81"/>
      <c r="Z58" s="124"/>
      <c r="AA58" s="82">
        <f t="shared" si="2"/>
        <v>0</v>
      </c>
      <c r="AB58" s="304"/>
      <c r="AF58" s="34"/>
      <c r="AG58" s="118"/>
      <c r="AH58" s="34"/>
      <c r="AI58" s="34"/>
      <c r="AJ58" s="34"/>
      <c r="AK58" s="224"/>
      <c r="AL58" s="224"/>
      <c r="AM58" s="224"/>
      <c r="AN58" s="224"/>
      <c r="AO58" s="83"/>
      <c r="AP58" s="84"/>
      <c r="AQ58" s="84"/>
      <c r="AR58" s="84"/>
    </row>
    <row r="59" spans="1:44" ht="15.75" x14ac:dyDescent="0.25">
      <c r="A59" s="319"/>
      <c r="B59" s="300"/>
      <c r="C59" s="320"/>
      <c r="D59" s="59"/>
      <c r="E59" s="300"/>
      <c r="F59" s="300"/>
      <c r="G59" s="300"/>
      <c r="H59" s="301"/>
      <c r="I59" s="332"/>
      <c r="J59" s="172"/>
      <c r="K59" s="172"/>
      <c r="L59" s="172"/>
      <c r="M59" s="93">
        <f t="shared" si="3"/>
        <v>0</v>
      </c>
      <c r="N59" s="276"/>
      <c r="O59" s="277">
        <f t="shared" si="4"/>
        <v>0</v>
      </c>
      <c r="P59" s="302"/>
      <c r="Q59" s="302"/>
      <c r="R59" s="303"/>
      <c r="S59" s="80">
        <f t="shared" si="5"/>
        <v>6</v>
      </c>
      <c r="T59" s="81"/>
      <c r="U59" s="81" t="str">
        <f t="shared" si="6"/>
        <v/>
      </c>
      <c r="V59" s="81"/>
      <c r="W59" s="81"/>
      <c r="X59" s="81"/>
      <c r="Y59" s="81"/>
      <c r="Z59" s="124"/>
      <c r="AA59" s="82">
        <f t="shared" si="2"/>
        <v>0</v>
      </c>
      <c r="AB59" s="304"/>
      <c r="AF59" s="34"/>
      <c r="AG59" s="118"/>
      <c r="AH59" s="34"/>
      <c r="AI59" s="34"/>
      <c r="AJ59" s="34"/>
      <c r="AK59" s="224"/>
      <c r="AL59" s="224"/>
      <c r="AM59" s="224"/>
      <c r="AN59" s="224"/>
      <c r="AO59" s="83"/>
      <c r="AP59" s="84"/>
      <c r="AQ59" s="84"/>
      <c r="AR59" s="84"/>
    </row>
    <row r="60" spans="1:44" ht="15.75" x14ac:dyDescent="0.25">
      <c r="A60" s="319"/>
      <c r="B60" s="300"/>
      <c r="C60" s="320"/>
      <c r="D60" s="59"/>
      <c r="E60" s="300"/>
      <c r="F60" s="300"/>
      <c r="G60" s="300"/>
      <c r="H60" s="301"/>
      <c r="I60" s="332"/>
      <c r="J60" s="172"/>
      <c r="K60" s="172"/>
      <c r="L60" s="172"/>
      <c r="M60" s="93">
        <f t="shared" si="3"/>
        <v>0</v>
      </c>
      <c r="N60" s="276"/>
      <c r="O60" s="277">
        <f t="shared" si="4"/>
        <v>0</v>
      </c>
      <c r="P60" s="302"/>
      <c r="Q60" s="302"/>
      <c r="R60" s="303"/>
      <c r="S60" s="80">
        <f t="shared" si="5"/>
        <v>6</v>
      </c>
      <c r="T60" s="81"/>
      <c r="U60" s="81" t="str">
        <f t="shared" si="6"/>
        <v/>
      </c>
      <c r="V60" s="81"/>
      <c r="W60" s="81"/>
      <c r="X60" s="81"/>
      <c r="Y60" s="81"/>
      <c r="Z60" s="124"/>
      <c r="AA60" s="82">
        <f t="shared" si="2"/>
        <v>0</v>
      </c>
      <c r="AB60" s="304"/>
      <c r="AF60" s="34"/>
      <c r="AG60" s="118"/>
      <c r="AH60" s="34"/>
      <c r="AI60" s="34"/>
      <c r="AJ60" s="34"/>
      <c r="AK60" s="224"/>
      <c r="AL60" s="224"/>
      <c r="AM60" s="224"/>
      <c r="AN60" s="224"/>
      <c r="AO60" s="83"/>
      <c r="AP60" s="84"/>
      <c r="AQ60" s="84"/>
      <c r="AR60" s="84"/>
    </row>
    <row r="61" spans="1:44" ht="15.75" x14ac:dyDescent="0.25">
      <c r="A61" s="319"/>
      <c r="B61" s="300"/>
      <c r="C61" s="320"/>
      <c r="D61" s="59"/>
      <c r="E61" s="300"/>
      <c r="F61" s="300"/>
      <c r="G61" s="300"/>
      <c r="H61" s="301"/>
      <c r="I61" s="332"/>
      <c r="J61" s="172"/>
      <c r="K61" s="172"/>
      <c r="L61" s="172"/>
      <c r="M61" s="93">
        <f t="shared" si="3"/>
        <v>0</v>
      </c>
      <c r="N61" s="276"/>
      <c r="O61" s="277">
        <f t="shared" si="4"/>
        <v>0</v>
      </c>
      <c r="P61" s="302"/>
      <c r="Q61" s="302"/>
      <c r="R61" s="303"/>
      <c r="S61" s="80">
        <f t="shared" si="5"/>
        <v>6</v>
      </c>
      <c r="T61" s="81"/>
      <c r="U61" s="81" t="str">
        <f t="shared" si="6"/>
        <v/>
      </c>
      <c r="V61" s="81"/>
      <c r="W61" s="81"/>
      <c r="X61" s="81"/>
      <c r="Y61" s="81"/>
      <c r="Z61" s="124"/>
      <c r="AA61" s="82">
        <f t="shared" si="2"/>
        <v>0</v>
      </c>
      <c r="AB61" s="304"/>
      <c r="AF61" s="34"/>
      <c r="AG61" s="118"/>
      <c r="AH61" s="34"/>
      <c r="AI61" s="34"/>
      <c r="AJ61" s="34"/>
      <c r="AK61" s="224"/>
      <c r="AL61" s="224"/>
      <c r="AM61" s="224"/>
      <c r="AN61" s="224"/>
      <c r="AO61" s="83"/>
      <c r="AP61" s="84"/>
      <c r="AQ61" s="84"/>
      <c r="AR61" s="84"/>
    </row>
    <row r="62" spans="1:44" ht="15.75" x14ac:dyDescent="0.25">
      <c r="A62" s="319"/>
      <c r="B62" s="300"/>
      <c r="C62" s="320"/>
      <c r="D62" s="59"/>
      <c r="E62" s="300"/>
      <c r="F62" s="300"/>
      <c r="G62" s="300"/>
      <c r="H62" s="301"/>
      <c r="I62" s="332"/>
      <c r="J62" s="172"/>
      <c r="K62" s="172"/>
      <c r="L62" s="172"/>
      <c r="M62" s="93">
        <f t="shared" si="3"/>
        <v>0</v>
      </c>
      <c r="N62" s="276"/>
      <c r="O62" s="277">
        <f t="shared" si="4"/>
        <v>0</v>
      </c>
      <c r="P62" s="302"/>
      <c r="Q62" s="302"/>
      <c r="R62" s="303"/>
      <c r="S62" s="80">
        <f t="shared" si="5"/>
        <v>6</v>
      </c>
      <c r="T62" s="81"/>
      <c r="U62" s="81" t="str">
        <f t="shared" si="6"/>
        <v/>
      </c>
      <c r="V62" s="81"/>
      <c r="W62" s="81"/>
      <c r="X62" s="81"/>
      <c r="Y62" s="81"/>
      <c r="Z62" s="124"/>
      <c r="AA62" s="82">
        <f t="shared" si="2"/>
        <v>0</v>
      </c>
      <c r="AB62" s="304"/>
      <c r="AF62" s="34"/>
      <c r="AG62" s="118"/>
      <c r="AH62" s="34"/>
      <c r="AI62" s="34"/>
      <c r="AJ62" s="34"/>
      <c r="AK62" s="224"/>
      <c r="AL62" s="224"/>
      <c r="AM62" s="224"/>
      <c r="AN62" s="224"/>
      <c r="AO62" s="83"/>
      <c r="AP62" s="84"/>
      <c r="AQ62" s="84"/>
      <c r="AR62" s="84"/>
    </row>
    <row r="63" spans="1:44" ht="15.75" x14ac:dyDescent="0.25">
      <c r="A63" s="319"/>
      <c r="B63" s="300"/>
      <c r="C63" s="320"/>
      <c r="D63" s="59"/>
      <c r="E63" s="300"/>
      <c r="F63" s="300"/>
      <c r="G63" s="300"/>
      <c r="H63" s="301"/>
      <c r="I63" s="332"/>
      <c r="J63" s="172"/>
      <c r="K63" s="172"/>
      <c r="L63" s="172"/>
      <c r="M63" s="93">
        <f t="shared" si="3"/>
        <v>0</v>
      </c>
      <c r="N63" s="276"/>
      <c r="O63" s="277">
        <f t="shared" si="4"/>
        <v>0</v>
      </c>
      <c r="P63" s="302"/>
      <c r="Q63" s="302"/>
      <c r="R63" s="303"/>
      <c r="S63" s="80">
        <f t="shared" si="5"/>
        <v>6</v>
      </c>
      <c r="T63" s="81"/>
      <c r="U63" s="81" t="str">
        <f t="shared" si="6"/>
        <v/>
      </c>
      <c r="V63" s="81"/>
      <c r="W63" s="81"/>
      <c r="X63" s="81"/>
      <c r="Y63" s="81"/>
      <c r="Z63" s="124"/>
      <c r="AA63" s="82">
        <f t="shared" si="2"/>
        <v>0</v>
      </c>
      <c r="AB63" s="304"/>
      <c r="AF63" s="34"/>
      <c r="AG63" s="118">
        <v>1</v>
      </c>
      <c r="AH63" s="34"/>
      <c r="AI63" s="34"/>
      <c r="AJ63" s="34"/>
      <c r="AK63" s="14"/>
      <c r="AL63" s="14"/>
      <c r="AM63" s="14"/>
      <c r="AN63" s="14"/>
      <c r="AO63" s="83"/>
      <c r="AP63" s="84"/>
      <c r="AQ63" s="84"/>
      <c r="AR63" s="84"/>
    </row>
    <row r="64" spans="1:44" ht="15.75" x14ac:dyDescent="0.25">
      <c r="A64" s="319"/>
      <c r="B64" s="300"/>
      <c r="C64" s="320"/>
      <c r="D64" s="59"/>
      <c r="E64" s="300"/>
      <c r="F64" s="300"/>
      <c r="G64" s="300"/>
      <c r="H64" s="301"/>
      <c r="I64" s="332"/>
      <c r="J64" s="172"/>
      <c r="K64" s="172"/>
      <c r="L64" s="172"/>
      <c r="M64" s="93">
        <f t="shared" si="3"/>
        <v>0</v>
      </c>
      <c r="N64" s="276"/>
      <c r="O64" s="277">
        <f t="shared" si="4"/>
        <v>0</v>
      </c>
      <c r="P64" s="302"/>
      <c r="Q64" s="302"/>
      <c r="R64" s="303"/>
      <c r="S64" s="80">
        <f t="shared" si="5"/>
        <v>6</v>
      </c>
      <c r="T64" s="81"/>
      <c r="U64" s="81" t="str">
        <f t="shared" si="6"/>
        <v/>
      </c>
      <c r="V64" s="81"/>
      <c r="W64" s="81"/>
      <c r="X64" s="81"/>
      <c r="Y64" s="81"/>
      <c r="Z64" s="124"/>
      <c r="AA64" s="82">
        <f t="shared" si="2"/>
        <v>0</v>
      </c>
      <c r="AB64" s="304"/>
      <c r="AF64" s="34"/>
      <c r="AG64" s="118">
        <v>1</v>
      </c>
      <c r="AH64" s="34"/>
      <c r="AI64" s="34"/>
      <c r="AJ64" s="34"/>
      <c r="AK64" s="424"/>
      <c r="AL64" s="424"/>
      <c r="AM64" s="424"/>
      <c r="AN64" s="424"/>
      <c r="AO64" s="83"/>
      <c r="AP64" s="84"/>
      <c r="AQ64" s="84"/>
      <c r="AR64" s="84"/>
    </row>
    <row r="65" spans="1:44" x14ac:dyDescent="0.25">
      <c r="A65" s="319"/>
      <c r="B65" s="300"/>
      <c r="C65" s="320"/>
      <c r="D65" s="59"/>
      <c r="E65" s="300"/>
      <c r="F65" s="300"/>
      <c r="G65" s="300"/>
      <c r="H65" s="301"/>
      <c r="I65" s="332"/>
      <c r="J65" s="172"/>
      <c r="K65" s="172"/>
      <c r="L65" s="172"/>
      <c r="M65" s="93">
        <f t="shared" si="3"/>
        <v>0</v>
      </c>
      <c r="N65" s="276"/>
      <c r="O65" s="277">
        <f t="shared" si="4"/>
        <v>0</v>
      </c>
      <c r="P65" s="302"/>
      <c r="Q65" s="302"/>
      <c r="R65" s="303"/>
      <c r="S65" s="80">
        <f t="shared" si="5"/>
        <v>6</v>
      </c>
      <c r="T65" s="81"/>
      <c r="U65" s="81" t="str">
        <f t="shared" si="6"/>
        <v/>
      </c>
      <c r="V65" s="81"/>
      <c r="W65" s="81"/>
      <c r="X65" s="81"/>
      <c r="Y65" s="81"/>
      <c r="Z65" s="124"/>
      <c r="AA65" s="82">
        <f t="shared" si="2"/>
        <v>0</v>
      </c>
      <c r="AB65" s="304"/>
      <c r="AK65" s="15"/>
      <c r="AL65" s="16"/>
      <c r="AM65" s="15"/>
      <c r="AN65" s="15"/>
      <c r="AO65" s="83"/>
      <c r="AP65" s="84"/>
      <c r="AQ65" s="84"/>
      <c r="AR65" s="84"/>
    </row>
    <row r="66" spans="1:44" x14ac:dyDescent="0.25">
      <c r="A66" s="319"/>
      <c r="B66" s="300"/>
      <c r="C66" s="320"/>
      <c r="D66" s="59"/>
      <c r="E66" s="300"/>
      <c r="F66" s="300"/>
      <c r="G66" s="300"/>
      <c r="H66" s="301"/>
      <c r="I66" s="332"/>
      <c r="J66" s="172"/>
      <c r="K66" s="172"/>
      <c r="L66" s="172"/>
      <c r="M66" s="93">
        <f t="shared" si="3"/>
        <v>0</v>
      </c>
      <c r="N66" s="276"/>
      <c r="O66" s="277">
        <f t="shared" si="4"/>
        <v>0</v>
      </c>
      <c r="P66" s="302"/>
      <c r="Q66" s="302"/>
      <c r="R66" s="303"/>
      <c r="S66" s="80">
        <f t="shared" si="5"/>
        <v>6</v>
      </c>
      <c r="T66" s="81"/>
      <c r="U66" s="81" t="str">
        <f t="shared" si="6"/>
        <v/>
      </c>
      <c r="V66" s="81"/>
      <c r="W66" s="81"/>
      <c r="X66" s="81"/>
      <c r="Y66" s="81"/>
      <c r="Z66" s="124"/>
      <c r="AA66" s="82">
        <f t="shared" si="2"/>
        <v>0</v>
      </c>
      <c r="AB66" s="304"/>
      <c r="AH66" s="75"/>
      <c r="AI66" s="85"/>
      <c r="AJ66" s="85"/>
      <c r="AK66" s="424"/>
      <c r="AL66" s="424"/>
      <c r="AM66" s="424"/>
      <c r="AN66" s="424"/>
      <c r="AO66" s="83"/>
      <c r="AP66" s="84"/>
      <c r="AQ66" s="84"/>
      <c r="AR66" s="84"/>
    </row>
    <row r="67" spans="1:44" x14ac:dyDescent="0.25">
      <c r="A67" s="319"/>
      <c r="B67" s="300"/>
      <c r="C67" s="320"/>
      <c r="D67" s="59"/>
      <c r="E67" s="300"/>
      <c r="F67" s="300"/>
      <c r="G67" s="300"/>
      <c r="H67" s="301"/>
      <c r="I67" s="332"/>
      <c r="J67" s="172"/>
      <c r="K67" s="172"/>
      <c r="L67" s="172"/>
      <c r="M67" s="93">
        <f t="shared" si="3"/>
        <v>0</v>
      </c>
      <c r="N67" s="276"/>
      <c r="O67" s="277">
        <f t="shared" si="4"/>
        <v>0</v>
      </c>
      <c r="P67" s="302"/>
      <c r="Q67" s="302"/>
      <c r="R67" s="303"/>
      <c r="S67" s="80">
        <f t="shared" si="5"/>
        <v>6</v>
      </c>
      <c r="T67" s="81"/>
      <c r="U67" s="81" t="str">
        <f t="shared" si="6"/>
        <v/>
      </c>
      <c r="V67" s="81"/>
      <c r="W67" s="81"/>
      <c r="X67" s="81"/>
      <c r="Y67" s="81"/>
      <c r="Z67" s="124"/>
      <c r="AA67" s="82">
        <f t="shared" si="2"/>
        <v>0</v>
      </c>
      <c r="AB67" s="304"/>
      <c r="AH67" s="75"/>
      <c r="AI67" s="85"/>
      <c r="AJ67" s="85"/>
    </row>
    <row r="68" spans="1:44" x14ac:dyDescent="0.25">
      <c r="A68" s="319"/>
      <c r="B68" s="300"/>
      <c r="C68" s="320"/>
      <c r="D68" s="59"/>
      <c r="E68" s="300"/>
      <c r="F68" s="300"/>
      <c r="G68" s="300"/>
      <c r="H68" s="301"/>
      <c r="I68" s="332"/>
      <c r="J68" s="172"/>
      <c r="K68" s="172"/>
      <c r="L68" s="172"/>
      <c r="M68" s="93">
        <f t="shared" si="3"/>
        <v>0</v>
      </c>
      <c r="N68" s="276"/>
      <c r="O68" s="277">
        <f t="shared" si="4"/>
        <v>0</v>
      </c>
      <c r="P68" s="302"/>
      <c r="Q68" s="302"/>
      <c r="R68" s="303"/>
      <c r="S68" s="80">
        <f t="shared" si="5"/>
        <v>6</v>
      </c>
      <c r="T68" s="81"/>
      <c r="U68" s="81" t="str">
        <f t="shared" si="6"/>
        <v/>
      </c>
      <c r="V68" s="81"/>
      <c r="W68" s="81"/>
      <c r="X68" s="81"/>
      <c r="Y68" s="81"/>
      <c r="Z68" s="124"/>
      <c r="AA68" s="82">
        <f t="shared" si="2"/>
        <v>0</v>
      </c>
      <c r="AB68" s="304"/>
      <c r="AH68" s="75"/>
      <c r="AI68" s="85"/>
      <c r="AJ68" s="85"/>
    </row>
    <row r="69" spans="1:44" x14ac:dyDescent="0.25">
      <c r="A69" s="319"/>
      <c r="B69" s="300"/>
      <c r="C69" s="320"/>
      <c r="D69" s="59"/>
      <c r="E69" s="300"/>
      <c r="F69" s="300"/>
      <c r="G69" s="300"/>
      <c r="H69" s="301"/>
      <c r="I69" s="332"/>
      <c r="J69" s="172"/>
      <c r="K69" s="172"/>
      <c r="L69" s="172"/>
      <c r="M69" s="93">
        <f t="shared" si="3"/>
        <v>0</v>
      </c>
      <c r="N69" s="276"/>
      <c r="O69" s="277">
        <f t="shared" si="4"/>
        <v>0</v>
      </c>
      <c r="P69" s="302"/>
      <c r="Q69" s="302"/>
      <c r="R69" s="303"/>
      <c r="S69" s="80">
        <f t="shared" si="5"/>
        <v>6</v>
      </c>
      <c r="T69" s="81"/>
      <c r="U69" s="81" t="str">
        <f t="shared" si="6"/>
        <v/>
      </c>
      <c r="V69" s="81"/>
      <c r="W69" s="81"/>
      <c r="X69" s="81"/>
      <c r="Y69" s="81"/>
      <c r="Z69" s="124"/>
      <c r="AA69" s="82">
        <f t="shared" ref="AA69:AA132" si="7">IF(S69=6,O69,"")</f>
        <v>0</v>
      </c>
      <c r="AB69" s="304"/>
      <c r="AH69" s="75"/>
      <c r="AI69" s="85"/>
      <c r="AJ69" s="85"/>
    </row>
    <row r="70" spans="1:44" x14ac:dyDescent="0.25">
      <c r="A70" s="319"/>
      <c r="B70" s="300"/>
      <c r="C70" s="320"/>
      <c r="D70" s="59"/>
      <c r="E70" s="300"/>
      <c r="F70" s="300"/>
      <c r="G70" s="300"/>
      <c r="H70" s="301"/>
      <c r="I70" s="332"/>
      <c r="J70" s="172"/>
      <c r="K70" s="172"/>
      <c r="L70" s="172"/>
      <c r="M70" s="93">
        <f t="shared" ref="M70:M133" si="8">J70+K70-L70</f>
        <v>0</v>
      </c>
      <c r="N70" s="276"/>
      <c r="O70" s="277">
        <f t="shared" ref="O70:O133" si="9">J70*N70</f>
        <v>0</v>
      </c>
      <c r="P70" s="302"/>
      <c r="Q70" s="302"/>
      <c r="R70" s="303"/>
      <c r="S70" s="80">
        <f t="shared" ref="S70:S133" si="10">COUNTIF(T70:Y70,"")</f>
        <v>6</v>
      </c>
      <c r="T70" s="81"/>
      <c r="U70" s="81" t="str">
        <f t="shared" si="6"/>
        <v/>
      </c>
      <c r="V70" s="81"/>
      <c r="W70" s="81"/>
      <c r="X70" s="81"/>
      <c r="Y70" s="81"/>
      <c r="Z70" s="124"/>
      <c r="AA70" s="82">
        <f t="shared" si="7"/>
        <v>0</v>
      </c>
      <c r="AB70" s="304"/>
      <c r="AH70" s="75"/>
      <c r="AI70" s="85"/>
      <c r="AJ70" s="85"/>
    </row>
    <row r="71" spans="1:44" x14ac:dyDescent="0.25">
      <c r="A71" s="319"/>
      <c r="B71" s="300"/>
      <c r="C71" s="320"/>
      <c r="D71" s="59"/>
      <c r="E71" s="300"/>
      <c r="F71" s="300"/>
      <c r="G71" s="300"/>
      <c r="H71" s="301"/>
      <c r="I71" s="332"/>
      <c r="J71" s="172"/>
      <c r="K71" s="172"/>
      <c r="L71" s="172"/>
      <c r="M71" s="93">
        <f t="shared" si="8"/>
        <v>0</v>
      </c>
      <c r="N71" s="276"/>
      <c r="O71" s="277">
        <f t="shared" si="9"/>
        <v>0</v>
      </c>
      <c r="P71" s="302"/>
      <c r="Q71" s="302"/>
      <c r="R71" s="303"/>
      <c r="S71" s="80">
        <f t="shared" si="10"/>
        <v>6</v>
      </c>
      <c r="T71" s="81"/>
      <c r="U71" s="81" t="str">
        <f t="shared" si="6"/>
        <v/>
      </c>
      <c r="V71" s="81"/>
      <c r="W71" s="81"/>
      <c r="X71" s="81"/>
      <c r="Y71" s="81"/>
      <c r="Z71" s="124"/>
      <c r="AA71" s="82">
        <f t="shared" si="7"/>
        <v>0</v>
      </c>
      <c r="AB71" s="304"/>
      <c r="AH71" s="75"/>
      <c r="AI71" s="85"/>
      <c r="AJ71" s="85"/>
    </row>
    <row r="72" spans="1:44" x14ac:dyDescent="0.25">
      <c r="A72" s="319"/>
      <c r="B72" s="300"/>
      <c r="C72" s="320"/>
      <c r="D72" s="59"/>
      <c r="E72" s="300"/>
      <c r="F72" s="300"/>
      <c r="G72" s="300"/>
      <c r="H72" s="301"/>
      <c r="I72" s="332"/>
      <c r="J72" s="172"/>
      <c r="K72" s="172"/>
      <c r="L72" s="172"/>
      <c r="M72" s="93">
        <f t="shared" si="8"/>
        <v>0</v>
      </c>
      <c r="N72" s="276"/>
      <c r="O72" s="277">
        <f t="shared" si="9"/>
        <v>0</v>
      </c>
      <c r="P72" s="302"/>
      <c r="Q72" s="302"/>
      <c r="R72" s="303"/>
      <c r="S72" s="80">
        <f t="shared" si="10"/>
        <v>6</v>
      </c>
      <c r="T72" s="81"/>
      <c r="U72" s="81" t="str">
        <f t="shared" si="6"/>
        <v/>
      </c>
      <c r="V72" s="81"/>
      <c r="W72" s="81"/>
      <c r="X72" s="81"/>
      <c r="Y72" s="81"/>
      <c r="Z72" s="124"/>
      <c r="AA72" s="82">
        <f t="shared" si="7"/>
        <v>0</v>
      </c>
      <c r="AB72" s="304"/>
      <c r="AH72" s="75"/>
      <c r="AI72" s="85"/>
      <c r="AJ72" s="85"/>
    </row>
    <row r="73" spans="1:44" x14ac:dyDescent="0.25">
      <c r="A73" s="319"/>
      <c r="B73" s="300"/>
      <c r="C73" s="320"/>
      <c r="D73" s="59"/>
      <c r="E73" s="300"/>
      <c r="F73" s="300"/>
      <c r="G73" s="300"/>
      <c r="H73" s="301"/>
      <c r="I73" s="332"/>
      <c r="J73" s="172"/>
      <c r="K73" s="172"/>
      <c r="L73" s="172"/>
      <c r="M73" s="93">
        <f t="shared" si="8"/>
        <v>0</v>
      </c>
      <c r="N73" s="276"/>
      <c r="O73" s="277">
        <f t="shared" si="9"/>
        <v>0</v>
      </c>
      <c r="P73" s="302"/>
      <c r="Q73" s="302"/>
      <c r="R73" s="303"/>
      <c r="S73" s="80">
        <f t="shared" si="10"/>
        <v>6</v>
      </c>
      <c r="T73" s="81"/>
      <c r="U73" s="81" t="str">
        <f t="shared" ref="U73:U136" si="11">IF(H73=I73,"","*")</f>
        <v/>
      </c>
      <c r="V73" s="81"/>
      <c r="W73" s="81"/>
      <c r="X73" s="81"/>
      <c r="Y73" s="81"/>
      <c r="Z73" s="124"/>
      <c r="AA73" s="82">
        <f t="shared" si="7"/>
        <v>0</v>
      </c>
      <c r="AB73" s="304"/>
      <c r="AH73" s="75"/>
      <c r="AI73" s="85"/>
      <c r="AJ73" s="85"/>
    </row>
    <row r="74" spans="1:44" x14ac:dyDescent="0.25">
      <c r="A74" s="319"/>
      <c r="B74" s="300"/>
      <c r="C74" s="320"/>
      <c r="D74" s="59"/>
      <c r="E74" s="300"/>
      <c r="F74" s="300"/>
      <c r="G74" s="300"/>
      <c r="H74" s="301"/>
      <c r="I74" s="332"/>
      <c r="J74" s="172"/>
      <c r="K74" s="172"/>
      <c r="L74" s="172"/>
      <c r="M74" s="93">
        <f t="shared" si="8"/>
        <v>0</v>
      </c>
      <c r="N74" s="276"/>
      <c r="O74" s="277">
        <f t="shared" si="9"/>
        <v>0</v>
      </c>
      <c r="P74" s="302"/>
      <c r="Q74" s="302"/>
      <c r="R74" s="303"/>
      <c r="S74" s="80">
        <f t="shared" si="10"/>
        <v>6</v>
      </c>
      <c r="T74" s="81"/>
      <c r="U74" s="81" t="str">
        <f t="shared" si="11"/>
        <v/>
      </c>
      <c r="V74" s="81"/>
      <c r="W74" s="81"/>
      <c r="X74" s="81"/>
      <c r="Y74" s="81"/>
      <c r="Z74" s="124"/>
      <c r="AA74" s="82">
        <f t="shared" si="7"/>
        <v>0</v>
      </c>
      <c r="AB74" s="304"/>
      <c r="AH74" s="75"/>
      <c r="AI74" s="85"/>
      <c r="AJ74" s="85"/>
    </row>
    <row r="75" spans="1:44" x14ac:dyDescent="0.25">
      <c r="A75" s="319"/>
      <c r="B75" s="300"/>
      <c r="C75" s="320"/>
      <c r="D75" s="59"/>
      <c r="E75" s="300"/>
      <c r="F75" s="300"/>
      <c r="G75" s="300"/>
      <c r="H75" s="301"/>
      <c r="I75" s="332"/>
      <c r="J75" s="172"/>
      <c r="K75" s="172"/>
      <c r="L75" s="172"/>
      <c r="M75" s="93">
        <f t="shared" si="8"/>
        <v>0</v>
      </c>
      <c r="N75" s="276"/>
      <c r="O75" s="277">
        <f t="shared" si="9"/>
        <v>0</v>
      </c>
      <c r="P75" s="302"/>
      <c r="Q75" s="302"/>
      <c r="R75" s="303"/>
      <c r="S75" s="80">
        <f t="shared" si="10"/>
        <v>6</v>
      </c>
      <c r="T75" s="81"/>
      <c r="U75" s="81" t="str">
        <f t="shared" si="11"/>
        <v/>
      </c>
      <c r="V75" s="81"/>
      <c r="W75" s="81"/>
      <c r="X75" s="81"/>
      <c r="Y75" s="81"/>
      <c r="Z75" s="124"/>
      <c r="AA75" s="82">
        <f t="shared" si="7"/>
        <v>0</v>
      </c>
      <c r="AB75" s="304"/>
      <c r="AH75" s="75"/>
      <c r="AI75" s="85"/>
      <c r="AJ75" s="85"/>
    </row>
    <row r="76" spans="1:44" x14ac:dyDescent="0.25">
      <c r="A76" s="319"/>
      <c r="B76" s="300"/>
      <c r="C76" s="320"/>
      <c r="D76" s="59"/>
      <c r="E76" s="300"/>
      <c r="F76" s="300"/>
      <c r="G76" s="300"/>
      <c r="H76" s="301"/>
      <c r="I76" s="332"/>
      <c r="J76" s="172"/>
      <c r="K76" s="172"/>
      <c r="L76" s="172"/>
      <c r="M76" s="93">
        <f t="shared" si="8"/>
        <v>0</v>
      </c>
      <c r="N76" s="276"/>
      <c r="O76" s="277">
        <f t="shared" si="9"/>
        <v>0</v>
      </c>
      <c r="P76" s="302"/>
      <c r="Q76" s="302"/>
      <c r="R76" s="303"/>
      <c r="S76" s="80">
        <f t="shared" si="10"/>
        <v>6</v>
      </c>
      <c r="T76" s="81"/>
      <c r="U76" s="81" t="str">
        <f t="shared" si="11"/>
        <v/>
      </c>
      <c r="V76" s="81"/>
      <c r="W76" s="81"/>
      <c r="X76" s="81"/>
      <c r="Y76" s="81"/>
      <c r="Z76" s="124"/>
      <c r="AA76" s="82">
        <f t="shared" si="7"/>
        <v>0</v>
      </c>
      <c r="AB76" s="304"/>
      <c r="AH76" s="75"/>
      <c r="AI76" s="85"/>
      <c r="AJ76" s="85"/>
    </row>
    <row r="77" spans="1:44" x14ac:dyDescent="0.25">
      <c r="A77" s="319"/>
      <c r="B77" s="300"/>
      <c r="C77" s="320"/>
      <c r="D77" s="59"/>
      <c r="E77" s="300"/>
      <c r="F77" s="300"/>
      <c r="G77" s="300"/>
      <c r="H77" s="301"/>
      <c r="I77" s="332"/>
      <c r="J77" s="172"/>
      <c r="K77" s="172"/>
      <c r="L77" s="172"/>
      <c r="M77" s="93">
        <f t="shared" si="8"/>
        <v>0</v>
      </c>
      <c r="N77" s="276"/>
      <c r="O77" s="277">
        <f t="shared" si="9"/>
        <v>0</v>
      </c>
      <c r="P77" s="302"/>
      <c r="Q77" s="302"/>
      <c r="R77" s="303"/>
      <c r="S77" s="80">
        <f t="shared" si="10"/>
        <v>6</v>
      </c>
      <c r="T77" s="81"/>
      <c r="U77" s="81" t="str">
        <f t="shared" si="11"/>
        <v/>
      </c>
      <c r="V77" s="81"/>
      <c r="W77" s="81"/>
      <c r="X77" s="81"/>
      <c r="Y77" s="81"/>
      <c r="Z77" s="124"/>
      <c r="AA77" s="82">
        <f t="shared" si="7"/>
        <v>0</v>
      </c>
      <c r="AB77" s="304"/>
      <c r="AH77" s="75"/>
      <c r="AI77" s="85"/>
      <c r="AJ77" s="85"/>
    </row>
    <row r="78" spans="1:44" x14ac:dyDescent="0.25">
      <c r="A78" s="319"/>
      <c r="B78" s="300"/>
      <c r="C78" s="320"/>
      <c r="D78" s="59"/>
      <c r="E78" s="300"/>
      <c r="F78" s="300"/>
      <c r="G78" s="300"/>
      <c r="H78" s="301"/>
      <c r="I78" s="332"/>
      <c r="J78" s="172"/>
      <c r="K78" s="172"/>
      <c r="L78" s="172"/>
      <c r="M78" s="93">
        <f t="shared" si="8"/>
        <v>0</v>
      </c>
      <c r="N78" s="276"/>
      <c r="O78" s="277">
        <f t="shared" si="9"/>
        <v>0</v>
      </c>
      <c r="P78" s="302"/>
      <c r="Q78" s="302"/>
      <c r="R78" s="303"/>
      <c r="S78" s="80">
        <f t="shared" si="10"/>
        <v>6</v>
      </c>
      <c r="T78" s="81"/>
      <c r="U78" s="81" t="str">
        <f t="shared" si="11"/>
        <v/>
      </c>
      <c r="V78" s="81"/>
      <c r="W78" s="81"/>
      <c r="X78" s="81"/>
      <c r="Y78" s="81"/>
      <c r="Z78" s="124"/>
      <c r="AA78" s="82">
        <f t="shared" si="7"/>
        <v>0</v>
      </c>
      <c r="AB78" s="304"/>
      <c r="AH78" s="75"/>
      <c r="AI78" s="85"/>
      <c r="AJ78" s="85"/>
    </row>
    <row r="79" spans="1:44" x14ac:dyDescent="0.25">
      <c r="A79" s="319"/>
      <c r="B79" s="300"/>
      <c r="C79" s="320"/>
      <c r="D79" s="59"/>
      <c r="E79" s="300"/>
      <c r="F79" s="300"/>
      <c r="G79" s="300"/>
      <c r="H79" s="301"/>
      <c r="I79" s="332"/>
      <c r="J79" s="172"/>
      <c r="K79" s="172"/>
      <c r="L79" s="172"/>
      <c r="M79" s="93">
        <f t="shared" si="8"/>
        <v>0</v>
      </c>
      <c r="N79" s="276"/>
      <c r="O79" s="277">
        <f t="shared" si="9"/>
        <v>0</v>
      </c>
      <c r="P79" s="302"/>
      <c r="Q79" s="302"/>
      <c r="R79" s="303"/>
      <c r="S79" s="80">
        <f t="shared" si="10"/>
        <v>6</v>
      </c>
      <c r="T79" s="81"/>
      <c r="U79" s="81" t="str">
        <f t="shared" si="11"/>
        <v/>
      </c>
      <c r="V79" s="81"/>
      <c r="W79" s="81"/>
      <c r="X79" s="81"/>
      <c r="Y79" s="81"/>
      <c r="Z79" s="124"/>
      <c r="AA79" s="82">
        <f t="shared" si="7"/>
        <v>0</v>
      </c>
      <c r="AB79" s="304"/>
      <c r="AH79" s="75"/>
      <c r="AI79" s="85"/>
      <c r="AJ79" s="85"/>
    </row>
    <row r="80" spans="1:44" x14ac:dyDescent="0.25">
      <c r="A80" s="319"/>
      <c r="B80" s="300"/>
      <c r="C80" s="320"/>
      <c r="D80" s="59"/>
      <c r="E80" s="300"/>
      <c r="F80" s="300"/>
      <c r="G80" s="300"/>
      <c r="H80" s="301"/>
      <c r="I80" s="332"/>
      <c r="J80" s="172"/>
      <c r="K80" s="172"/>
      <c r="L80" s="172"/>
      <c r="M80" s="93">
        <f t="shared" si="8"/>
        <v>0</v>
      </c>
      <c r="N80" s="276"/>
      <c r="O80" s="277">
        <f t="shared" si="9"/>
        <v>0</v>
      </c>
      <c r="P80" s="302"/>
      <c r="Q80" s="302"/>
      <c r="R80" s="303"/>
      <c r="S80" s="80">
        <f t="shared" si="10"/>
        <v>6</v>
      </c>
      <c r="T80" s="81"/>
      <c r="U80" s="81" t="str">
        <f t="shared" si="11"/>
        <v/>
      </c>
      <c r="V80" s="81"/>
      <c r="W80" s="81"/>
      <c r="X80" s="81"/>
      <c r="Y80" s="81"/>
      <c r="Z80" s="124"/>
      <c r="AA80" s="82">
        <f t="shared" si="7"/>
        <v>0</v>
      </c>
      <c r="AB80" s="304"/>
      <c r="AH80" s="75"/>
      <c r="AI80" s="85"/>
      <c r="AJ80" s="85"/>
    </row>
    <row r="81" spans="1:36" x14ac:dyDescent="0.25">
      <c r="A81" s="319"/>
      <c r="B81" s="300"/>
      <c r="C81" s="320"/>
      <c r="D81" s="59"/>
      <c r="E81" s="300"/>
      <c r="F81" s="300"/>
      <c r="G81" s="300"/>
      <c r="H81" s="301"/>
      <c r="I81" s="332"/>
      <c r="J81" s="172"/>
      <c r="K81" s="172"/>
      <c r="L81" s="172"/>
      <c r="M81" s="93">
        <f t="shared" si="8"/>
        <v>0</v>
      </c>
      <c r="N81" s="276"/>
      <c r="O81" s="277">
        <f t="shared" si="9"/>
        <v>0</v>
      </c>
      <c r="P81" s="302"/>
      <c r="Q81" s="302"/>
      <c r="R81" s="303"/>
      <c r="S81" s="80">
        <f t="shared" si="10"/>
        <v>6</v>
      </c>
      <c r="T81" s="81"/>
      <c r="U81" s="81" t="str">
        <f t="shared" si="11"/>
        <v/>
      </c>
      <c r="V81" s="81"/>
      <c r="W81" s="81"/>
      <c r="X81" s="81"/>
      <c r="Y81" s="81"/>
      <c r="Z81" s="124"/>
      <c r="AA81" s="82">
        <f t="shared" si="7"/>
        <v>0</v>
      </c>
      <c r="AB81" s="304"/>
      <c r="AH81" s="75"/>
      <c r="AI81" s="85"/>
      <c r="AJ81" s="85"/>
    </row>
    <row r="82" spans="1:36" x14ac:dyDescent="0.25">
      <c r="A82" s="319"/>
      <c r="B82" s="300"/>
      <c r="C82" s="320"/>
      <c r="D82" s="59"/>
      <c r="E82" s="300"/>
      <c r="F82" s="300"/>
      <c r="G82" s="300"/>
      <c r="H82" s="301"/>
      <c r="I82" s="332"/>
      <c r="J82" s="172"/>
      <c r="K82" s="172"/>
      <c r="L82" s="172"/>
      <c r="M82" s="93">
        <f t="shared" si="8"/>
        <v>0</v>
      </c>
      <c r="N82" s="276"/>
      <c r="O82" s="277">
        <f t="shared" si="9"/>
        <v>0</v>
      </c>
      <c r="P82" s="302"/>
      <c r="Q82" s="302"/>
      <c r="R82" s="303"/>
      <c r="S82" s="80">
        <f t="shared" si="10"/>
        <v>6</v>
      </c>
      <c r="T82" s="81"/>
      <c r="U82" s="81" t="str">
        <f t="shared" si="11"/>
        <v/>
      </c>
      <c r="V82" s="81"/>
      <c r="W82" s="81"/>
      <c r="X82" s="81"/>
      <c r="Y82" s="81"/>
      <c r="Z82" s="124"/>
      <c r="AA82" s="82">
        <f t="shared" si="7"/>
        <v>0</v>
      </c>
      <c r="AB82" s="304"/>
      <c r="AH82" s="75"/>
      <c r="AI82" s="85"/>
      <c r="AJ82" s="85"/>
    </row>
    <row r="83" spans="1:36" x14ac:dyDescent="0.25">
      <c r="A83" s="319"/>
      <c r="B83" s="300"/>
      <c r="C83" s="320"/>
      <c r="D83" s="59"/>
      <c r="E83" s="300"/>
      <c r="F83" s="300"/>
      <c r="G83" s="300"/>
      <c r="H83" s="301"/>
      <c r="I83" s="332"/>
      <c r="J83" s="172"/>
      <c r="K83" s="172"/>
      <c r="L83" s="172"/>
      <c r="M83" s="93">
        <f t="shared" si="8"/>
        <v>0</v>
      </c>
      <c r="N83" s="276"/>
      <c r="O83" s="277">
        <f t="shared" si="9"/>
        <v>0</v>
      </c>
      <c r="P83" s="302"/>
      <c r="Q83" s="302"/>
      <c r="R83" s="303"/>
      <c r="S83" s="80">
        <f t="shared" si="10"/>
        <v>6</v>
      </c>
      <c r="T83" s="81"/>
      <c r="U83" s="81" t="str">
        <f t="shared" si="11"/>
        <v/>
      </c>
      <c r="V83" s="81"/>
      <c r="W83" s="81"/>
      <c r="X83" s="81"/>
      <c r="Y83" s="81"/>
      <c r="Z83" s="124"/>
      <c r="AA83" s="82">
        <f t="shared" si="7"/>
        <v>0</v>
      </c>
      <c r="AB83" s="304"/>
      <c r="AH83" s="75"/>
      <c r="AI83" s="85"/>
      <c r="AJ83" s="85"/>
    </row>
    <row r="84" spans="1:36" x14ac:dyDescent="0.25">
      <c r="A84" s="319"/>
      <c r="B84" s="300"/>
      <c r="C84" s="320"/>
      <c r="D84" s="59"/>
      <c r="E84" s="300"/>
      <c r="F84" s="300"/>
      <c r="G84" s="300"/>
      <c r="H84" s="301"/>
      <c r="I84" s="332"/>
      <c r="J84" s="172"/>
      <c r="K84" s="172"/>
      <c r="L84" s="172"/>
      <c r="M84" s="93">
        <f t="shared" si="8"/>
        <v>0</v>
      </c>
      <c r="N84" s="276"/>
      <c r="O84" s="277">
        <f t="shared" si="9"/>
        <v>0</v>
      </c>
      <c r="P84" s="302"/>
      <c r="Q84" s="302"/>
      <c r="R84" s="303"/>
      <c r="S84" s="80">
        <f t="shared" si="10"/>
        <v>6</v>
      </c>
      <c r="T84" s="81"/>
      <c r="U84" s="81" t="str">
        <f t="shared" si="11"/>
        <v/>
      </c>
      <c r="V84" s="81"/>
      <c r="W84" s="81"/>
      <c r="X84" s="81"/>
      <c r="Y84" s="81"/>
      <c r="Z84" s="124"/>
      <c r="AA84" s="82">
        <f t="shared" si="7"/>
        <v>0</v>
      </c>
      <c r="AB84" s="304"/>
      <c r="AH84" s="75"/>
      <c r="AI84" s="85"/>
      <c r="AJ84" s="85"/>
    </row>
    <row r="85" spans="1:36" x14ac:dyDescent="0.25">
      <c r="A85" s="319"/>
      <c r="B85" s="300"/>
      <c r="C85" s="320"/>
      <c r="D85" s="59"/>
      <c r="E85" s="300"/>
      <c r="F85" s="300"/>
      <c r="G85" s="300"/>
      <c r="H85" s="301"/>
      <c r="I85" s="332"/>
      <c r="J85" s="172"/>
      <c r="K85" s="172"/>
      <c r="L85" s="172"/>
      <c r="M85" s="93">
        <f t="shared" si="8"/>
        <v>0</v>
      </c>
      <c r="N85" s="276"/>
      <c r="O85" s="277">
        <f t="shared" si="9"/>
        <v>0</v>
      </c>
      <c r="P85" s="302"/>
      <c r="Q85" s="302"/>
      <c r="R85" s="303"/>
      <c r="S85" s="80">
        <f t="shared" si="10"/>
        <v>6</v>
      </c>
      <c r="T85" s="81"/>
      <c r="U85" s="81" t="str">
        <f t="shared" si="11"/>
        <v/>
      </c>
      <c r="V85" s="81"/>
      <c r="W85" s="81"/>
      <c r="X85" s="81"/>
      <c r="Y85" s="81"/>
      <c r="Z85" s="124"/>
      <c r="AA85" s="82">
        <f t="shared" si="7"/>
        <v>0</v>
      </c>
      <c r="AB85" s="304"/>
      <c r="AH85" s="75"/>
      <c r="AI85" s="85"/>
      <c r="AJ85" s="85"/>
    </row>
    <row r="86" spans="1:36" x14ac:dyDescent="0.25">
      <c r="A86" s="319"/>
      <c r="B86" s="300"/>
      <c r="C86" s="320"/>
      <c r="D86" s="59"/>
      <c r="E86" s="300"/>
      <c r="F86" s="300"/>
      <c r="G86" s="300"/>
      <c r="H86" s="301"/>
      <c r="I86" s="332"/>
      <c r="J86" s="172"/>
      <c r="K86" s="172"/>
      <c r="L86" s="172"/>
      <c r="M86" s="93">
        <f t="shared" si="8"/>
        <v>0</v>
      </c>
      <c r="N86" s="276"/>
      <c r="O86" s="277">
        <f t="shared" si="9"/>
        <v>0</v>
      </c>
      <c r="P86" s="302"/>
      <c r="Q86" s="302"/>
      <c r="R86" s="303"/>
      <c r="S86" s="80">
        <f t="shared" si="10"/>
        <v>6</v>
      </c>
      <c r="T86" s="81"/>
      <c r="U86" s="81" t="str">
        <f t="shared" si="11"/>
        <v/>
      </c>
      <c r="V86" s="81"/>
      <c r="W86" s="81"/>
      <c r="X86" s="81"/>
      <c r="Y86" s="81"/>
      <c r="Z86" s="124"/>
      <c r="AA86" s="82">
        <f t="shared" si="7"/>
        <v>0</v>
      </c>
      <c r="AB86" s="304"/>
      <c r="AH86" s="75"/>
      <c r="AI86" s="85"/>
      <c r="AJ86" s="85"/>
    </row>
    <row r="87" spans="1:36" x14ac:dyDescent="0.25">
      <c r="A87" s="319"/>
      <c r="B87" s="300"/>
      <c r="C87" s="320"/>
      <c r="D87" s="59"/>
      <c r="E87" s="300"/>
      <c r="F87" s="300"/>
      <c r="G87" s="300"/>
      <c r="H87" s="301"/>
      <c r="I87" s="332"/>
      <c r="J87" s="172"/>
      <c r="K87" s="172"/>
      <c r="L87" s="172"/>
      <c r="M87" s="93">
        <f t="shared" si="8"/>
        <v>0</v>
      </c>
      <c r="N87" s="276"/>
      <c r="O87" s="277">
        <f t="shared" si="9"/>
        <v>0</v>
      </c>
      <c r="P87" s="302"/>
      <c r="Q87" s="302"/>
      <c r="R87" s="303"/>
      <c r="S87" s="80">
        <f t="shared" si="10"/>
        <v>6</v>
      </c>
      <c r="T87" s="81"/>
      <c r="U87" s="81" t="str">
        <f t="shared" si="11"/>
        <v/>
      </c>
      <c r="V87" s="81"/>
      <c r="W87" s="81"/>
      <c r="X87" s="81"/>
      <c r="Y87" s="81"/>
      <c r="Z87" s="124"/>
      <c r="AA87" s="82">
        <f t="shared" si="7"/>
        <v>0</v>
      </c>
      <c r="AB87" s="304"/>
      <c r="AH87" s="75"/>
      <c r="AI87" s="85"/>
      <c r="AJ87" s="85"/>
    </row>
    <row r="88" spans="1:36" x14ac:dyDescent="0.25">
      <c r="A88" s="319"/>
      <c r="B88" s="300"/>
      <c r="C88" s="320"/>
      <c r="D88" s="59"/>
      <c r="E88" s="300"/>
      <c r="F88" s="300"/>
      <c r="G88" s="300"/>
      <c r="H88" s="301"/>
      <c r="I88" s="332"/>
      <c r="J88" s="172"/>
      <c r="K88" s="172"/>
      <c r="L88" s="172"/>
      <c r="M88" s="93">
        <f t="shared" si="8"/>
        <v>0</v>
      </c>
      <c r="N88" s="276"/>
      <c r="O88" s="277">
        <f t="shared" si="9"/>
        <v>0</v>
      </c>
      <c r="P88" s="302"/>
      <c r="Q88" s="302"/>
      <c r="R88" s="303"/>
      <c r="S88" s="80">
        <f t="shared" si="10"/>
        <v>6</v>
      </c>
      <c r="T88" s="81"/>
      <c r="U88" s="81" t="str">
        <f t="shared" si="11"/>
        <v/>
      </c>
      <c r="V88" s="81"/>
      <c r="W88" s="81"/>
      <c r="X88" s="81"/>
      <c r="Y88" s="81"/>
      <c r="Z88" s="124"/>
      <c r="AA88" s="82">
        <f t="shared" si="7"/>
        <v>0</v>
      </c>
      <c r="AB88" s="304"/>
      <c r="AH88" s="75"/>
      <c r="AI88" s="85"/>
      <c r="AJ88" s="85"/>
    </row>
    <row r="89" spans="1:36" x14ac:dyDescent="0.25">
      <c r="A89" s="319"/>
      <c r="B89" s="300"/>
      <c r="C89" s="320"/>
      <c r="D89" s="59"/>
      <c r="E89" s="300"/>
      <c r="F89" s="300"/>
      <c r="G89" s="300"/>
      <c r="H89" s="301"/>
      <c r="I89" s="332"/>
      <c r="J89" s="172"/>
      <c r="K89" s="172"/>
      <c r="L89" s="172"/>
      <c r="M89" s="93">
        <f t="shared" si="8"/>
        <v>0</v>
      </c>
      <c r="N89" s="276"/>
      <c r="O89" s="277">
        <f t="shared" si="9"/>
        <v>0</v>
      </c>
      <c r="P89" s="302"/>
      <c r="Q89" s="302"/>
      <c r="R89" s="303"/>
      <c r="S89" s="80">
        <f t="shared" si="10"/>
        <v>6</v>
      </c>
      <c r="T89" s="81"/>
      <c r="U89" s="81" t="str">
        <f t="shared" si="11"/>
        <v/>
      </c>
      <c r="V89" s="81"/>
      <c r="W89" s="81"/>
      <c r="X89" s="81"/>
      <c r="Y89" s="81"/>
      <c r="Z89" s="124"/>
      <c r="AA89" s="82">
        <f t="shared" si="7"/>
        <v>0</v>
      </c>
      <c r="AB89" s="304"/>
      <c r="AH89" s="75"/>
      <c r="AI89" s="85"/>
      <c r="AJ89" s="85"/>
    </row>
    <row r="90" spans="1:36" x14ac:dyDescent="0.25">
      <c r="A90" s="319"/>
      <c r="B90" s="300"/>
      <c r="C90" s="320"/>
      <c r="D90" s="59"/>
      <c r="E90" s="300"/>
      <c r="F90" s="300"/>
      <c r="G90" s="300"/>
      <c r="H90" s="301"/>
      <c r="I90" s="332"/>
      <c r="J90" s="172"/>
      <c r="K90" s="172"/>
      <c r="L90" s="172"/>
      <c r="M90" s="93">
        <f t="shared" si="8"/>
        <v>0</v>
      </c>
      <c r="N90" s="276"/>
      <c r="O90" s="277">
        <f t="shared" si="9"/>
        <v>0</v>
      </c>
      <c r="P90" s="302"/>
      <c r="Q90" s="302"/>
      <c r="R90" s="303"/>
      <c r="S90" s="80">
        <f t="shared" si="10"/>
        <v>6</v>
      </c>
      <c r="T90" s="81"/>
      <c r="U90" s="81" t="str">
        <f t="shared" si="11"/>
        <v/>
      </c>
      <c r="V90" s="81"/>
      <c r="W90" s="81"/>
      <c r="X90" s="81"/>
      <c r="Y90" s="81"/>
      <c r="Z90" s="124"/>
      <c r="AA90" s="82">
        <f t="shared" si="7"/>
        <v>0</v>
      </c>
      <c r="AB90" s="304"/>
      <c r="AH90" s="75"/>
      <c r="AI90" s="85"/>
      <c r="AJ90" s="85"/>
    </row>
    <row r="91" spans="1:36" x14ac:dyDescent="0.25">
      <c r="A91" s="319"/>
      <c r="B91" s="300"/>
      <c r="C91" s="320"/>
      <c r="D91" s="59"/>
      <c r="E91" s="300"/>
      <c r="F91" s="300"/>
      <c r="G91" s="300"/>
      <c r="H91" s="301"/>
      <c r="I91" s="332"/>
      <c r="J91" s="172"/>
      <c r="K91" s="172"/>
      <c r="L91" s="172"/>
      <c r="M91" s="93">
        <f t="shared" si="8"/>
        <v>0</v>
      </c>
      <c r="N91" s="276"/>
      <c r="O91" s="277">
        <f t="shared" si="9"/>
        <v>0</v>
      </c>
      <c r="P91" s="302"/>
      <c r="Q91" s="302"/>
      <c r="R91" s="303"/>
      <c r="S91" s="80">
        <f t="shared" si="10"/>
        <v>6</v>
      </c>
      <c r="T91" s="81"/>
      <c r="U91" s="81" t="str">
        <f t="shared" si="11"/>
        <v/>
      </c>
      <c r="V91" s="81"/>
      <c r="W91" s="81"/>
      <c r="X91" s="81"/>
      <c r="Y91" s="81"/>
      <c r="Z91" s="124"/>
      <c r="AA91" s="82">
        <f t="shared" si="7"/>
        <v>0</v>
      </c>
      <c r="AB91" s="304"/>
      <c r="AH91" s="75"/>
      <c r="AI91" s="85"/>
      <c r="AJ91" s="85"/>
    </row>
    <row r="92" spans="1:36" x14ac:dyDescent="0.25">
      <c r="A92" s="319"/>
      <c r="B92" s="300"/>
      <c r="C92" s="320"/>
      <c r="D92" s="59"/>
      <c r="E92" s="300"/>
      <c r="F92" s="300"/>
      <c r="G92" s="300"/>
      <c r="H92" s="301"/>
      <c r="I92" s="332"/>
      <c r="J92" s="172"/>
      <c r="K92" s="172"/>
      <c r="L92" s="172"/>
      <c r="M92" s="93">
        <f t="shared" si="8"/>
        <v>0</v>
      </c>
      <c r="N92" s="276"/>
      <c r="O92" s="277">
        <f t="shared" si="9"/>
        <v>0</v>
      </c>
      <c r="P92" s="302"/>
      <c r="Q92" s="302"/>
      <c r="R92" s="303"/>
      <c r="S92" s="80">
        <f t="shared" si="10"/>
        <v>6</v>
      </c>
      <c r="T92" s="81"/>
      <c r="U92" s="81" t="str">
        <f t="shared" si="11"/>
        <v/>
      </c>
      <c r="V92" s="81"/>
      <c r="W92" s="81"/>
      <c r="X92" s="81"/>
      <c r="Y92" s="81"/>
      <c r="Z92" s="124"/>
      <c r="AA92" s="82">
        <f t="shared" si="7"/>
        <v>0</v>
      </c>
      <c r="AB92" s="304"/>
      <c r="AH92" s="75"/>
      <c r="AI92" s="85"/>
      <c r="AJ92" s="85"/>
    </row>
    <row r="93" spans="1:36" x14ac:dyDescent="0.25">
      <c r="A93" s="319"/>
      <c r="B93" s="300"/>
      <c r="C93" s="320"/>
      <c r="D93" s="59"/>
      <c r="E93" s="300"/>
      <c r="F93" s="300"/>
      <c r="G93" s="300"/>
      <c r="H93" s="301"/>
      <c r="I93" s="332"/>
      <c r="J93" s="172"/>
      <c r="K93" s="172"/>
      <c r="L93" s="172"/>
      <c r="M93" s="93">
        <f t="shared" si="8"/>
        <v>0</v>
      </c>
      <c r="N93" s="276"/>
      <c r="O93" s="277">
        <f t="shared" si="9"/>
        <v>0</v>
      </c>
      <c r="P93" s="302"/>
      <c r="Q93" s="302"/>
      <c r="R93" s="303"/>
      <c r="S93" s="80">
        <f t="shared" si="10"/>
        <v>6</v>
      </c>
      <c r="T93" s="81"/>
      <c r="U93" s="81" t="str">
        <f t="shared" si="11"/>
        <v/>
      </c>
      <c r="V93" s="81"/>
      <c r="W93" s="81"/>
      <c r="X93" s="81"/>
      <c r="Y93" s="81"/>
      <c r="Z93" s="124"/>
      <c r="AA93" s="82">
        <f t="shared" si="7"/>
        <v>0</v>
      </c>
      <c r="AB93" s="304"/>
      <c r="AH93" s="75"/>
      <c r="AI93" s="85"/>
      <c r="AJ93" s="85"/>
    </row>
    <row r="94" spans="1:36" x14ac:dyDescent="0.25">
      <c r="A94" s="319"/>
      <c r="B94" s="300"/>
      <c r="C94" s="320"/>
      <c r="D94" s="59"/>
      <c r="E94" s="300"/>
      <c r="F94" s="300"/>
      <c r="G94" s="300"/>
      <c r="H94" s="301"/>
      <c r="I94" s="332"/>
      <c r="J94" s="172"/>
      <c r="K94" s="172"/>
      <c r="L94" s="172"/>
      <c r="M94" s="93">
        <f t="shared" si="8"/>
        <v>0</v>
      </c>
      <c r="N94" s="276"/>
      <c r="O94" s="277">
        <f t="shared" si="9"/>
        <v>0</v>
      </c>
      <c r="P94" s="302"/>
      <c r="Q94" s="302"/>
      <c r="R94" s="303"/>
      <c r="S94" s="80">
        <f t="shared" si="10"/>
        <v>6</v>
      </c>
      <c r="T94" s="81"/>
      <c r="U94" s="81" t="str">
        <f t="shared" si="11"/>
        <v/>
      </c>
      <c r="V94" s="81"/>
      <c r="W94" s="81"/>
      <c r="X94" s="81"/>
      <c r="Y94" s="81"/>
      <c r="Z94" s="124"/>
      <c r="AA94" s="82">
        <f t="shared" si="7"/>
        <v>0</v>
      </c>
      <c r="AB94" s="304"/>
      <c r="AH94" s="75"/>
      <c r="AI94" s="85"/>
      <c r="AJ94" s="85"/>
    </row>
    <row r="95" spans="1:36" x14ac:dyDescent="0.25">
      <c r="A95" s="319"/>
      <c r="B95" s="300"/>
      <c r="C95" s="320"/>
      <c r="D95" s="59"/>
      <c r="E95" s="300"/>
      <c r="F95" s="300"/>
      <c r="G95" s="300"/>
      <c r="H95" s="301"/>
      <c r="I95" s="332"/>
      <c r="J95" s="172"/>
      <c r="K95" s="172"/>
      <c r="L95" s="172"/>
      <c r="M95" s="93">
        <f t="shared" si="8"/>
        <v>0</v>
      </c>
      <c r="N95" s="276"/>
      <c r="O95" s="277">
        <f t="shared" si="9"/>
        <v>0</v>
      </c>
      <c r="P95" s="302"/>
      <c r="Q95" s="302"/>
      <c r="R95" s="303"/>
      <c r="S95" s="80">
        <f t="shared" si="10"/>
        <v>6</v>
      </c>
      <c r="T95" s="81"/>
      <c r="U95" s="81" t="str">
        <f t="shared" si="11"/>
        <v/>
      </c>
      <c r="V95" s="81"/>
      <c r="W95" s="81"/>
      <c r="X95" s="81"/>
      <c r="Y95" s="81"/>
      <c r="Z95" s="124"/>
      <c r="AA95" s="82">
        <f t="shared" si="7"/>
        <v>0</v>
      </c>
      <c r="AB95" s="304"/>
      <c r="AH95" s="75"/>
      <c r="AI95" s="85"/>
      <c r="AJ95" s="85"/>
    </row>
    <row r="96" spans="1:36" x14ac:dyDescent="0.25">
      <c r="A96" s="319"/>
      <c r="B96" s="300"/>
      <c r="C96" s="320"/>
      <c r="D96" s="59"/>
      <c r="E96" s="300"/>
      <c r="F96" s="300"/>
      <c r="G96" s="300"/>
      <c r="H96" s="301"/>
      <c r="I96" s="332"/>
      <c r="J96" s="172"/>
      <c r="K96" s="172"/>
      <c r="L96" s="172"/>
      <c r="M96" s="93">
        <f t="shared" si="8"/>
        <v>0</v>
      </c>
      <c r="N96" s="276"/>
      <c r="O96" s="277">
        <f t="shared" si="9"/>
        <v>0</v>
      </c>
      <c r="P96" s="302"/>
      <c r="Q96" s="302"/>
      <c r="R96" s="303"/>
      <c r="S96" s="80">
        <f t="shared" si="10"/>
        <v>6</v>
      </c>
      <c r="T96" s="81"/>
      <c r="U96" s="81" t="str">
        <f t="shared" si="11"/>
        <v/>
      </c>
      <c r="V96" s="81"/>
      <c r="W96" s="81"/>
      <c r="X96" s="81"/>
      <c r="Y96" s="81"/>
      <c r="Z96" s="124"/>
      <c r="AA96" s="82">
        <f t="shared" si="7"/>
        <v>0</v>
      </c>
      <c r="AB96" s="304"/>
      <c r="AH96" s="75"/>
      <c r="AI96" s="85"/>
      <c r="AJ96" s="85"/>
    </row>
    <row r="97" spans="1:44" x14ac:dyDescent="0.25">
      <c r="A97" s="319"/>
      <c r="B97" s="300"/>
      <c r="C97" s="320"/>
      <c r="D97" s="59"/>
      <c r="E97" s="300"/>
      <c r="F97" s="300"/>
      <c r="G97" s="300"/>
      <c r="H97" s="301"/>
      <c r="I97" s="332"/>
      <c r="J97" s="172"/>
      <c r="K97" s="172"/>
      <c r="L97" s="172"/>
      <c r="M97" s="93">
        <f t="shared" si="8"/>
        <v>0</v>
      </c>
      <c r="N97" s="276"/>
      <c r="O97" s="277">
        <f t="shared" si="9"/>
        <v>0</v>
      </c>
      <c r="P97" s="302"/>
      <c r="Q97" s="302"/>
      <c r="R97" s="303"/>
      <c r="S97" s="80">
        <f t="shared" si="10"/>
        <v>6</v>
      </c>
      <c r="T97" s="81"/>
      <c r="U97" s="81" t="str">
        <f t="shared" si="11"/>
        <v/>
      </c>
      <c r="V97" s="81"/>
      <c r="W97" s="81"/>
      <c r="X97" s="81"/>
      <c r="Y97" s="81"/>
      <c r="Z97" s="124"/>
      <c r="AA97" s="82">
        <f t="shared" si="7"/>
        <v>0</v>
      </c>
      <c r="AB97" s="304"/>
      <c r="AH97" s="75"/>
      <c r="AI97" s="85"/>
      <c r="AJ97" s="85"/>
    </row>
    <row r="98" spans="1:44" x14ac:dyDescent="0.25">
      <c r="A98" s="319"/>
      <c r="B98" s="300"/>
      <c r="C98" s="320"/>
      <c r="D98" s="59"/>
      <c r="E98" s="300"/>
      <c r="F98" s="300"/>
      <c r="G98" s="300"/>
      <c r="H98" s="301"/>
      <c r="I98" s="332"/>
      <c r="J98" s="172"/>
      <c r="K98" s="172"/>
      <c r="L98" s="172"/>
      <c r="M98" s="93">
        <f t="shared" si="8"/>
        <v>0</v>
      </c>
      <c r="N98" s="276"/>
      <c r="O98" s="277">
        <f t="shared" si="9"/>
        <v>0</v>
      </c>
      <c r="P98" s="302"/>
      <c r="Q98" s="302"/>
      <c r="R98" s="303"/>
      <c r="S98" s="80">
        <f t="shared" si="10"/>
        <v>6</v>
      </c>
      <c r="T98" s="81"/>
      <c r="U98" s="81" t="str">
        <f t="shared" si="11"/>
        <v/>
      </c>
      <c r="V98" s="81"/>
      <c r="W98" s="81"/>
      <c r="X98" s="81"/>
      <c r="Y98" s="81"/>
      <c r="Z98" s="124"/>
      <c r="AA98" s="82">
        <f t="shared" si="7"/>
        <v>0</v>
      </c>
      <c r="AB98" s="304"/>
      <c r="AH98" s="75"/>
      <c r="AI98" s="85"/>
      <c r="AJ98" s="85"/>
    </row>
    <row r="99" spans="1:44" x14ac:dyDescent="0.25">
      <c r="A99" s="319"/>
      <c r="B99" s="300"/>
      <c r="C99" s="320"/>
      <c r="D99" s="59"/>
      <c r="E99" s="300"/>
      <c r="F99" s="300"/>
      <c r="G99" s="300"/>
      <c r="H99" s="301"/>
      <c r="I99" s="332"/>
      <c r="J99" s="172"/>
      <c r="K99" s="172"/>
      <c r="L99" s="172"/>
      <c r="M99" s="93">
        <f t="shared" si="8"/>
        <v>0</v>
      </c>
      <c r="N99" s="276"/>
      <c r="O99" s="277">
        <f t="shared" si="9"/>
        <v>0</v>
      </c>
      <c r="P99" s="302"/>
      <c r="Q99" s="302"/>
      <c r="R99" s="303"/>
      <c r="S99" s="80">
        <f t="shared" si="10"/>
        <v>6</v>
      </c>
      <c r="T99" s="81"/>
      <c r="U99" s="81" t="str">
        <f t="shared" si="11"/>
        <v/>
      </c>
      <c r="V99" s="81"/>
      <c r="W99" s="81"/>
      <c r="X99" s="81"/>
      <c r="Y99" s="81"/>
      <c r="Z99" s="124"/>
      <c r="AA99" s="82">
        <f t="shared" si="7"/>
        <v>0</v>
      </c>
      <c r="AB99" s="304"/>
      <c r="AH99" s="75"/>
      <c r="AI99" s="85"/>
      <c r="AJ99" s="85"/>
    </row>
    <row r="100" spans="1:44" x14ac:dyDescent="0.25">
      <c r="A100" s="319"/>
      <c r="B100" s="300"/>
      <c r="C100" s="320"/>
      <c r="D100" s="59"/>
      <c r="E100" s="300"/>
      <c r="F100" s="300"/>
      <c r="G100" s="300"/>
      <c r="H100" s="301"/>
      <c r="I100" s="332"/>
      <c r="J100" s="172"/>
      <c r="K100" s="172"/>
      <c r="L100" s="172"/>
      <c r="M100" s="93">
        <f t="shared" si="8"/>
        <v>0</v>
      </c>
      <c r="N100" s="276"/>
      <c r="O100" s="277">
        <f t="shared" si="9"/>
        <v>0</v>
      </c>
      <c r="P100" s="302"/>
      <c r="Q100" s="302"/>
      <c r="R100" s="303"/>
      <c r="S100" s="80">
        <f t="shared" si="10"/>
        <v>6</v>
      </c>
      <c r="T100" s="81"/>
      <c r="U100" s="81" t="str">
        <f t="shared" si="11"/>
        <v/>
      </c>
      <c r="V100" s="81"/>
      <c r="W100" s="81"/>
      <c r="X100" s="81"/>
      <c r="Y100" s="81"/>
      <c r="Z100" s="124"/>
      <c r="AA100" s="82">
        <f t="shared" si="7"/>
        <v>0</v>
      </c>
      <c r="AB100" s="304"/>
      <c r="AH100" s="75"/>
      <c r="AI100" s="85"/>
      <c r="AJ100" s="85"/>
    </row>
    <row r="101" spans="1:44" x14ac:dyDescent="0.25">
      <c r="A101" s="319"/>
      <c r="B101" s="300"/>
      <c r="C101" s="320"/>
      <c r="D101" s="59"/>
      <c r="E101" s="300"/>
      <c r="F101" s="300"/>
      <c r="G101" s="300"/>
      <c r="H101" s="301"/>
      <c r="I101" s="332"/>
      <c r="J101" s="172"/>
      <c r="K101" s="172"/>
      <c r="L101" s="172"/>
      <c r="M101" s="93">
        <f t="shared" si="8"/>
        <v>0</v>
      </c>
      <c r="N101" s="276"/>
      <c r="O101" s="277">
        <f t="shared" si="9"/>
        <v>0</v>
      </c>
      <c r="P101" s="302"/>
      <c r="Q101" s="302"/>
      <c r="R101" s="303"/>
      <c r="S101" s="80">
        <f t="shared" si="10"/>
        <v>6</v>
      </c>
      <c r="T101" s="81"/>
      <c r="U101" s="81" t="str">
        <f t="shared" si="11"/>
        <v/>
      </c>
      <c r="V101" s="81"/>
      <c r="W101" s="81"/>
      <c r="X101" s="81"/>
      <c r="Y101" s="81"/>
      <c r="Z101" s="124"/>
      <c r="AA101" s="82">
        <f t="shared" si="7"/>
        <v>0</v>
      </c>
      <c r="AB101" s="304"/>
      <c r="AH101" s="75"/>
      <c r="AI101" s="85"/>
      <c r="AJ101" s="85"/>
    </row>
    <row r="102" spans="1:44" x14ac:dyDescent="0.25">
      <c r="A102" s="319"/>
      <c r="B102" s="300"/>
      <c r="C102" s="320"/>
      <c r="D102" s="59"/>
      <c r="E102" s="300"/>
      <c r="F102" s="300"/>
      <c r="G102" s="300"/>
      <c r="H102" s="301"/>
      <c r="I102" s="332"/>
      <c r="J102" s="172"/>
      <c r="K102" s="172"/>
      <c r="L102" s="172"/>
      <c r="M102" s="93">
        <f t="shared" si="8"/>
        <v>0</v>
      </c>
      <c r="N102" s="276"/>
      <c r="O102" s="277">
        <f t="shared" si="9"/>
        <v>0</v>
      </c>
      <c r="P102" s="302"/>
      <c r="Q102" s="302"/>
      <c r="R102" s="303"/>
      <c r="S102" s="80">
        <f t="shared" si="10"/>
        <v>6</v>
      </c>
      <c r="T102" s="81"/>
      <c r="U102" s="81" t="str">
        <f t="shared" si="11"/>
        <v/>
      </c>
      <c r="V102" s="81"/>
      <c r="W102" s="81"/>
      <c r="X102" s="81"/>
      <c r="Y102" s="81"/>
      <c r="Z102" s="124"/>
      <c r="AA102" s="82">
        <f t="shared" si="7"/>
        <v>0</v>
      </c>
      <c r="AB102" s="304"/>
      <c r="AH102" s="75"/>
      <c r="AI102" s="85"/>
      <c r="AJ102" s="85"/>
    </row>
    <row r="103" spans="1:44" x14ac:dyDescent="0.25">
      <c r="A103" s="319"/>
      <c r="B103" s="300"/>
      <c r="C103" s="320"/>
      <c r="D103" s="59"/>
      <c r="E103" s="300"/>
      <c r="F103" s="300"/>
      <c r="G103" s="300"/>
      <c r="H103" s="301"/>
      <c r="I103" s="332"/>
      <c r="J103" s="172"/>
      <c r="K103" s="172"/>
      <c r="L103" s="172"/>
      <c r="M103" s="93">
        <f t="shared" si="8"/>
        <v>0</v>
      </c>
      <c r="N103" s="276"/>
      <c r="O103" s="277">
        <f t="shared" si="9"/>
        <v>0</v>
      </c>
      <c r="P103" s="302"/>
      <c r="Q103" s="302"/>
      <c r="R103" s="303"/>
      <c r="S103" s="80">
        <f t="shared" si="10"/>
        <v>6</v>
      </c>
      <c r="T103" s="81"/>
      <c r="U103" s="81" t="str">
        <f t="shared" si="11"/>
        <v/>
      </c>
      <c r="V103" s="81"/>
      <c r="W103" s="81"/>
      <c r="X103" s="81"/>
      <c r="Y103" s="81"/>
      <c r="Z103" s="124"/>
      <c r="AA103" s="82">
        <f t="shared" si="7"/>
        <v>0</v>
      </c>
      <c r="AB103" s="304"/>
      <c r="AH103" s="75"/>
      <c r="AI103" s="85"/>
      <c r="AJ103" s="85"/>
    </row>
    <row r="104" spans="1:44" x14ac:dyDescent="0.25">
      <c r="A104" s="319"/>
      <c r="B104" s="300"/>
      <c r="C104" s="320"/>
      <c r="D104" s="59"/>
      <c r="E104" s="300"/>
      <c r="F104" s="300"/>
      <c r="G104" s="300"/>
      <c r="H104" s="301"/>
      <c r="I104" s="332"/>
      <c r="J104" s="172"/>
      <c r="K104" s="172"/>
      <c r="L104" s="172"/>
      <c r="M104" s="93">
        <f t="shared" si="8"/>
        <v>0</v>
      </c>
      <c r="N104" s="276"/>
      <c r="O104" s="277">
        <f t="shared" si="9"/>
        <v>0</v>
      </c>
      <c r="P104" s="302"/>
      <c r="Q104" s="302"/>
      <c r="R104" s="303"/>
      <c r="S104" s="80">
        <f t="shared" si="10"/>
        <v>6</v>
      </c>
      <c r="T104" s="81"/>
      <c r="U104" s="81" t="str">
        <f t="shared" si="11"/>
        <v/>
      </c>
      <c r="V104" s="81"/>
      <c r="W104" s="81"/>
      <c r="X104" s="81"/>
      <c r="Y104" s="81"/>
      <c r="Z104" s="124"/>
      <c r="AA104" s="82">
        <f t="shared" si="7"/>
        <v>0</v>
      </c>
      <c r="AB104" s="304"/>
      <c r="AH104" s="75"/>
      <c r="AI104" s="85"/>
      <c r="AJ104" s="85"/>
      <c r="AO104" s="15"/>
    </row>
    <row r="105" spans="1:44" x14ac:dyDescent="0.25">
      <c r="A105" s="319"/>
      <c r="B105" s="300"/>
      <c r="C105" s="320"/>
      <c r="D105" s="59"/>
      <c r="E105" s="300"/>
      <c r="F105" s="300"/>
      <c r="G105" s="300"/>
      <c r="H105" s="301"/>
      <c r="I105" s="332"/>
      <c r="J105" s="172"/>
      <c r="K105" s="172"/>
      <c r="L105" s="172"/>
      <c r="M105" s="93">
        <f t="shared" si="8"/>
        <v>0</v>
      </c>
      <c r="N105" s="276"/>
      <c r="O105" s="277">
        <f t="shared" si="9"/>
        <v>0</v>
      </c>
      <c r="P105" s="302"/>
      <c r="Q105" s="302"/>
      <c r="R105" s="303"/>
      <c r="S105" s="80">
        <f t="shared" si="10"/>
        <v>6</v>
      </c>
      <c r="T105" s="81"/>
      <c r="U105" s="81" t="str">
        <f t="shared" si="11"/>
        <v/>
      </c>
      <c r="V105" s="81"/>
      <c r="W105" s="81"/>
      <c r="X105" s="81"/>
      <c r="Y105" s="81"/>
      <c r="Z105" s="124"/>
      <c r="AA105" s="82">
        <f t="shared" si="7"/>
        <v>0</v>
      </c>
      <c r="AB105" s="304"/>
      <c r="AH105" s="75"/>
      <c r="AI105" s="85"/>
      <c r="AJ105" s="85"/>
    </row>
    <row r="106" spans="1:44" x14ac:dyDescent="0.25">
      <c r="A106" s="319"/>
      <c r="B106" s="300"/>
      <c r="C106" s="320"/>
      <c r="D106" s="59"/>
      <c r="E106" s="300"/>
      <c r="F106" s="300"/>
      <c r="G106" s="300"/>
      <c r="H106" s="301"/>
      <c r="I106" s="332"/>
      <c r="J106" s="172"/>
      <c r="K106" s="172"/>
      <c r="L106" s="172"/>
      <c r="M106" s="93">
        <f t="shared" si="8"/>
        <v>0</v>
      </c>
      <c r="N106" s="276"/>
      <c r="O106" s="277">
        <f t="shared" si="9"/>
        <v>0</v>
      </c>
      <c r="P106" s="302"/>
      <c r="Q106" s="302"/>
      <c r="R106" s="303"/>
      <c r="S106" s="80">
        <f t="shared" si="10"/>
        <v>6</v>
      </c>
      <c r="T106" s="81"/>
      <c r="U106" s="81" t="str">
        <f t="shared" si="11"/>
        <v/>
      </c>
      <c r="V106" s="81"/>
      <c r="W106" s="81"/>
      <c r="X106" s="81"/>
      <c r="Y106" s="81"/>
      <c r="Z106" s="124"/>
      <c r="AA106" s="82">
        <f t="shared" si="7"/>
        <v>0</v>
      </c>
      <c r="AB106" s="304"/>
      <c r="AH106" s="75"/>
      <c r="AI106" s="85"/>
      <c r="AJ106" s="85"/>
    </row>
    <row r="107" spans="1:44" x14ac:dyDescent="0.25">
      <c r="A107" s="319"/>
      <c r="B107" s="300"/>
      <c r="C107" s="320"/>
      <c r="D107" s="59"/>
      <c r="E107" s="300"/>
      <c r="F107" s="300"/>
      <c r="G107" s="300"/>
      <c r="H107" s="301"/>
      <c r="I107" s="332"/>
      <c r="J107" s="172"/>
      <c r="K107" s="172"/>
      <c r="L107" s="172"/>
      <c r="M107" s="93">
        <f t="shared" si="8"/>
        <v>0</v>
      </c>
      <c r="N107" s="276"/>
      <c r="O107" s="277">
        <f t="shared" si="9"/>
        <v>0</v>
      </c>
      <c r="P107" s="302"/>
      <c r="Q107" s="302"/>
      <c r="R107" s="303"/>
      <c r="S107" s="80">
        <f t="shared" si="10"/>
        <v>6</v>
      </c>
      <c r="T107" s="81"/>
      <c r="U107" s="81" t="str">
        <f t="shared" si="11"/>
        <v/>
      </c>
      <c r="V107" s="81"/>
      <c r="W107" s="81"/>
      <c r="X107" s="81"/>
      <c r="Y107" s="81"/>
      <c r="Z107" s="124"/>
      <c r="AA107" s="82">
        <f t="shared" si="7"/>
        <v>0</v>
      </c>
      <c r="AB107" s="304"/>
      <c r="AH107" s="75"/>
      <c r="AI107" s="85"/>
      <c r="AJ107" s="85"/>
    </row>
    <row r="108" spans="1:44" x14ac:dyDescent="0.25">
      <c r="A108" s="319"/>
      <c r="B108" s="300"/>
      <c r="C108" s="320"/>
      <c r="D108" s="59"/>
      <c r="E108" s="300"/>
      <c r="F108" s="300"/>
      <c r="G108" s="300"/>
      <c r="H108" s="301"/>
      <c r="I108" s="332"/>
      <c r="J108" s="172"/>
      <c r="K108" s="172"/>
      <c r="L108" s="172"/>
      <c r="M108" s="93">
        <f t="shared" si="8"/>
        <v>0</v>
      </c>
      <c r="N108" s="276"/>
      <c r="O108" s="277">
        <f t="shared" si="9"/>
        <v>0</v>
      </c>
      <c r="P108" s="302"/>
      <c r="Q108" s="302"/>
      <c r="R108" s="303"/>
      <c r="S108" s="80">
        <f t="shared" si="10"/>
        <v>6</v>
      </c>
      <c r="T108" s="81"/>
      <c r="U108" s="81" t="str">
        <f t="shared" si="11"/>
        <v/>
      </c>
      <c r="V108" s="81"/>
      <c r="W108" s="81"/>
      <c r="X108" s="81"/>
      <c r="Y108" s="81"/>
      <c r="Z108" s="124"/>
      <c r="AA108" s="82">
        <f t="shared" si="7"/>
        <v>0</v>
      </c>
      <c r="AB108" s="304"/>
      <c r="AH108" s="75"/>
      <c r="AI108" s="85"/>
      <c r="AJ108" s="85"/>
      <c r="AK108" s="17"/>
      <c r="AL108" s="17"/>
      <c r="AM108" s="17"/>
      <c r="AN108" s="17"/>
      <c r="AO108" s="83"/>
      <c r="AP108" s="84"/>
      <c r="AQ108" s="84"/>
      <c r="AR108" s="84"/>
    </row>
    <row r="109" spans="1:44" x14ac:dyDescent="0.25">
      <c r="A109" s="319"/>
      <c r="B109" s="300"/>
      <c r="C109" s="320"/>
      <c r="D109" s="59"/>
      <c r="E109" s="300"/>
      <c r="F109" s="300"/>
      <c r="G109" s="300"/>
      <c r="H109" s="301"/>
      <c r="I109" s="332"/>
      <c r="J109" s="172"/>
      <c r="K109" s="172"/>
      <c r="L109" s="172"/>
      <c r="M109" s="93">
        <f t="shared" si="8"/>
        <v>0</v>
      </c>
      <c r="N109" s="276"/>
      <c r="O109" s="277">
        <f t="shared" si="9"/>
        <v>0</v>
      </c>
      <c r="P109" s="302"/>
      <c r="Q109" s="302"/>
      <c r="R109" s="303"/>
      <c r="S109" s="80">
        <f t="shared" si="10"/>
        <v>6</v>
      </c>
      <c r="T109" s="81"/>
      <c r="U109" s="81" t="str">
        <f t="shared" si="11"/>
        <v/>
      </c>
      <c r="V109" s="81"/>
      <c r="W109" s="81"/>
      <c r="X109" s="81"/>
      <c r="Y109" s="81"/>
      <c r="Z109" s="124"/>
      <c r="AA109" s="82">
        <f t="shared" si="7"/>
        <v>0</v>
      </c>
      <c r="AB109" s="304"/>
      <c r="AH109" s="75"/>
      <c r="AI109" s="85"/>
      <c r="AJ109" s="85"/>
      <c r="AO109" s="83"/>
      <c r="AP109" s="84"/>
      <c r="AQ109" s="84"/>
      <c r="AR109" s="84"/>
    </row>
    <row r="110" spans="1:44" x14ac:dyDescent="0.25">
      <c r="A110" s="319"/>
      <c r="B110" s="300"/>
      <c r="C110" s="320"/>
      <c r="D110" s="59"/>
      <c r="E110" s="300"/>
      <c r="F110" s="300"/>
      <c r="G110" s="300"/>
      <c r="H110" s="301"/>
      <c r="I110" s="332"/>
      <c r="J110" s="172"/>
      <c r="K110" s="172"/>
      <c r="L110" s="172"/>
      <c r="M110" s="93">
        <f t="shared" si="8"/>
        <v>0</v>
      </c>
      <c r="N110" s="276"/>
      <c r="O110" s="277">
        <f t="shared" si="9"/>
        <v>0</v>
      </c>
      <c r="P110" s="302"/>
      <c r="Q110" s="302"/>
      <c r="R110" s="303"/>
      <c r="S110" s="80">
        <f t="shared" si="10"/>
        <v>6</v>
      </c>
      <c r="T110" s="81"/>
      <c r="U110" s="81" t="str">
        <f t="shared" si="11"/>
        <v/>
      </c>
      <c r="V110" s="81"/>
      <c r="W110" s="81"/>
      <c r="X110" s="81"/>
      <c r="Y110" s="81"/>
      <c r="Z110" s="124"/>
      <c r="AA110" s="82">
        <f t="shared" si="7"/>
        <v>0</v>
      </c>
      <c r="AB110" s="304"/>
      <c r="AH110" s="75"/>
      <c r="AI110" s="85"/>
      <c r="AJ110" s="85"/>
      <c r="AK110" s="17"/>
      <c r="AL110" s="17"/>
      <c r="AM110" s="17"/>
      <c r="AN110" s="17"/>
      <c r="AO110" s="83"/>
      <c r="AP110" s="84"/>
      <c r="AQ110" s="84"/>
      <c r="AR110" s="84"/>
    </row>
    <row r="111" spans="1:44" x14ac:dyDescent="0.25">
      <c r="A111" s="319"/>
      <c r="B111" s="300"/>
      <c r="C111" s="320"/>
      <c r="D111" s="59"/>
      <c r="E111" s="300"/>
      <c r="F111" s="300"/>
      <c r="G111" s="300"/>
      <c r="H111" s="301"/>
      <c r="I111" s="332"/>
      <c r="J111" s="172"/>
      <c r="K111" s="172"/>
      <c r="L111" s="172"/>
      <c r="M111" s="93">
        <f t="shared" si="8"/>
        <v>0</v>
      </c>
      <c r="N111" s="276"/>
      <c r="O111" s="277">
        <f t="shared" si="9"/>
        <v>0</v>
      </c>
      <c r="P111" s="302"/>
      <c r="Q111" s="302"/>
      <c r="R111" s="303"/>
      <c r="S111" s="80">
        <f t="shared" si="10"/>
        <v>6</v>
      </c>
      <c r="T111" s="81"/>
      <c r="U111" s="81" t="str">
        <f t="shared" si="11"/>
        <v/>
      </c>
      <c r="V111" s="81"/>
      <c r="W111" s="81"/>
      <c r="X111" s="81"/>
      <c r="Y111" s="81"/>
      <c r="Z111" s="124"/>
      <c r="AA111" s="82">
        <f t="shared" si="7"/>
        <v>0</v>
      </c>
      <c r="AB111" s="304"/>
      <c r="AH111" s="75"/>
      <c r="AI111" s="85"/>
      <c r="AJ111" s="85"/>
      <c r="AO111" s="423"/>
      <c r="AP111" s="423"/>
      <c r="AQ111" s="423"/>
      <c r="AR111" s="423"/>
    </row>
    <row r="112" spans="1:44" x14ac:dyDescent="0.25">
      <c r="A112" s="319"/>
      <c r="B112" s="300"/>
      <c r="C112" s="320"/>
      <c r="D112" s="59"/>
      <c r="E112" s="300"/>
      <c r="F112" s="300"/>
      <c r="G112" s="300"/>
      <c r="H112" s="301"/>
      <c r="I112" s="332"/>
      <c r="J112" s="172"/>
      <c r="K112" s="172"/>
      <c r="L112" s="172"/>
      <c r="M112" s="93">
        <f t="shared" si="8"/>
        <v>0</v>
      </c>
      <c r="N112" s="276"/>
      <c r="O112" s="277">
        <f t="shared" si="9"/>
        <v>0</v>
      </c>
      <c r="P112" s="302"/>
      <c r="Q112" s="302"/>
      <c r="R112" s="303"/>
      <c r="S112" s="80">
        <f t="shared" si="10"/>
        <v>6</v>
      </c>
      <c r="T112" s="81"/>
      <c r="U112" s="81" t="str">
        <f t="shared" si="11"/>
        <v/>
      </c>
      <c r="V112" s="81"/>
      <c r="W112" s="81"/>
      <c r="X112" s="81"/>
      <c r="Y112" s="81"/>
      <c r="Z112" s="124"/>
      <c r="AA112" s="82">
        <f t="shared" si="7"/>
        <v>0</v>
      </c>
      <c r="AB112" s="304"/>
      <c r="AH112" s="75"/>
      <c r="AI112" s="85"/>
      <c r="AJ112" s="85"/>
    </row>
    <row r="113" spans="1:36" x14ac:dyDescent="0.25">
      <c r="A113" s="319"/>
      <c r="B113" s="300"/>
      <c r="C113" s="320"/>
      <c r="D113" s="59"/>
      <c r="E113" s="300"/>
      <c r="F113" s="300"/>
      <c r="G113" s="300"/>
      <c r="H113" s="301"/>
      <c r="I113" s="332"/>
      <c r="J113" s="172"/>
      <c r="K113" s="172"/>
      <c r="L113" s="172"/>
      <c r="M113" s="93">
        <f t="shared" si="8"/>
        <v>0</v>
      </c>
      <c r="N113" s="276"/>
      <c r="O113" s="277">
        <f t="shared" si="9"/>
        <v>0</v>
      </c>
      <c r="P113" s="302"/>
      <c r="Q113" s="302"/>
      <c r="R113" s="303"/>
      <c r="S113" s="80">
        <f t="shared" si="10"/>
        <v>6</v>
      </c>
      <c r="T113" s="81"/>
      <c r="U113" s="81" t="str">
        <f t="shared" si="11"/>
        <v/>
      </c>
      <c r="V113" s="81"/>
      <c r="W113" s="81"/>
      <c r="X113" s="81"/>
      <c r="Y113" s="81"/>
      <c r="Z113" s="124"/>
      <c r="AA113" s="82">
        <f t="shared" si="7"/>
        <v>0</v>
      </c>
      <c r="AB113" s="304"/>
      <c r="AH113" s="75"/>
      <c r="AI113" s="85"/>
      <c r="AJ113" s="85"/>
    </row>
    <row r="114" spans="1:36" x14ac:dyDescent="0.25">
      <c r="A114" s="319"/>
      <c r="B114" s="300"/>
      <c r="C114" s="320"/>
      <c r="D114" s="59"/>
      <c r="E114" s="300"/>
      <c r="F114" s="300"/>
      <c r="G114" s="300"/>
      <c r="H114" s="301"/>
      <c r="I114" s="332"/>
      <c r="J114" s="172"/>
      <c r="K114" s="172"/>
      <c r="L114" s="172"/>
      <c r="M114" s="93">
        <f t="shared" si="8"/>
        <v>0</v>
      </c>
      <c r="N114" s="276"/>
      <c r="O114" s="277">
        <f t="shared" si="9"/>
        <v>0</v>
      </c>
      <c r="P114" s="302"/>
      <c r="Q114" s="302"/>
      <c r="R114" s="303"/>
      <c r="S114" s="80">
        <f t="shared" si="10"/>
        <v>6</v>
      </c>
      <c r="T114" s="81"/>
      <c r="U114" s="81" t="str">
        <f t="shared" si="11"/>
        <v/>
      </c>
      <c r="V114" s="81"/>
      <c r="W114" s="81"/>
      <c r="X114" s="81"/>
      <c r="Y114" s="81"/>
      <c r="Z114" s="124"/>
      <c r="AA114" s="82">
        <f t="shared" si="7"/>
        <v>0</v>
      </c>
      <c r="AB114" s="304"/>
      <c r="AH114" s="75"/>
      <c r="AI114" s="85"/>
      <c r="AJ114" s="85"/>
    </row>
    <row r="115" spans="1:36" x14ac:dyDescent="0.25">
      <c r="A115" s="319"/>
      <c r="B115" s="300"/>
      <c r="C115" s="320"/>
      <c r="D115" s="59"/>
      <c r="E115" s="300"/>
      <c r="F115" s="300"/>
      <c r="G115" s="300"/>
      <c r="H115" s="301"/>
      <c r="I115" s="332"/>
      <c r="J115" s="172"/>
      <c r="K115" s="172"/>
      <c r="L115" s="172"/>
      <c r="M115" s="93">
        <f t="shared" si="8"/>
        <v>0</v>
      </c>
      <c r="N115" s="276"/>
      <c r="O115" s="277">
        <f t="shared" si="9"/>
        <v>0</v>
      </c>
      <c r="P115" s="302"/>
      <c r="Q115" s="302"/>
      <c r="R115" s="303"/>
      <c r="S115" s="80">
        <f t="shared" si="10"/>
        <v>6</v>
      </c>
      <c r="T115" s="81"/>
      <c r="U115" s="81" t="str">
        <f t="shared" si="11"/>
        <v/>
      </c>
      <c r="V115" s="81"/>
      <c r="W115" s="81"/>
      <c r="X115" s="81"/>
      <c r="Y115" s="81"/>
      <c r="Z115" s="124"/>
      <c r="AA115" s="82">
        <f t="shared" si="7"/>
        <v>0</v>
      </c>
      <c r="AB115" s="304"/>
      <c r="AH115" s="75"/>
      <c r="AI115" s="85"/>
      <c r="AJ115" s="85"/>
    </row>
    <row r="116" spans="1:36" x14ac:dyDescent="0.25">
      <c r="A116" s="319"/>
      <c r="B116" s="300"/>
      <c r="C116" s="320"/>
      <c r="D116" s="59"/>
      <c r="E116" s="300"/>
      <c r="F116" s="300"/>
      <c r="G116" s="300"/>
      <c r="H116" s="301"/>
      <c r="I116" s="332"/>
      <c r="J116" s="172"/>
      <c r="K116" s="172"/>
      <c r="L116" s="172"/>
      <c r="M116" s="93">
        <f t="shared" si="8"/>
        <v>0</v>
      </c>
      <c r="N116" s="276"/>
      <c r="O116" s="277">
        <f t="shared" si="9"/>
        <v>0</v>
      </c>
      <c r="P116" s="302"/>
      <c r="Q116" s="302"/>
      <c r="R116" s="303"/>
      <c r="S116" s="80">
        <f t="shared" si="10"/>
        <v>6</v>
      </c>
      <c r="T116" s="81"/>
      <c r="U116" s="81" t="str">
        <f t="shared" si="11"/>
        <v/>
      </c>
      <c r="V116" s="81"/>
      <c r="W116" s="81"/>
      <c r="X116" s="81"/>
      <c r="Y116" s="81"/>
      <c r="Z116" s="124"/>
      <c r="AA116" s="82">
        <f t="shared" si="7"/>
        <v>0</v>
      </c>
      <c r="AB116" s="304"/>
      <c r="AH116" s="75"/>
      <c r="AI116" s="85"/>
      <c r="AJ116" s="85"/>
    </row>
    <row r="117" spans="1:36" x14ac:dyDescent="0.25">
      <c r="A117" s="319"/>
      <c r="B117" s="300"/>
      <c r="C117" s="320"/>
      <c r="D117" s="59"/>
      <c r="E117" s="300"/>
      <c r="F117" s="300"/>
      <c r="G117" s="300"/>
      <c r="H117" s="301"/>
      <c r="I117" s="332"/>
      <c r="J117" s="172"/>
      <c r="K117" s="172"/>
      <c r="L117" s="172"/>
      <c r="M117" s="93">
        <f t="shared" si="8"/>
        <v>0</v>
      </c>
      <c r="N117" s="276"/>
      <c r="O117" s="277">
        <f t="shared" si="9"/>
        <v>0</v>
      </c>
      <c r="P117" s="302"/>
      <c r="Q117" s="302"/>
      <c r="R117" s="303"/>
      <c r="S117" s="80">
        <f t="shared" si="10"/>
        <v>6</v>
      </c>
      <c r="T117" s="81"/>
      <c r="U117" s="81" t="str">
        <f t="shared" si="11"/>
        <v/>
      </c>
      <c r="V117" s="81"/>
      <c r="W117" s="81"/>
      <c r="X117" s="81"/>
      <c r="Y117" s="81"/>
      <c r="Z117" s="124"/>
      <c r="AA117" s="82">
        <f t="shared" si="7"/>
        <v>0</v>
      </c>
      <c r="AB117" s="304"/>
      <c r="AH117" s="75"/>
      <c r="AI117" s="85"/>
      <c r="AJ117" s="85"/>
    </row>
    <row r="118" spans="1:36" x14ac:dyDescent="0.25">
      <c r="A118" s="319"/>
      <c r="B118" s="300"/>
      <c r="C118" s="320"/>
      <c r="D118" s="59"/>
      <c r="E118" s="300"/>
      <c r="F118" s="300"/>
      <c r="G118" s="300"/>
      <c r="H118" s="301"/>
      <c r="I118" s="332"/>
      <c r="J118" s="172"/>
      <c r="K118" s="172"/>
      <c r="L118" s="172"/>
      <c r="M118" s="93">
        <f t="shared" si="8"/>
        <v>0</v>
      </c>
      <c r="N118" s="276"/>
      <c r="O118" s="277">
        <f t="shared" si="9"/>
        <v>0</v>
      </c>
      <c r="P118" s="302"/>
      <c r="Q118" s="302"/>
      <c r="R118" s="303"/>
      <c r="S118" s="80">
        <f t="shared" si="10"/>
        <v>6</v>
      </c>
      <c r="T118" s="81"/>
      <c r="U118" s="81" t="str">
        <f t="shared" si="11"/>
        <v/>
      </c>
      <c r="V118" s="81"/>
      <c r="W118" s="81"/>
      <c r="X118" s="81"/>
      <c r="Y118" s="81"/>
      <c r="Z118" s="124"/>
      <c r="AA118" s="82">
        <f t="shared" si="7"/>
        <v>0</v>
      </c>
      <c r="AB118" s="304"/>
      <c r="AH118" s="75"/>
      <c r="AI118" s="85"/>
      <c r="AJ118" s="85"/>
    </row>
    <row r="119" spans="1:36" x14ac:dyDescent="0.25">
      <c r="A119" s="319"/>
      <c r="B119" s="300"/>
      <c r="C119" s="320"/>
      <c r="D119" s="59"/>
      <c r="E119" s="300"/>
      <c r="F119" s="300"/>
      <c r="G119" s="300"/>
      <c r="H119" s="301"/>
      <c r="I119" s="332"/>
      <c r="J119" s="172"/>
      <c r="K119" s="172"/>
      <c r="L119" s="172"/>
      <c r="M119" s="93">
        <f t="shared" si="8"/>
        <v>0</v>
      </c>
      <c r="N119" s="276"/>
      <c r="O119" s="277">
        <f t="shared" si="9"/>
        <v>0</v>
      </c>
      <c r="P119" s="302"/>
      <c r="Q119" s="302"/>
      <c r="R119" s="303"/>
      <c r="S119" s="80">
        <f t="shared" si="10"/>
        <v>6</v>
      </c>
      <c r="T119" s="81"/>
      <c r="U119" s="81" t="str">
        <f t="shared" si="11"/>
        <v/>
      </c>
      <c r="V119" s="81"/>
      <c r="W119" s="81"/>
      <c r="X119" s="81"/>
      <c r="Y119" s="81"/>
      <c r="Z119" s="124"/>
      <c r="AA119" s="82">
        <f t="shared" si="7"/>
        <v>0</v>
      </c>
      <c r="AB119" s="304"/>
      <c r="AH119" s="75"/>
      <c r="AI119" s="85"/>
      <c r="AJ119" s="85"/>
    </row>
    <row r="120" spans="1:36" x14ac:dyDescent="0.25">
      <c r="A120" s="319"/>
      <c r="B120" s="300"/>
      <c r="C120" s="320"/>
      <c r="D120" s="59"/>
      <c r="E120" s="300"/>
      <c r="F120" s="300"/>
      <c r="G120" s="300"/>
      <c r="H120" s="301"/>
      <c r="I120" s="332"/>
      <c r="J120" s="172"/>
      <c r="K120" s="172"/>
      <c r="L120" s="172"/>
      <c r="M120" s="93">
        <f t="shared" si="8"/>
        <v>0</v>
      </c>
      <c r="N120" s="276"/>
      <c r="O120" s="277">
        <f t="shared" si="9"/>
        <v>0</v>
      </c>
      <c r="P120" s="302"/>
      <c r="Q120" s="302"/>
      <c r="R120" s="303"/>
      <c r="S120" s="80">
        <f t="shared" si="10"/>
        <v>6</v>
      </c>
      <c r="T120" s="81"/>
      <c r="U120" s="81" t="str">
        <f t="shared" si="11"/>
        <v/>
      </c>
      <c r="V120" s="81"/>
      <c r="W120" s="81"/>
      <c r="X120" s="81"/>
      <c r="Y120" s="81"/>
      <c r="Z120" s="124"/>
      <c r="AA120" s="82">
        <f t="shared" si="7"/>
        <v>0</v>
      </c>
      <c r="AB120" s="304"/>
      <c r="AH120" s="75"/>
      <c r="AI120" s="85"/>
      <c r="AJ120" s="85"/>
    </row>
    <row r="121" spans="1:36" x14ac:dyDescent="0.25">
      <c r="A121" s="319"/>
      <c r="B121" s="300"/>
      <c r="C121" s="320"/>
      <c r="D121" s="59"/>
      <c r="E121" s="300"/>
      <c r="F121" s="300"/>
      <c r="G121" s="300"/>
      <c r="H121" s="301"/>
      <c r="I121" s="332"/>
      <c r="J121" s="172"/>
      <c r="K121" s="172"/>
      <c r="L121" s="172"/>
      <c r="M121" s="93">
        <f t="shared" si="8"/>
        <v>0</v>
      </c>
      <c r="N121" s="276"/>
      <c r="O121" s="277">
        <f t="shared" si="9"/>
        <v>0</v>
      </c>
      <c r="P121" s="302"/>
      <c r="Q121" s="302"/>
      <c r="R121" s="303"/>
      <c r="S121" s="80">
        <f t="shared" si="10"/>
        <v>6</v>
      </c>
      <c r="T121" s="81"/>
      <c r="U121" s="81" t="str">
        <f t="shared" si="11"/>
        <v/>
      </c>
      <c r="V121" s="81"/>
      <c r="W121" s="81"/>
      <c r="X121" s="81"/>
      <c r="Y121" s="81"/>
      <c r="Z121" s="124"/>
      <c r="AA121" s="82">
        <f t="shared" si="7"/>
        <v>0</v>
      </c>
      <c r="AB121" s="304"/>
      <c r="AH121" s="75"/>
      <c r="AI121" s="85"/>
      <c r="AJ121" s="85"/>
    </row>
    <row r="122" spans="1:36" x14ac:dyDescent="0.25">
      <c r="A122" s="319"/>
      <c r="B122" s="300"/>
      <c r="C122" s="320"/>
      <c r="D122" s="59"/>
      <c r="E122" s="300"/>
      <c r="F122" s="300"/>
      <c r="G122" s="300"/>
      <c r="H122" s="301"/>
      <c r="I122" s="332"/>
      <c r="J122" s="172"/>
      <c r="K122" s="172"/>
      <c r="L122" s="172"/>
      <c r="M122" s="93">
        <f t="shared" si="8"/>
        <v>0</v>
      </c>
      <c r="N122" s="276"/>
      <c r="O122" s="277">
        <f t="shared" si="9"/>
        <v>0</v>
      </c>
      <c r="P122" s="302"/>
      <c r="Q122" s="302"/>
      <c r="R122" s="303"/>
      <c r="S122" s="80">
        <f t="shared" si="10"/>
        <v>6</v>
      </c>
      <c r="T122" s="81"/>
      <c r="U122" s="81" t="str">
        <f t="shared" si="11"/>
        <v/>
      </c>
      <c r="V122" s="81"/>
      <c r="W122" s="81"/>
      <c r="X122" s="81"/>
      <c r="Y122" s="81"/>
      <c r="Z122" s="124"/>
      <c r="AA122" s="82">
        <f t="shared" si="7"/>
        <v>0</v>
      </c>
      <c r="AB122" s="304"/>
      <c r="AH122" s="75"/>
      <c r="AI122" s="85"/>
      <c r="AJ122" s="85"/>
    </row>
    <row r="123" spans="1:36" x14ac:dyDescent="0.25">
      <c r="A123" s="319"/>
      <c r="B123" s="300"/>
      <c r="C123" s="320"/>
      <c r="D123" s="59"/>
      <c r="E123" s="300"/>
      <c r="F123" s="300"/>
      <c r="G123" s="300"/>
      <c r="H123" s="301"/>
      <c r="I123" s="332"/>
      <c r="J123" s="172"/>
      <c r="K123" s="172"/>
      <c r="L123" s="172"/>
      <c r="M123" s="93">
        <f t="shared" si="8"/>
        <v>0</v>
      </c>
      <c r="N123" s="276"/>
      <c r="O123" s="277">
        <f t="shared" si="9"/>
        <v>0</v>
      </c>
      <c r="P123" s="302"/>
      <c r="Q123" s="302"/>
      <c r="R123" s="303"/>
      <c r="S123" s="80">
        <f t="shared" si="10"/>
        <v>6</v>
      </c>
      <c r="T123" s="81"/>
      <c r="U123" s="81" t="str">
        <f t="shared" si="11"/>
        <v/>
      </c>
      <c r="V123" s="81"/>
      <c r="W123" s="81"/>
      <c r="X123" s="81"/>
      <c r="Y123" s="81"/>
      <c r="Z123" s="124"/>
      <c r="AA123" s="82">
        <f t="shared" si="7"/>
        <v>0</v>
      </c>
      <c r="AB123" s="304"/>
      <c r="AH123" s="75"/>
      <c r="AI123" s="85"/>
      <c r="AJ123" s="85"/>
    </row>
    <row r="124" spans="1:36" x14ac:dyDescent="0.25">
      <c r="A124" s="319"/>
      <c r="B124" s="300"/>
      <c r="C124" s="320"/>
      <c r="D124" s="59"/>
      <c r="E124" s="300"/>
      <c r="F124" s="300"/>
      <c r="G124" s="300"/>
      <c r="H124" s="301"/>
      <c r="I124" s="332"/>
      <c r="J124" s="172"/>
      <c r="K124" s="172"/>
      <c r="L124" s="172"/>
      <c r="M124" s="93">
        <f t="shared" si="8"/>
        <v>0</v>
      </c>
      <c r="N124" s="276"/>
      <c r="O124" s="277">
        <f t="shared" si="9"/>
        <v>0</v>
      </c>
      <c r="P124" s="302"/>
      <c r="Q124" s="302"/>
      <c r="R124" s="303"/>
      <c r="S124" s="80">
        <f t="shared" si="10"/>
        <v>6</v>
      </c>
      <c r="T124" s="81"/>
      <c r="U124" s="81" t="str">
        <f t="shared" si="11"/>
        <v/>
      </c>
      <c r="V124" s="81"/>
      <c r="W124" s="81"/>
      <c r="X124" s="81"/>
      <c r="Y124" s="81"/>
      <c r="Z124" s="124"/>
      <c r="AA124" s="82">
        <f t="shared" si="7"/>
        <v>0</v>
      </c>
      <c r="AB124" s="304"/>
      <c r="AH124" s="75"/>
      <c r="AI124" s="85"/>
      <c r="AJ124" s="85"/>
    </row>
    <row r="125" spans="1:36" x14ac:dyDescent="0.25">
      <c r="A125" s="319"/>
      <c r="B125" s="300"/>
      <c r="C125" s="320"/>
      <c r="D125" s="59"/>
      <c r="E125" s="300"/>
      <c r="F125" s="300"/>
      <c r="G125" s="300"/>
      <c r="H125" s="301"/>
      <c r="I125" s="332"/>
      <c r="J125" s="172"/>
      <c r="K125" s="172"/>
      <c r="L125" s="172"/>
      <c r="M125" s="93">
        <f t="shared" si="8"/>
        <v>0</v>
      </c>
      <c r="N125" s="276"/>
      <c r="O125" s="277">
        <f t="shared" si="9"/>
        <v>0</v>
      </c>
      <c r="P125" s="302"/>
      <c r="Q125" s="302"/>
      <c r="R125" s="303"/>
      <c r="S125" s="80">
        <f t="shared" si="10"/>
        <v>6</v>
      </c>
      <c r="T125" s="81"/>
      <c r="U125" s="81" t="str">
        <f t="shared" si="11"/>
        <v/>
      </c>
      <c r="V125" s="81"/>
      <c r="W125" s="81"/>
      <c r="X125" s="81"/>
      <c r="Y125" s="81"/>
      <c r="Z125" s="124"/>
      <c r="AA125" s="82">
        <f t="shared" si="7"/>
        <v>0</v>
      </c>
      <c r="AB125" s="304"/>
      <c r="AH125" s="75"/>
      <c r="AI125" s="85"/>
      <c r="AJ125" s="85"/>
    </row>
    <row r="126" spans="1:36" x14ac:dyDescent="0.25">
      <c r="A126" s="319"/>
      <c r="B126" s="300"/>
      <c r="C126" s="320"/>
      <c r="D126" s="59"/>
      <c r="E126" s="300"/>
      <c r="F126" s="300"/>
      <c r="G126" s="300"/>
      <c r="H126" s="301"/>
      <c r="I126" s="332"/>
      <c r="J126" s="172"/>
      <c r="K126" s="172"/>
      <c r="L126" s="172"/>
      <c r="M126" s="93">
        <f t="shared" si="8"/>
        <v>0</v>
      </c>
      <c r="N126" s="276"/>
      <c r="O126" s="277">
        <f t="shared" si="9"/>
        <v>0</v>
      </c>
      <c r="P126" s="302"/>
      <c r="Q126" s="302"/>
      <c r="R126" s="303"/>
      <c r="S126" s="80">
        <f t="shared" si="10"/>
        <v>6</v>
      </c>
      <c r="T126" s="81"/>
      <c r="U126" s="81" t="str">
        <f t="shared" si="11"/>
        <v/>
      </c>
      <c r="V126" s="81"/>
      <c r="W126" s="81"/>
      <c r="X126" s="81"/>
      <c r="Y126" s="81"/>
      <c r="Z126" s="124"/>
      <c r="AA126" s="82">
        <f t="shared" si="7"/>
        <v>0</v>
      </c>
      <c r="AB126" s="304"/>
      <c r="AH126" s="75"/>
      <c r="AI126" s="85"/>
      <c r="AJ126" s="85"/>
    </row>
    <row r="127" spans="1:36" x14ac:dyDescent="0.25">
      <c r="A127" s="319"/>
      <c r="B127" s="300"/>
      <c r="C127" s="320"/>
      <c r="D127" s="59"/>
      <c r="E127" s="300"/>
      <c r="F127" s="300"/>
      <c r="G127" s="300"/>
      <c r="H127" s="301"/>
      <c r="I127" s="332"/>
      <c r="J127" s="172"/>
      <c r="K127" s="172"/>
      <c r="L127" s="172"/>
      <c r="M127" s="93">
        <f t="shared" si="8"/>
        <v>0</v>
      </c>
      <c r="N127" s="276"/>
      <c r="O127" s="277">
        <f t="shared" si="9"/>
        <v>0</v>
      </c>
      <c r="P127" s="302"/>
      <c r="Q127" s="302"/>
      <c r="R127" s="303"/>
      <c r="S127" s="80">
        <f t="shared" si="10"/>
        <v>6</v>
      </c>
      <c r="T127" s="81"/>
      <c r="U127" s="81" t="str">
        <f t="shared" si="11"/>
        <v/>
      </c>
      <c r="V127" s="81"/>
      <c r="W127" s="81"/>
      <c r="X127" s="81"/>
      <c r="Y127" s="81"/>
      <c r="Z127" s="124"/>
      <c r="AA127" s="82">
        <f t="shared" si="7"/>
        <v>0</v>
      </c>
      <c r="AB127" s="304"/>
      <c r="AH127" s="75"/>
      <c r="AI127" s="85"/>
      <c r="AJ127" s="85"/>
    </row>
    <row r="128" spans="1:36" x14ac:dyDescent="0.25">
      <c r="A128" s="319"/>
      <c r="B128" s="300"/>
      <c r="C128" s="320"/>
      <c r="D128" s="59"/>
      <c r="E128" s="300"/>
      <c r="F128" s="300"/>
      <c r="G128" s="300"/>
      <c r="H128" s="301"/>
      <c r="I128" s="332"/>
      <c r="J128" s="172"/>
      <c r="K128" s="172"/>
      <c r="L128" s="172"/>
      <c r="M128" s="93">
        <f t="shared" si="8"/>
        <v>0</v>
      </c>
      <c r="N128" s="276"/>
      <c r="O128" s="277">
        <f t="shared" si="9"/>
        <v>0</v>
      </c>
      <c r="P128" s="302"/>
      <c r="Q128" s="302"/>
      <c r="R128" s="303"/>
      <c r="S128" s="80">
        <f t="shared" si="10"/>
        <v>6</v>
      </c>
      <c r="T128" s="81"/>
      <c r="U128" s="81" t="str">
        <f t="shared" si="11"/>
        <v/>
      </c>
      <c r="V128" s="81"/>
      <c r="W128" s="81"/>
      <c r="X128" s="81"/>
      <c r="Y128" s="81"/>
      <c r="Z128" s="124"/>
      <c r="AA128" s="82">
        <f t="shared" si="7"/>
        <v>0</v>
      </c>
      <c r="AB128" s="304"/>
      <c r="AH128" s="75"/>
      <c r="AI128" s="85"/>
      <c r="AJ128" s="85"/>
    </row>
    <row r="129" spans="1:36" x14ac:dyDescent="0.25">
      <c r="A129" s="319"/>
      <c r="B129" s="300"/>
      <c r="C129" s="320"/>
      <c r="D129" s="59"/>
      <c r="E129" s="300"/>
      <c r="F129" s="300"/>
      <c r="G129" s="300"/>
      <c r="H129" s="301"/>
      <c r="I129" s="332"/>
      <c r="J129" s="172"/>
      <c r="K129" s="172"/>
      <c r="L129" s="172"/>
      <c r="M129" s="93">
        <f t="shared" si="8"/>
        <v>0</v>
      </c>
      <c r="N129" s="276"/>
      <c r="O129" s="277">
        <f t="shared" si="9"/>
        <v>0</v>
      </c>
      <c r="P129" s="302"/>
      <c r="Q129" s="302"/>
      <c r="R129" s="303"/>
      <c r="S129" s="80">
        <f t="shared" si="10"/>
        <v>6</v>
      </c>
      <c r="T129" s="81"/>
      <c r="U129" s="81" t="str">
        <f t="shared" si="11"/>
        <v/>
      </c>
      <c r="V129" s="81"/>
      <c r="W129" s="81"/>
      <c r="X129" s="81"/>
      <c r="Y129" s="81"/>
      <c r="Z129" s="124"/>
      <c r="AA129" s="82">
        <f t="shared" si="7"/>
        <v>0</v>
      </c>
      <c r="AB129" s="304"/>
      <c r="AH129" s="75"/>
      <c r="AI129" s="85"/>
      <c r="AJ129" s="85"/>
    </row>
    <row r="130" spans="1:36" x14ac:dyDescent="0.25">
      <c r="A130" s="319"/>
      <c r="B130" s="300"/>
      <c r="C130" s="320"/>
      <c r="D130" s="59"/>
      <c r="E130" s="300"/>
      <c r="F130" s="300"/>
      <c r="G130" s="300"/>
      <c r="H130" s="301"/>
      <c r="I130" s="332"/>
      <c r="J130" s="172"/>
      <c r="K130" s="172"/>
      <c r="L130" s="172"/>
      <c r="M130" s="93">
        <f t="shared" si="8"/>
        <v>0</v>
      </c>
      <c r="N130" s="276"/>
      <c r="O130" s="277">
        <f t="shared" si="9"/>
        <v>0</v>
      </c>
      <c r="P130" s="302"/>
      <c r="Q130" s="302"/>
      <c r="R130" s="303"/>
      <c r="S130" s="80">
        <f t="shared" si="10"/>
        <v>6</v>
      </c>
      <c r="T130" s="81"/>
      <c r="U130" s="81" t="str">
        <f t="shared" si="11"/>
        <v/>
      </c>
      <c r="V130" s="81"/>
      <c r="W130" s="81"/>
      <c r="X130" s="81"/>
      <c r="Y130" s="81"/>
      <c r="Z130" s="124"/>
      <c r="AA130" s="82">
        <f t="shared" si="7"/>
        <v>0</v>
      </c>
      <c r="AB130" s="304"/>
      <c r="AH130" s="75"/>
      <c r="AI130" s="85"/>
      <c r="AJ130" s="85"/>
    </row>
    <row r="131" spans="1:36" x14ac:dyDescent="0.25">
      <c r="A131" s="319"/>
      <c r="B131" s="300"/>
      <c r="C131" s="320"/>
      <c r="D131" s="59"/>
      <c r="E131" s="300"/>
      <c r="F131" s="300"/>
      <c r="G131" s="300"/>
      <c r="H131" s="301"/>
      <c r="I131" s="332"/>
      <c r="J131" s="172"/>
      <c r="K131" s="172"/>
      <c r="L131" s="172"/>
      <c r="M131" s="93">
        <f t="shared" si="8"/>
        <v>0</v>
      </c>
      <c r="N131" s="276"/>
      <c r="O131" s="277">
        <f t="shared" si="9"/>
        <v>0</v>
      </c>
      <c r="P131" s="302"/>
      <c r="Q131" s="302"/>
      <c r="R131" s="303"/>
      <c r="S131" s="80">
        <f t="shared" si="10"/>
        <v>6</v>
      </c>
      <c r="T131" s="81"/>
      <c r="U131" s="81" t="str">
        <f t="shared" si="11"/>
        <v/>
      </c>
      <c r="V131" s="81"/>
      <c r="W131" s="81"/>
      <c r="X131" s="81"/>
      <c r="Y131" s="81"/>
      <c r="Z131" s="124"/>
      <c r="AA131" s="82">
        <f t="shared" si="7"/>
        <v>0</v>
      </c>
      <c r="AB131" s="304"/>
      <c r="AH131" s="75"/>
      <c r="AI131" s="85"/>
      <c r="AJ131" s="85"/>
    </row>
    <row r="132" spans="1:36" x14ac:dyDescent="0.25">
      <c r="A132" s="319"/>
      <c r="B132" s="300"/>
      <c r="C132" s="320"/>
      <c r="D132" s="59"/>
      <c r="E132" s="300"/>
      <c r="F132" s="300"/>
      <c r="G132" s="300"/>
      <c r="H132" s="301"/>
      <c r="I132" s="332"/>
      <c r="J132" s="172"/>
      <c r="K132" s="172"/>
      <c r="L132" s="172"/>
      <c r="M132" s="93">
        <f t="shared" si="8"/>
        <v>0</v>
      </c>
      <c r="N132" s="276"/>
      <c r="O132" s="277">
        <f t="shared" si="9"/>
        <v>0</v>
      </c>
      <c r="P132" s="302"/>
      <c r="Q132" s="302"/>
      <c r="R132" s="303"/>
      <c r="S132" s="80">
        <f t="shared" si="10"/>
        <v>6</v>
      </c>
      <c r="T132" s="81"/>
      <c r="U132" s="81" t="str">
        <f t="shared" si="11"/>
        <v/>
      </c>
      <c r="V132" s="81"/>
      <c r="W132" s="81"/>
      <c r="X132" s="81"/>
      <c r="Y132" s="81"/>
      <c r="Z132" s="124"/>
      <c r="AA132" s="82">
        <f t="shared" si="7"/>
        <v>0</v>
      </c>
      <c r="AB132" s="304"/>
      <c r="AH132" s="75"/>
      <c r="AI132" s="85"/>
      <c r="AJ132" s="85"/>
    </row>
    <row r="133" spans="1:36" x14ac:dyDescent="0.25">
      <c r="A133" s="319"/>
      <c r="B133" s="300"/>
      <c r="C133" s="320"/>
      <c r="D133" s="59"/>
      <c r="E133" s="300"/>
      <c r="F133" s="300"/>
      <c r="G133" s="300"/>
      <c r="H133" s="301"/>
      <c r="I133" s="332"/>
      <c r="J133" s="172"/>
      <c r="K133" s="172"/>
      <c r="L133" s="172"/>
      <c r="M133" s="93">
        <f t="shared" si="8"/>
        <v>0</v>
      </c>
      <c r="N133" s="276"/>
      <c r="O133" s="277">
        <f t="shared" si="9"/>
        <v>0</v>
      </c>
      <c r="P133" s="302"/>
      <c r="Q133" s="302"/>
      <c r="R133" s="303"/>
      <c r="S133" s="80">
        <f t="shared" si="10"/>
        <v>6</v>
      </c>
      <c r="T133" s="81"/>
      <c r="U133" s="81" t="str">
        <f t="shared" si="11"/>
        <v/>
      </c>
      <c r="V133" s="81"/>
      <c r="W133" s="81"/>
      <c r="X133" s="81"/>
      <c r="Y133" s="81"/>
      <c r="Z133" s="124"/>
      <c r="AA133" s="82">
        <f t="shared" ref="AA133:AA196" si="12">IF(S133=6,O133,"")</f>
        <v>0</v>
      </c>
      <c r="AB133" s="304"/>
      <c r="AH133" s="75"/>
      <c r="AI133" s="85"/>
      <c r="AJ133" s="85"/>
    </row>
    <row r="134" spans="1:36" x14ac:dyDescent="0.25">
      <c r="A134" s="319"/>
      <c r="B134" s="300"/>
      <c r="C134" s="320"/>
      <c r="D134" s="59"/>
      <c r="E134" s="300"/>
      <c r="F134" s="300"/>
      <c r="G134" s="300"/>
      <c r="H134" s="301"/>
      <c r="I134" s="332"/>
      <c r="J134" s="172"/>
      <c r="K134" s="172"/>
      <c r="L134" s="172"/>
      <c r="M134" s="93">
        <f t="shared" ref="M134:M197" si="13">J134+K134-L134</f>
        <v>0</v>
      </c>
      <c r="N134" s="276"/>
      <c r="O134" s="277">
        <f t="shared" ref="O134:O197" si="14">J134*N134</f>
        <v>0</v>
      </c>
      <c r="P134" s="302"/>
      <c r="Q134" s="302"/>
      <c r="R134" s="303"/>
      <c r="S134" s="80">
        <f t="shared" ref="S134:S197" si="15">COUNTIF(T134:Y134,"")</f>
        <v>6</v>
      </c>
      <c r="T134" s="81"/>
      <c r="U134" s="81" t="str">
        <f t="shared" si="11"/>
        <v/>
      </c>
      <c r="V134" s="81"/>
      <c r="W134" s="81"/>
      <c r="X134" s="81"/>
      <c r="Y134" s="81"/>
      <c r="Z134" s="124"/>
      <c r="AA134" s="82">
        <f t="shared" si="12"/>
        <v>0</v>
      </c>
      <c r="AB134" s="304"/>
      <c r="AH134" s="75"/>
      <c r="AI134" s="85"/>
      <c r="AJ134" s="85"/>
    </row>
    <row r="135" spans="1:36" x14ac:dyDescent="0.25">
      <c r="A135" s="319"/>
      <c r="B135" s="300"/>
      <c r="C135" s="320"/>
      <c r="D135" s="59"/>
      <c r="E135" s="300"/>
      <c r="F135" s="300"/>
      <c r="G135" s="300"/>
      <c r="H135" s="301"/>
      <c r="I135" s="332"/>
      <c r="J135" s="172"/>
      <c r="K135" s="172"/>
      <c r="L135" s="172"/>
      <c r="M135" s="93">
        <f t="shared" si="13"/>
        <v>0</v>
      </c>
      <c r="N135" s="276"/>
      <c r="O135" s="277">
        <f t="shared" si="14"/>
        <v>0</v>
      </c>
      <c r="P135" s="302"/>
      <c r="Q135" s="302"/>
      <c r="R135" s="303"/>
      <c r="S135" s="80">
        <f t="shared" si="15"/>
        <v>6</v>
      </c>
      <c r="T135" s="81"/>
      <c r="U135" s="81" t="str">
        <f t="shared" si="11"/>
        <v/>
      </c>
      <c r="V135" s="81"/>
      <c r="W135" s="81"/>
      <c r="X135" s="81"/>
      <c r="Y135" s="81"/>
      <c r="Z135" s="124"/>
      <c r="AA135" s="82">
        <f t="shared" si="12"/>
        <v>0</v>
      </c>
      <c r="AB135" s="304"/>
      <c r="AH135" s="75"/>
      <c r="AI135" s="85"/>
      <c r="AJ135" s="85"/>
    </row>
    <row r="136" spans="1:36" x14ac:dyDescent="0.25">
      <c r="A136" s="319"/>
      <c r="B136" s="300"/>
      <c r="C136" s="320"/>
      <c r="D136" s="59"/>
      <c r="E136" s="300"/>
      <c r="F136" s="300"/>
      <c r="G136" s="300"/>
      <c r="H136" s="301"/>
      <c r="I136" s="332"/>
      <c r="J136" s="172"/>
      <c r="K136" s="172"/>
      <c r="L136" s="172"/>
      <c r="M136" s="93">
        <f t="shared" si="13"/>
        <v>0</v>
      </c>
      <c r="N136" s="276"/>
      <c r="O136" s="277">
        <f t="shared" si="14"/>
        <v>0</v>
      </c>
      <c r="P136" s="302"/>
      <c r="Q136" s="302"/>
      <c r="R136" s="303"/>
      <c r="S136" s="80">
        <f t="shared" si="15"/>
        <v>6</v>
      </c>
      <c r="T136" s="81"/>
      <c r="U136" s="81" t="str">
        <f t="shared" si="11"/>
        <v/>
      </c>
      <c r="V136" s="81"/>
      <c r="W136" s="81"/>
      <c r="X136" s="81"/>
      <c r="Y136" s="81"/>
      <c r="Z136" s="124"/>
      <c r="AA136" s="82">
        <f t="shared" si="12"/>
        <v>0</v>
      </c>
      <c r="AB136" s="304"/>
      <c r="AH136" s="75"/>
      <c r="AI136" s="85"/>
      <c r="AJ136" s="85"/>
    </row>
    <row r="137" spans="1:36" x14ac:dyDescent="0.25">
      <c r="A137" s="319"/>
      <c r="B137" s="300"/>
      <c r="C137" s="320"/>
      <c r="D137" s="59"/>
      <c r="E137" s="300"/>
      <c r="F137" s="300"/>
      <c r="G137" s="300"/>
      <c r="H137" s="301"/>
      <c r="I137" s="332"/>
      <c r="J137" s="172"/>
      <c r="K137" s="172"/>
      <c r="L137" s="172"/>
      <c r="M137" s="93">
        <f t="shared" si="13"/>
        <v>0</v>
      </c>
      <c r="N137" s="276"/>
      <c r="O137" s="277">
        <f t="shared" si="14"/>
        <v>0</v>
      </c>
      <c r="P137" s="302"/>
      <c r="Q137" s="302"/>
      <c r="R137" s="303"/>
      <c r="S137" s="80">
        <f t="shared" si="15"/>
        <v>6</v>
      </c>
      <c r="T137" s="81"/>
      <c r="U137" s="81" t="str">
        <f t="shared" ref="U137:U200" si="16">IF(H137=I137,"","*")</f>
        <v/>
      </c>
      <c r="V137" s="81"/>
      <c r="W137" s="81"/>
      <c r="X137" s="81"/>
      <c r="Y137" s="81"/>
      <c r="Z137" s="124"/>
      <c r="AA137" s="82">
        <f t="shared" si="12"/>
        <v>0</v>
      </c>
      <c r="AB137" s="304"/>
      <c r="AH137" s="75"/>
      <c r="AI137" s="85"/>
      <c r="AJ137" s="85"/>
    </row>
    <row r="138" spans="1:36" x14ac:dyDescent="0.25">
      <c r="A138" s="319"/>
      <c r="B138" s="300"/>
      <c r="C138" s="320"/>
      <c r="D138" s="59"/>
      <c r="E138" s="300"/>
      <c r="F138" s="300"/>
      <c r="G138" s="300"/>
      <c r="H138" s="301"/>
      <c r="I138" s="332"/>
      <c r="J138" s="172"/>
      <c r="K138" s="172"/>
      <c r="L138" s="172"/>
      <c r="M138" s="93">
        <f t="shared" si="13"/>
        <v>0</v>
      </c>
      <c r="N138" s="276"/>
      <c r="O138" s="277">
        <f t="shared" si="14"/>
        <v>0</v>
      </c>
      <c r="P138" s="302"/>
      <c r="Q138" s="302"/>
      <c r="R138" s="303"/>
      <c r="S138" s="80">
        <f t="shared" si="15"/>
        <v>6</v>
      </c>
      <c r="T138" s="81"/>
      <c r="U138" s="81" t="str">
        <f t="shared" si="16"/>
        <v/>
      </c>
      <c r="V138" s="81"/>
      <c r="W138" s="81"/>
      <c r="X138" s="81"/>
      <c r="Y138" s="81"/>
      <c r="Z138" s="124"/>
      <c r="AA138" s="82">
        <f t="shared" si="12"/>
        <v>0</v>
      </c>
      <c r="AB138" s="304"/>
      <c r="AH138" s="75"/>
      <c r="AI138" s="85"/>
      <c r="AJ138" s="85"/>
    </row>
    <row r="139" spans="1:36" x14ac:dyDescent="0.25">
      <c r="A139" s="319"/>
      <c r="B139" s="300"/>
      <c r="C139" s="320"/>
      <c r="D139" s="59"/>
      <c r="E139" s="300"/>
      <c r="F139" s="300"/>
      <c r="G139" s="300"/>
      <c r="H139" s="301"/>
      <c r="I139" s="332"/>
      <c r="J139" s="172"/>
      <c r="K139" s="172"/>
      <c r="L139" s="172"/>
      <c r="M139" s="93">
        <f t="shared" si="13"/>
        <v>0</v>
      </c>
      <c r="N139" s="276"/>
      <c r="O139" s="277">
        <f t="shared" si="14"/>
        <v>0</v>
      </c>
      <c r="P139" s="302"/>
      <c r="Q139" s="302"/>
      <c r="R139" s="303"/>
      <c r="S139" s="80">
        <f t="shared" si="15"/>
        <v>6</v>
      </c>
      <c r="T139" s="81"/>
      <c r="U139" s="81" t="str">
        <f t="shared" si="16"/>
        <v/>
      </c>
      <c r="V139" s="81"/>
      <c r="W139" s="81"/>
      <c r="X139" s="81"/>
      <c r="Y139" s="81"/>
      <c r="Z139" s="124"/>
      <c r="AA139" s="82">
        <f t="shared" si="12"/>
        <v>0</v>
      </c>
      <c r="AB139" s="304"/>
      <c r="AH139" s="75"/>
      <c r="AI139" s="85"/>
      <c r="AJ139" s="85"/>
    </row>
    <row r="140" spans="1:36" x14ac:dyDescent="0.25">
      <c r="A140" s="319"/>
      <c r="B140" s="300"/>
      <c r="C140" s="320"/>
      <c r="D140" s="59"/>
      <c r="E140" s="300"/>
      <c r="F140" s="300"/>
      <c r="G140" s="300"/>
      <c r="H140" s="301"/>
      <c r="I140" s="332"/>
      <c r="J140" s="172"/>
      <c r="K140" s="172"/>
      <c r="L140" s="172"/>
      <c r="M140" s="93">
        <f t="shared" si="13"/>
        <v>0</v>
      </c>
      <c r="N140" s="276"/>
      <c r="O140" s="277">
        <f t="shared" si="14"/>
        <v>0</v>
      </c>
      <c r="P140" s="302"/>
      <c r="Q140" s="302"/>
      <c r="R140" s="303"/>
      <c r="S140" s="80">
        <f t="shared" si="15"/>
        <v>6</v>
      </c>
      <c r="T140" s="81"/>
      <c r="U140" s="81" t="str">
        <f t="shared" si="16"/>
        <v/>
      </c>
      <c r="V140" s="81"/>
      <c r="W140" s="81"/>
      <c r="X140" s="81"/>
      <c r="Y140" s="81"/>
      <c r="Z140" s="124"/>
      <c r="AA140" s="82">
        <f t="shared" si="12"/>
        <v>0</v>
      </c>
      <c r="AB140" s="304"/>
      <c r="AH140" s="75"/>
      <c r="AI140" s="85"/>
      <c r="AJ140" s="85"/>
    </row>
    <row r="141" spans="1:36" x14ac:dyDescent="0.25">
      <c r="A141" s="319"/>
      <c r="B141" s="300"/>
      <c r="C141" s="320"/>
      <c r="D141" s="59"/>
      <c r="E141" s="300"/>
      <c r="F141" s="300"/>
      <c r="G141" s="300"/>
      <c r="H141" s="301"/>
      <c r="I141" s="332"/>
      <c r="J141" s="172"/>
      <c r="K141" s="172"/>
      <c r="L141" s="172"/>
      <c r="M141" s="93">
        <f t="shared" si="13"/>
        <v>0</v>
      </c>
      <c r="N141" s="276"/>
      <c r="O141" s="277">
        <f t="shared" si="14"/>
        <v>0</v>
      </c>
      <c r="P141" s="302"/>
      <c r="Q141" s="302"/>
      <c r="R141" s="303"/>
      <c r="S141" s="80">
        <f t="shared" si="15"/>
        <v>6</v>
      </c>
      <c r="T141" s="81"/>
      <c r="U141" s="81" t="str">
        <f t="shared" si="16"/>
        <v/>
      </c>
      <c r="V141" s="81"/>
      <c r="W141" s="81"/>
      <c r="X141" s="81"/>
      <c r="Y141" s="81"/>
      <c r="Z141" s="124"/>
      <c r="AA141" s="82">
        <f t="shared" si="12"/>
        <v>0</v>
      </c>
      <c r="AB141" s="304"/>
      <c r="AH141" s="75"/>
      <c r="AI141" s="85"/>
      <c r="AJ141" s="85"/>
    </row>
    <row r="142" spans="1:36" x14ac:dyDescent="0.25">
      <c r="A142" s="319"/>
      <c r="B142" s="300"/>
      <c r="C142" s="320"/>
      <c r="D142" s="59"/>
      <c r="E142" s="300"/>
      <c r="F142" s="300"/>
      <c r="G142" s="300"/>
      <c r="H142" s="301"/>
      <c r="I142" s="332"/>
      <c r="J142" s="172"/>
      <c r="K142" s="172"/>
      <c r="L142" s="172"/>
      <c r="M142" s="93">
        <f t="shared" si="13"/>
        <v>0</v>
      </c>
      <c r="N142" s="276"/>
      <c r="O142" s="277">
        <f t="shared" si="14"/>
        <v>0</v>
      </c>
      <c r="P142" s="302"/>
      <c r="Q142" s="302"/>
      <c r="R142" s="303"/>
      <c r="S142" s="80">
        <f t="shared" si="15"/>
        <v>6</v>
      </c>
      <c r="T142" s="81"/>
      <c r="U142" s="81" t="str">
        <f t="shared" si="16"/>
        <v/>
      </c>
      <c r="V142" s="81"/>
      <c r="W142" s="81"/>
      <c r="X142" s="81"/>
      <c r="Y142" s="81"/>
      <c r="Z142" s="124"/>
      <c r="AA142" s="82">
        <f t="shared" si="12"/>
        <v>0</v>
      </c>
      <c r="AB142" s="304"/>
      <c r="AH142" s="75"/>
      <c r="AI142" s="85"/>
      <c r="AJ142" s="85"/>
    </row>
    <row r="143" spans="1:36" x14ac:dyDescent="0.25">
      <c r="A143" s="319"/>
      <c r="B143" s="300"/>
      <c r="C143" s="320"/>
      <c r="D143" s="59"/>
      <c r="E143" s="300"/>
      <c r="F143" s="300"/>
      <c r="G143" s="300"/>
      <c r="H143" s="301"/>
      <c r="I143" s="332"/>
      <c r="J143" s="172"/>
      <c r="K143" s="172"/>
      <c r="L143" s="172"/>
      <c r="M143" s="93">
        <f t="shared" si="13"/>
        <v>0</v>
      </c>
      <c r="N143" s="276"/>
      <c r="O143" s="277">
        <f t="shared" si="14"/>
        <v>0</v>
      </c>
      <c r="P143" s="302"/>
      <c r="Q143" s="302"/>
      <c r="R143" s="303"/>
      <c r="S143" s="80">
        <f t="shared" si="15"/>
        <v>6</v>
      </c>
      <c r="T143" s="81"/>
      <c r="U143" s="81" t="str">
        <f t="shared" si="16"/>
        <v/>
      </c>
      <c r="V143" s="81"/>
      <c r="W143" s="81"/>
      <c r="X143" s="81"/>
      <c r="Y143" s="81"/>
      <c r="Z143" s="124"/>
      <c r="AA143" s="82">
        <f t="shared" si="12"/>
        <v>0</v>
      </c>
      <c r="AB143" s="304"/>
      <c r="AH143" s="75"/>
      <c r="AI143" s="85"/>
      <c r="AJ143" s="85"/>
    </row>
    <row r="144" spans="1:36" x14ac:dyDescent="0.25">
      <c r="A144" s="319"/>
      <c r="B144" s="300"/>
      <c r="C144" s="320"/>
      <c r="D144" s="59"/>
      <c r="E144" s="300"/>
      <c r="F144" s="300"/>
      <c r="G144" s="300"/>
      <c r="H144" s="301"/>
      <c r="I144" s="332"/>
      <c r="J144" s="172"/>
      <c r="K144" s="172"/>
      <c r="L144" s="172"/>
      <c r="M144" s="93">
        <f t="shared" si="13"/>
        <v>0</v>
      </c>
      <c r="N144" s="276"/>
      <c r="O144" s="277">
        <f t="shared" si="14"/>
        <v>0</v>
      </c>
      <c r="P144" s="302"/>
      <c r="Q144" s="302"/>
      <c r="R144" s="303"/>
      <c r="S144" s="80">
        <f t="shared" si="15"/>
        <v>6</v>
      </c>
      <c r="T144" s="81"/>
      <c r="U144" s="81" t="str">
        <f t="shared" si="16"/>
        <v/>
      </c>
      <c r="V144" s="81"/>
      <c r="W144" s="81"/>
      <c r="X144" s="81"/>
      <c r="Y144" s="81"/>
      <c r="Z144" s="124"/>
      <c r="AA144" s="82">
        <f t="shared" si="12"/>
        <v>0</v>
      </c>
      <c r="AB144" s="304"/>
      <c r="AH144" s="75"/>
      <c r="AI144" s="85"/>
      <c r="AJ144" s="85"/>
    </row>
    <row r="145" spans="1:36" x14ac:dyDescent="0.25">
      <c r="A145" s="319"/>
      <c r="B145" s="300"/>
      <c r="C145" s="320"/>
      <c r="D145" s="59"/>
      <c r="E145" s="300"/>
      <c r="F145" s="300"/>
      <c r="G145" s="300"/>
      <c r="H145" s="301"/>
      <c r="I145" s="332"/>
      <c r="J145" s="172"/>
      <c r="K145" s="172"/>
      <c r="L145" s="172"/>
      <c r="M145" s="93">
        <f t="shared" si="13"/>
        <v>0</v>
      </c>
      <c r="N145" s="276"/>
      <c r="O145" s="277">
        <f t="shared" si="14"/>
        <v>0</v>
      </c>
      <c r="P145" s="302"/>
      <c r="Q145" s="302"/>
      <c r="R145" s="303"/>
      <c r="S145" s="80">
        <f t="shared" si="15"/>
        <v>6</v>
      </c>
      <c r="T145" s="81"/>
      <c r="U145" s="81" t="str">
        <f t="shared" si="16"/>
        <v/>
      </c>
      <c r="V145" s="81"/>
      <c r="W145" s="81"/>
      <c r="X145" s="81"/>
      <c r="Y145" s="81"/>
      <c r="Z145" s="124"/>
      <c r="AA145" s="82">
        <f t="shared" si="12"/>
        <v>0</v>
      </c>
      <c r="AB145" s="304"/>
      <c r="AH145" s="75"/>
      <c r="AI145" s="85"/>
      <c r="AJ145" s="85"/>
    </row>
    <row r="146" spans="1:36" x14ac:dyDescent="0.25">
      <c r="A146" s="319"/>
      <c r="B146" s="300"/>
      <c r="C146" s="320"/>
      <c r="D146" s="59"/>
      <c r="E146" s="300"/>
      <c r="F146" s="300"/>
      <c r="G146" s="300"/>
      <c r="H146" s="301"/>
      <c r="I146" s="332"/>
      <c r="J146" s="172"/>
      <c r="K146" s="172"/>
      <c r="L146" s="172"/>
      <c r="M146" s="93">
        <f t="shared" si="13"/>
        <v>0</v>
      </c>
      <c r="N146" s="276"/>
      <c r="O146" s="277">
        <f t="shared" si="14"/>
        <v>0</v>
      </c>
      <c r="P146" s="302"/>
      <c r="Q146" s="302"/>
      <c r="R146" s="303"/>
      <c r="S146" s="80">
        <f t="shared" si="15"/>
        <v>6</v>
      </c>
      <c r="T146" s="81"/>
      <c r="U146" s="81" t="str">
        <f t="shared" si="16"/>
        <v/>
      </c>
      <c r="V146" s="81"/>
      <c r="W146" s="81"/>
      <c r="X146" s="81"/>
      <c r="Y146" s="81"/>
      <c r="Z146" s="124"/>
      <c r="AA146" s="82">
        <f t="shared" si="12"/>
        <v>0</v>
      </c>
      <c r="AB146" s="304"/>
      <c r="AH146" s="75"/>
      <c r="AI146" s="85"/>
      <c r="AJ146" s="85"/>
    </row>
    <row r="147" spans="1:36" x14ac:dyDescent="0.25">
      <c r="A147" s="319"/>
      <c r="B147" s="300"/>
      <c r="C147" s="320"/>
      <c r="D147" s="59"/>
      <c r="E147" s="300"/>
      <c r="F147" s="300"/>
      <c r="G147" s="300"/>
      <c r="H147" s="301"/>
      <c r="I147" s="332"/>
      <c r="J147" s="172"/>
      <c r="K147" s="172"/>
      <c r="L147" s="172"/>
      <c r="M147" s="93">
        <f t="shared" si="13"/>
        <v>0</v>
      </c>
      <c r="N147" s="276"/>
      <c r="O147" s="277">
        <f t="shared" si="14"/>
        <v>0</v>
      </c>
      <c r="P147" s="302"/>
      <c r="Q147" s="302"/>
      <c r="R147" s="303"/>
      <c r="S147" s="80">
        <f t="shared" si="15"/>
        <v>6</v>
      </c>
      <c r="T147" s="81"/>
      <c r="U147" s="81" t="str">
        <f t="shared" si="16"/>
        <v/>
      </c>
      <c r="V147" s="81"/>
      <c r="W147" s="81"/>
      <c r="X147" s="81"/>
      <c r="Y147" s="81"/>
      <c r="Z147" s="124"/>
      <c r="AA147" s="82">
        <f t="shared" si="12"/>
        <v>0</v>
      </c>
      <c r="AB147" s="304"/>
      <c r="AH147" s="75"/>
      <c r="AI147" s="85"/>
      <c r="AJ147" s="85"/>
    </row>
    <row r="148" spans="1:36" x14ac:dyDescent="0.25">
      <c r="A148" s="319"/>
      <c r="B148" s="300"/>
      <c r="C148" s="320"/>
      <c r="D148" s="59"/>
      <c r="E148" s="300"/>
      <c r="F148" s="300"/>
      <c r="G148" s="300"/>
      <c r="H148" s="301"/>
      <c r="I148" s="332"/>
      <c r="J148" s="172"/>
      <c r="K148" s="172"/>
      <c r="L148" s="172"/>
      <c r="M148" s="93">
        <f t="shared" si="13"/>
        <v>0</v>
      </c>
      <c r="N148" s="276"/>
      <c r="O148" s="277">
        <f t="shared" si="14"/>
        <v>0</v>
      </c>
      <c r="P148" s="302"/>
      <c r="Q148" s="302"/>
      <c r="R148" s="303"/>
      <c r="S148" s="80">
        <f t="shared" si="15"/>
        <v>6</v>
      </c>
      <c r="T148" s="81"/>
      <c r="U148" s="81" t="str">
        <f t="shared" si="16"/>
        <v/>
      </c>
      <c r="V148" s="81"/>
      <c r="W148" s="81"/>
      <c r="X148" s="81"/>
      <c r="Y148" s="81"/>
      <c r="Z148" s="124"/>
      <c r="AA148" s="82">
        <f t="shared" si="12"/>
        <v>0</v>
      </c>
      <c r="AB148" s="304"/>
      <c r="AH148" s="75"/>
      <c r="AI148" s="85"/>
      <c r="AJ148" s="85"/>
    </row>
    <row r="149" spans="1:36" x14ac:dyDescent="0.25">
      <c r="A149" s="319"/>
      <c r="B149" s="300"/>
      <c r="C149" s="320"/>
      <c r="D149" s="59"/>
      <c r="E149" s="300"/>
      <c r="F149" s="300"/>
      <c r="G149" s="300"/>
      <c r="H149" s="301"/>
      <c r="I149" s="332"/>
      <c r="J149" s="172"/>
      <c r="K149" s="172"/>
      <c r="L149" s="172"/>
      <c r="M149" s="93">
        <f t="shared" si="13"/>
        <v>0</v>
      </c>
      <c r="N149" s="276"/>
      <c r="O149" s="277">
        <f t="shared" si="14"/>
        <v>0</v>
      </c>
      <c r="P149" s="302"/>
      <c r="Q149" s="302"/>
      <c r="R149" s="303"/>
      <c r="S149" s="80">
        <f t="shared" si="15"/>
        <v>6</v>
      </c>
      <c r="T149" s="81"/>
      <c r="U149" s="81" t="str">
        <f t="shared" si="16"/>
        <v/>
      </c>
      <c r="V149" s="81"/>
      <c r="W149" s="81"/>
      <c r="X149" s="81"/>
      <c r="Y149" s="81"/>
      <c r="Z149" s="124"/>
      <c r="AA149" s="82">
        <f t="shared" si="12"/>
        <v>0</v>
      </c>
      <c r="AB149" s="304"/>
      <c r="AH149" s="75"/>
      <c r="AI149" s="85"/>
      <c r="AJ149" s="85"/>
    </row>
    <row r="150" spans="1:36" x14ac:dyDescent="0.25">
      <c r="A150" s="319"/>
      <c r="B150" s="300"/>
      <c r="C150" s="320"/>
      <c r="D150" s="59"/>
      <c r="E150" s="300"/>
      <c r="F150" s="300"/>
      <c r="G150" s="300"/>
      <c r="H150" s="301"/>
      <c r="I150" s="332"/>
      <c r="J150" s="172"/>
      <c r="K150" s="172"/>
      <c r="L150" s="172"/>
      <c r="M150" s="93">
        <f t="shared" si="13"/>
        <v>0</v>
      </c>
      <c r="N150" s="276"/>
      <c r="O150" s="277">
        <f t="shared" si="14"/>
        <v>0</v>
      </c>
      <c r="P150" s="302"/>
      <c r="Q150" s="302"/>
      <c r="R150" s="303"/>
      <c r="S150" s="80">
        <f t="shared" si="15"/>
        <v>6</v>
      </c>
      <c r="T150" s="81"/>
      <c r="U150" s="81" t="str">
        <f t="shared" si="16"/>
        <v/>
      </c>
      <c r="V150" s="81"/>
      <c r="W150" s="81"/>
      <c r="X150" s="81"/>
      <c r="Y150" s="81"/>
      <c r="Z150" s="124"/>
      <c r="AA150" s="82">
        <f t="shared" si="12"/>
        <v>0</v>
      </c>
      <c r="AB150" s="304"/>
      <c r="AH150" s="75"/>
      <c r="AI150" s="85"/>
      <c r="AJ150" s="85"/>
    </row>
    <row r="151" spans="1:36" x14ac:dyDescent="0.25">
      <c r="A151" s="319"/>
      <c r="B151" s="300"/>
      <c r="C151" s="320"/>
      <c r="D151" s="59"/>
      <c r="E151" s="300"/>
      <c r="F151" s="300"/>
      <c r="G151" s="300"/>
      <c r="H151" s="301"/>
      <c r="I151" s="332"/>
      <c r="J151" s="172"/>
      <c r="K151" s="172"/>
      <c r="L151" s="172"/>
      <c r="M151" s="93">
        <f t="shared" si="13"/>
        <v>0</v>
      </c>
      <c r="N151" s="276"/>
      <c r="O151" s="277">
        <f t="shared" si="14"/>
        <v>0</v>
      </c>
      <c r="P151" s="302"/>
      <c r="Q151" s="302"/>
      <c r="R151" s="303"/>
      <c r="S151" s="80">
        <f t="shared" si="15"/>
        <v>6</v>
      </c>
      <c r="T151" s="81"/>
      <c r="U151" s="81" t="str">
        <f t="shared" si="16"/>
        <v/>
      </c>
      <c r="V151" s="81"/>
      <c r="W151" s="81"/>
      <c r="X151" s="81"/>
      <c r="Y151" s="81"/>
      <c r="Z151" s="124"/>
      <c r="AA151" s="82">
        <f t="shared" si="12"/>
        <v>0</v>
      </c>
      <c r="AB151" s="304"/>
      <c r="AH151" s="75"/>
      <c r="AI151" s="85"/>
      <c r="AJ151" s="85"/>
    </row>
    <row r="152" spans="1:36" x14ac:dyDescent="0.25">
      <c r="A152" s="319"/>
      <c r="B152" s="300"/>
      <c r="C152" s="320"/>
      <c r="D152" s="59"/>
      <c r="E152" s="300"/>
      <c r="F152" s="300"/>
      <c r="G152" s="300"/>
      <c r="H152" s="301"/>
      <c r="I152" s="332"/>
      <c r="J152" s="172"/>
      <c r="K152" s="172"/>
      <c r="L152" s="172"/>
      <c r="M152" s="93">
        <f t="shared" si="13"/>
        <v>0</v>
      </c>
      <c r="N152" s="276"/>
      <c r="O152" s="277">
        <f t="shared" si="14"/>
        <v>0</v>
      </c>
      <c r="P152" s="302"/>
      <c r="Q152" s="302"/>
      <c r="R152" s="303"/>
      <c r="S152" s="80">
        <f t="shared" si="15"/>
        <v>6</v>
      </c>
      <c r="T152" s="81"/>
      <c r="U152" s="81" t="str">
        <f t="shared" si="16"/>
        <v/>
      </c>
      <c r="V152" s="81"/>
      <c r="W152" s="81"/>
      <c r="X152" s="81"/>
      <c r="Y152" s="81"/>
      <c r="Z152" s="124"/>
      <c r="AA152" s="82">
        <f t="shared" si="12"/>
        <v>0</v>
      </c>
      <c r="AB152" s="304"/>
      <c r="AH152" s="75"/>
      <c r="AI152" s="85"/>
      <c r="AJ152" s="85"/>
    </row>
    <row r="153" spans="1:36" x14ac:dyDescent="0.25">
      <c r="A153" s="319"/>
      <c r="B153" s="300"/>
      <c r="C153" s="320"/>
      <c r="D153" s="59"/>
      <c r="E153" s="300"/>
      <c r="F153" s="300"/>
      <c r="G153" s="300"/>
      <c r="H153" s="301"/>
      <c r="I153" s="332"/>
      <c r="J153" s="172"/>
      <c r="K153" s="172"/>
      <c r="L153" s="172"/>
      <c r="M153" s="93">
        <f t="shared" si="13"/>
        <v>0</v>
      </c>
      <c r="N153" s="276"/>
      <c r="O153" s="277">
        <f t="shared" si="14"/>
        <v>0</v>
      </c>
      <c r="P153" s="302"/>
      <c r="Q153" s="302"/>
      <c r="R153" s="303"/>
      <c r="S153" s="80">
        <f t="shared" si="15"/>
        <v>6</v>
      </c>
      <c r="T153" s="81"/>
      <c r="U153" s="81" t="str">
        <f t="shared" si="16"/>
        <v/>
      </c>
      <c r="V153" s="81"/>
      <c r="W153" s="81"/>
      <c r="X153" s="81"/>
      <c r="Y153" s="81"/>
      <c r="Z153" s="124"/>
      <c r="AA153" s="82">
        <f t="shared" si="12"/>
        <v>0</v>
      </c>
      <c r="AB153" s="304"/>
      <c r="AH153" s="75"/>
      <c r="AI153" s="85"/>
      <c r="AJ153" s="85"/>
    </row>
    <row r="154" spans="1:36" x14ac:dyDescent="0.25">
      <c r="A154" s="319"/>
      <c r="B154" s="300"/>
      <c r="C154" s="320"/>
      <c r="D154" s="59"/>
      <c r="E154" s="300"/>
      <c r="F154" s="300"/>
      <c r="G154" s="300"/>
      <c r="H154" s="301"/>
      <c r="I154" s="332"/>
      <c r="J154" s="172"/>
      <c r="K154" s="172"/>
      <c r="L154" s="172"/>
      <c r="M154" s="93">
        <f t="shared" si="13"/>
        <v>0</v>
      </c>
      <c r="N154" s="276"/>
      <c r="O154" s="277">
        <f t="shared" si="14"/>
        <v>0</v>
      </c>
      <c r="P154" s="302"/>
      <c r="Q154" s="302"/>
      <c r="R154" s="303"/>
      <c r="S154" s="80">
        <f t="shared" si="15"/>
        <v>6</v>
      </c>
      <c r="T154" s="81"/>
      <c r="U154" s="81" t="str">
        <f t="shared" si="16"/>
        <v/>
      </c>
      <c r="V154" s="81"/>
      <c r="W154" s="81"/>
      <c r="X154" s="81"/>
      <c r="Y154" s="81"/>
      <c r="Z154" s="124"/>
      <c r="AA154" s="82">
        <f t="shared" si="12"/>
        <v>0</v>
      </c>
      <c r="AB154" s="304"/>
      <c r="AH154" s="75"/>
      <c r="AI154" s="85"/>
      <c r="AJ154" s="85"/>
    </row>
    <row r="155" spans="1:36" x14ac:dyDescent="0.25">
      <c r="A155" s="319"/>
      <c r="B155" s="300"/>
      <c r="C155" s="320"/>
      <c r="D155" s="59"/>
      <c r="E155" s="300"/>
      <c r="F155" s="300"/>
      <c r="G155" s="300"/>
      <c r="H155" s="301"/>
      <c r="I155" s="332"/>
      <c r="J155" s="172"/>
      <c r="K155" s="172"/>
      <c r="L155" s="172"/>
      <c r="M155" s="93">
        <f t="shared" si="13"/>
        <v>0</v>
      </c>
      <c r="N155" s="276"/>
      <c r="O155" s="277">
        <f t="shared" si="14"/>
        <v>0</v>
      </c>
      <c r="P155" s="302"/>
      <c r="Q155" s="302"/>
      <c r="R155" s="303"/>
      <c r="S155" s="80">
        <f t="shared" si="15"/>
        <v>6</v>
      </c>
      <c r="T155" s="81"/>
      <c r="U155" s="81" t="str">
        <f t="shared" si="16"/>
        <v/>
      </c>
      <c r="V155" s="81"/>
      <c r="W155" s="81"/>
      <c r="X155" s="81"/>
      <c r="Y155" s="81"/>
      <c r="Z155" s="124"/>
      <c r="AA155" s="82">
        <f t="shared" si="12"/>
        <v>0</v>
      </c>
      <c r="AB155" s="304"/>
      <c r="AH155" s="75"/>
      <c r="AI155" s="85"/>
      <c r="AJ155" s="85"/>
    </row>
    <row r="156" spans="1:36" x14ac:dyDescent="0.25">
      <c r="A156" s="319"/>
      <c r="B156" s="300"/>
      <c r="C156" s="320"/>
      <c r="D156" s="59"/>
      <c r="E156" s="300"/>
      <c r="F156" s="300"/>
      <c r="G156" s="300"/>
      <c r="H156" s="301"/>
      <c r="I156" s="332"/>
      <c r="J156" s="172"/>
      <c r="K156" s="172"/>
      <c r="L156" s="172"/>
      <c r="M156" s="93">
        <f t="shared" si="13"/>
        <v>0</v>
      </c>
      <c r="N156" s="276"/>
      <c r="O156" s="277">
        <f t="shared" si="14"/>
        <v>0</v>
      </c>
      <c r="P156" s="302"/>
      <c r="Q156" s="302"/>
      <c r="R156" s="303"/>
      <c r="S156" s="80">
        <f t="shared" si="15"/>
        <v>6</v>
      </c>
      <c r="T156" s="81"/>
      <c r="U156" s="81" t="str">
        <f t="shared" si="16"/>
        <v/>
      </c>
      <c r="V156" s="81"/>
      <c r="W156" s="81"/>
      <c r="X156" s="81"/>
      <c r="Y156" s="81"/>
      <c r="Z156" s="124"/>
      <c r="AA156" s="82">
        <f t="shared" si="12"/>
        <v>0</v>
      </c>
      <c r="AB156" s="304"/>
      <c r="AH156" s="75"/>
      <c r="AI156" s="85"/>
      <c r="AJ156" s="85"/>
    </row>
    <row r="157" spans="1:36" x14ac:dyDescent="0.25">
      <c r="A157" s="319"/>
      <c r="B157" s="300"/>
      <c r="C157" s="320"/>
      <c r="D157" s="59"/>
      <c r="E157" s="300"/>
      <c r="F157" s="300"/>
      <c r="G157" s="300"/>
      <c r="H157" s="301"/>
      <c r="I157" s="332"/>
      <c r="J157" s="172"/>
      <c r="K157" s="172"/>
      <c r="L157" s="172"/>
      <c r="M157" s="93">
        <f t="shared" si="13"/>
        <v>0</v>
      </c>
      <c r="N157" s="276"/>
      <c r="O157" s="277">
        <f t="shared" si="14"/>
        <v>0</v>
      </c>
      <c r="P157" s="302"/>
      <c r="Q157" s="302"/>
      <c r="R157" s="303"/>
      <c r="S157" s="80">
        <f t="shared" si="15"/>
        <v>6</v>
      </c>
      <c r="T157" s="81"/>
      <c r="U157" s="81" t="str">
        <f t="shared" si="16"/>
        <v/>
      </c>
      <c r="V157" s="81"/>
      <c r="W157" s="81"/>
      <c r="X157" s="81"/>
      <c r="Y157" s="81"/>
      <c r="Z157" s="124"/>
      <c r="AA157" s="82">
        <f t="shared" si="12"/>
        <v>0</v>
      </c>
      <c r="AB157" s="304"/>
      <c r="AH157" s="75"/>
      <c r="AI157" s="85"/>
      <c r="AJ157" s="85"/>
    </row>
    <row r="158" spans="1:36" x14ac:dyDescent="0.25">
      <c r="A158" s="319"/>
      <c r="B158" s="300"/>
      <c r="C158" s="320"/>
      <c r="D158" s="59"/>
      <c r="E158" s="300"/>
      <c r="F158" s="300"/>
      <c r="G158" s="300"/>
      <c r="H158" s="301"/>
      <c r="I158" s="332"/>
      <c r="J158" s="172"/>
      <c r="K158" s="172"/>
      <c r="L158" s="172"/>
      <c r="M158" s="93">
        <f t="shared" si="13"/>
        <v>0</v>
      </c>
      <c r="N158" s="276"/>
      <c r="O158" s="277">
        <f t="shared" si="14"/>
        <v>0</v>
      </c>
      <c r="P158" s="302"/>
      <c r="Q158" s="302"/>
      <c r="R158" s="303"/>
      <c r="S158" s="80">
        <f t="shared" si="15"/>
        <v>6</v>
      </c>
      <c r="T158" s="81"/>
      <c r="U158" s="81" t="str">
        <f t="shared" si="16"/>
        <v/>
      </c>
      <c r="V158" s="81"/>
      <c r="W158" s="81"/>
      <c r="X158" s="81"/>
      <c r="Y158" s="81"/>
      <c r="Z158" s="124"/>
      <c r="AA158" s="82">
        <f t="shared" si="12"/>
        <v>0</v>
      </c>
      <c r="AB158" s="304"/>
      <c r="AH158" s="75"/>
      <c r="AI158" s="85"/>
      <c r="AJ158" s="85"/>
    </row>
    <row r="159" spans="1:36" x14ac:dyDescent="0.25">
      <c r="A159" s="319"/>
      <c r="B159" s="300"/>
      <c r="C159" s="320"/>
      <c r="D159" s="59"/>
      <c r="E159" s="300"/>
      <c r="F159" s="300"/>
      <c r="G159" s="300"/>
      <c r="H159" s="301"/>
      <c r="I159" s="332"/>
      <c r="J159" s="172"/>
      <c r="K159" s="172"/>
      <c r="L159" s="172"/>
      <c r="M159" s="93">
        <f t="shared" si="13"/>
        <v>0</v>
      </c>
      <c r="N159" s="276"/>
      <c r="O159" s="277">
        <f t="shared" si="14"/>
        <v>0</v>
      </c>
      <c r="P159" s="302"/>
      <c r="Q159" s="302"/>
      <c r="R159" s="303"/>
      <c r="S159" s="80">
        <f t="shared" si="15"/>
        <v>6</v>
      </c>
      <c r="T159" s="81"/>
      <c r="U159" s="81" t="str">
        <f t="shared" si="16"/>
        <v/>
      </c>
      <c r="V159" s="81"/>
      <c r="W159" s="81"/>
      <c r="X159" s="81"/>
      <c r="Y159" s="81"/>
      <c r="Z159" s="124"/>
      <c r="AA159" s="82">
        <f t="shared" si="12"/>
        <v>0</v>
      </c>
      <c r="AB159" s="304"/>
      <c r="AH159" s="75"/>
      <c r="AI159" s="85"/>
      <c r="AJ159" s="85"/>
    </row>
    <row r="160" spans="1:36" x14ac:dyDescent="0.25">
      <c r="A160" s="319"/>
      <c r="B160" s="300"/>
      <c r="C160" s="320"/>
      <c r="D160" s="59"/>
      <c r="E160" s="300"/>
      <c r="F160" s="300"/>
      <c r="G160" s="300"/>
      <c r="H160" s="301"/>
      <c r="I160" s="332"/>
      <c r="J160" s="172"/>
      <c r="K160" s="172"/>
      <c r="L160" s="172"/>
      <c r="M160" s="93">
        <f t="shared" si="13"/>
        <v>0</v>
      </c>
      <c r="N160" s="276"/>
      <c r="O160" s="277">
        <f t="shared" si="14"/>
        <v>0</v>
      </c>
      <c r="P160" s="302"/>
      <c r="Q160" s="302"/>
      <c r="R160" s="303"/>
      <c r="S160" s="80">
        <f t="shared" si="15"/>
        <v>6</v>
      </c>
      <c r="T160" s="81"/>
      <c r="U160" s="81" t="str">
        <f t="shared" si="16"/>
        <v/>
      </c>
      <c r="V160" s="81"/>
      <c r="W160" s="81"/>
      <c r="X160" s="81"/>
      <c r="Y160" s="81"/>
      <c r="Z160" s="124"/>
      <c r="AA160" s="82">
        <f t="shared" si="12"/>
        <v>0</v>
      </c>
      <c r="AB160" s="304"/>
      <c r="AH160" s="75"/>
      <c r="AI160" s="85"/>
      <c r="AJ160" s="85"/>
    </row>
    <row r="161" spans="1:36" x14ac:dyDescent="0.25">
      <c r="A161" s="319"/>
      <c r="B161" s="300"/>
      <c r="C161" s="320"/>
      <c r="D161" s="59"/>
      <c r="E161" s="300"/>
      <c r="F161" s="300"/>
      <c r="G161" s="300"/>
      <c r="H161" s="301"/>
      <c r="I161" s="332"/>
      <c r="J161" s="172"/>
      <c r="K161" s="172"/>
      <c r="L161" s="172"/>
      <c r="M161" s="93">
        <f t="shared" si="13"/>
        <v>0</v>
      </c>
      <c r="N161" s="276"/>
      <c r="O161" s="277">
        <f t="shared" si="14"/>
        <v>0</v>
      </c>
      <c r="P161" s="302"/>
      <c r="Q161" s="302"/>
      <c r="R161" s="303"/>
      <c r="S161" s="80">
        <f t="shared" si="15"/>
        <v>6</v>
      </c>
      <c r="T161" s="81"/>
      <c r="U161" s="81" t="str">
        <f t="shared" si="16"/>
        <v/>
      </c>
      <c r="V161" s="81"/>
      <c r="W161" s="81"/>
      <c r="X161" s="81"/>
      <c r="Y161" s="81"/>
      <c r="Z161" s="124"/>
      <c r="AA161" s="82">
        <f t="shared" si="12"/>
        <v>0</v>
      </c>
      <c r="AB161" s="304"/>
      <c r="AH161" s="75"/>
      <c r="AI161" s="85"/>
      <c r="AJ161" s="85"/>
    </row>
    <row r="162" spans="1:36" x14ac:dyDescent="0.25">
      <c r="A162" s="319"/>
      <c r="B162" s="300"/>
      <c r="C162" s="320"/>
      <c r="D162" s="59"/>
      <c r="E162" s="300"/>
      <c r="F162" s="300"/>
      <c r="G162" s="300"/>
      <c r="H162" s="301"/>
      <c r="I162" s="332"/>
      <c r="J162" s="172"/>
      <c r="K162" s="172"/>
      <c r="L162" s="172"/>
      <c r="M162" s="93">
        <f t="shared" si="13"/>
        <v>0</v>
      </c>
      <c r="N162" s="276"/>
      <c r="O162" s="277">
        <f t="shared" si="14"/>
        <v>0</v>
      </c>
      <c r="P162" s="302"/>
      <c r="Q162" s="302"/>
      <c r="R162" s="303"/>
      <c r="S162" s="80">
        <f t="shared" si="15"/>
        <v>6</v>
      </c>
      <c r="T162" s="81"/>
      <c r="U162" s="81" t="str">
        <f t="shared" si="16"/>
        <v/>
      </c>
      <c r="V162" s="81"/>
      <c r="W162" s="81"/>
      <c r="X162" s="81"/>
      <c r="Y162" s="81"/>
      <c r="Z162" s="124"/>
      <c r="AA162" s="82">
        <f t="shared" si="12"/>
        <v>0</v>
      </c>
      <c r="AB162" s="304"/>
      <c r="AH162" s="75"/>
      <c r="AI162" s="85"/>
      <c r="AJ162" s="85"/>
    </row>
    <row r="163" spans="1:36" x14ac:dyDescent="0.25">
      <c r="A163" s="319"/>
      <c r="B163" s="300"/>
      <c r="C163" s="320"/>
      <c r="D163" s="59"/>
      <c r="E163" s="300"/>
      <c r="F163" s="300"/>
      <c r="G163" s="300"/>
      <c r="H163" s="301"/>
      <c r="I163" s="332"/>
      <c r="J163" s="172"/>
      <c r="K163" s="172"/>
      <c r="L163" s="172"/>
      <c r="M163" s="93">
        <f t="shared" si="13"/>
        <v>0</v>
      </c>
      <c r="N163" s="276"/>
      <c r="O163" s="277">
        <f t="shared" si="14"/>
        <v>0</v>
      </c>
      <c r="P163" s="302"/>
      <c r="Q163" s="302"/>
      <c r="R163" s="303"/>
      <c r="S163" s="80">
        <f t="shared" si="15"/>
        <v>6</v>
      </c>
      <c r="T163" s="81"/>
      <c r="U163" s="81" t="str">
        <f t="shared" si="16"/>
        <v/>
      </c>
      <c r="V163" s="81"/>
      <c r="W163" s="81"/>
      <c r="X163" s="81"/>
      <c r="Y163" s="81"/>
      <c r="Z163" s="124"/>
      <c r="AA163" s="82">
        <f t="shared" si="12"/>
        <v>0</v>
      </c>
      <c r="AB163" s="304"/>
      <c r="AH163" s="75"/>
      <c r="AI163" s="85"/>
      <c r="AJ163" s="85"/>
    </row>
    <row r="164" spans="1:36" x14ac:dyDescent="0.25">
      <c r="A164" s="319"/>
      <c r="B164" s="300"/>
      <c r="C164" s="320"/>
      <c r="D164" s="59"/>
      <c r="E164" s="300"/>
      <c r="F164" s="300"/>
      <c r="G164" s="300"/>
      <c r="H164" s="301"/>
      <c r="I164" s="332"/>
      <c r="J164" s="172"/>
      <c r="K164" s="172"/>
      <c r="L164" s="172"/>
      <c r="M164" s="93">
        <f t="shared" si="13"/>
        <v>0</v>
      </c>
      <c r="N164" s="276"/>
      <c r="O164" s="277">
        <f t="shared" si="14"/>
        <v>0</v>
      </c>
      <c r="P164" s="302"/>
      <c r="Q164" s="302"/>
      <c r="R164" s="303"/>
      <c r="S164" s="80">
        <f t="shared" si="15"/>
        <v>6</v>
      </c>
      <c r="T164" s="81"/>
      <c r="U164" s="81" t="str">
        <f t="shared" si="16"/>
        <v/>
      </c>
      <c r="V164" s="81"/>
      <c r="W164" s="81"/>
      <c r="X164" s="81"/>
      <c r="Y164" s="81"/>
      <c r="Z164" s="124"/>
      <c r="AA164" s="82">
        <f t="shared" si="12"/>
        <v>0</v>
      </c>
      <c r="AB164" s="304"/>
      <c r="AH164" s="75"/>
      <c r="AI164" s="85"/>
      <c r="AJ164" s="85"/>
    </row>
    <row r="165" spans="1:36" x14ac:dyDescent="0.25">
      <c r="A165" s="319"/>
      <c r="B165" s="300"/>
      <c r="C165" s="320"/>
      <c r="D165" s="59"/>
      <c r="E165" s="300"/>
      <c r="F165" s="300"/>
      <c r="G165" s="300"/>
      <c r="H165" s="301"/>
      <c r="I165" s="332"/>
      <c r="J165" s="172"/>
      <c r="K165" s="172"/>
      <c r="L165" s="172"/>
      <c r="M165" s="93">
        <f t="shared" si="13"/>
        <v>0</v>
      </c>
      <c r="N165" s="276"/>
      <c r="O165" s="277">
        <f t="shared" si="14"/>
        <v>0</v>
      </c>
      <c r="P165" s="302"/>
      <c r="Q165" s="302"/>
      <c r="R165" s="303"/>
      <c r="S165" s="80">
        <f t="shared" si="15"/>
        <v>6</v>
      </c>
      <c r="T165" s="81"/>
      <c r="U165" s="81" t="str">
        <f t="shared" si="16"/>
        <v/>
      </c>
      <c r="V165" s="81"/>
      <c r="W165" s="81"/>
      <c r="X165" s="81"/>
      <c r="Y165" s="81"/>
      <c r="Z165" s="124"/>
      <c r="AA165" s="82">
        <f t="shared" si="12"/>
        <v>0</v>
      </c>
      <c r="AB165" s="304"/>
      <c r="AH165" s="75"/>
      <c r="AI165" s="85"/>
      <c r="AJ165" s="85"/>
    </row>
    <row r="166" spans="1:36" x14ac:dyDescent="0.25">
      <c r="A166" s="319"/>
      <c r="B166" s="300"/>
      <c r="C166" s="320"/>
      <c r="D166" s="59"/>
      <c r="E166" s="300"/>
      <c r="F166" s="300"/>
      <c r="G166" s="300"/>
      <c r="H166" s="301"/>
      <c r="I166" s="332"/>
      <c r="J166" s="172"/>
      <c r="K166" s="172"/>
      <c r="L166" s="172"/>
      <c r="M166" s="93">
        <f t="shared" si="13"/>
        <v>0</v>
      </c>
      <c r="N166" s="276"/>
      <c r="O166" s="277">
        <f t="shared" si="14"/>
        <v>0</v>
      </c>
      <c r="P166" s="302"/>
      <c r="Q166" s="302"/>
      <c r="R166" s="303"/>
      <c r="S166" s="80">
        <f t="shared" si="15"/>
        <v>6</v>
      </c>
      <c r="T166" s="81"/>
      <c r="U166" s="81" t="str">
        <f t="shared" si="16"/>
        <v/>
      </c>
      <c r="V166" s="81"/>
      <c r="W166" s="81"/>
      <c r="X166" s="81"/>
      <c r="Y166" s="81"/>
      <c r="Z166" s="124"/>
      <c r="AA166" s="82">
        <f t="shared" si="12"/>
        <v>0</v>
      </c>
      <c r="AB166" s="304"/>
      <c r="AH166" s="75"/>
      <c r="AI166" s="85"/>
      <c r="AJ166" s="85"/>
    </row>
    <row r="167" spans="1:36" x14ac:dyDescent="0.25">
      <c r="A167" s="319"/>
      <c r="B167" s="300"/>
      <c r="C167" s="320"/>
      <c r="D167" s="59"/>
      <c r="E167" s="300"/>
      <c r="F167" s="300"/>
      <c r="G167" s="300"/>
      <c r="H167" s="301"/>
      <c r="I167" s="332"/>
      <c r="J167" s="172"/>
      <c r="K167" s="172"/>
      <c r="L167" s="172"/>
      <c r="M167" s="93">
        <f t="shared" si="13"/>
        <v>0</v>
      </c>
      <c r="N167" s="276"/>
      <c r="O167" s="277">
        <f t="shared" si="14"/>
        <v>0</v>
      </c>
      <c r="P167" s="302"/>
      <c r="Q167" s="302"/>
      <c r="R167" s="303"/>
      <c r="S167" s="80">
        <f t="shared" si="15"/>
        <v>6</v>
      </c>
      <c r="T167" s="81"/>
      <c r="U167" s="81" t="str">
        <f t="shared" si="16"/>
        <v/>
      </c>
      <c r="V167" s="81"/>
      <c r="W167" s="81"/>
      <c r="X167" s="81"/>
      <c r="Y167" s="81"/>
      <c r="Z167" s="124"/>
      <c r="AA167" s="82">
        <f t="shared" si="12"/>
        <v>0</v>
      </c>
      <c r="AB167" s="304"/>
      <c r="AH167" s="75"/>
      <c r="AI167" s="85"/>
      <c r="AJ167" s="85"/>
    </row>
    <row r="168" spans="1:36" x14ac:dyDescent="0.25">
      <c r="A168" s="319"/>
      <c r="B168" s="300"/>
      <c r="C168" s="320"/>
      <c r="D168" s="59"/>
      <c r="E168" s="300"/>
      <c r="F168" s="300"/>
      <c r="G168" s="300"/>
      <c r="H168" s="301"/>
      <c r="I168" s="332"/>
      <c r="J168" s="172"/>
      <c r="K168" s="172"/>
      <c r="L168" s="172"/>
      <c r="M168" s="93">
        <f t="shared" si="13"/>
        <v>0</v>
      </c>
      <c r="N168" s="276"/>
      <c r="O168" s="277">
        <f t="shared" si="14"/>
        <v>0</v>
      </c>
      <c r="P168" s="302"/>
      <c r="Q168" s="302"/>
      <c r="R168" s="303"/>
      <c r="S168" s="80">
        <f t="shared" si="15"/>
        <v>6</v>
      </c>
      <c r="T168" s="81"/>
      <c r="U168" s="81" t="str">
        <f t="shared" si="16"/>
        <v/>
      </c>
      <c r="V168" s="81"/>
      <c r="W168" s="81"/>
      <c r="X168" s="81"/>
      <c r="Y168" s="81"/>
      <c r="Z168" s="124"/>
      <c r="AA168" s="82">
        <f t="shared" si="12"/>
        <v>0</v>
      </c>
      <c r="AB168" s="304"/>
      <c r="AH168" s="75"/>
      <c r="AI168" s="85"/>
      <c r="AJ168" s="85"/>
    </row>
    <row r="169" spans="1:36" x14ac:dyDescent="0.25">
      <c r="A169" s="319"/>
      <c r="B169" s="300"/>
      <c r="C169" s="320"/>
      <c r="D169" s="59"/>
      <c r="E169" s="300"/>
      <c r="F169" s="300"/>
      <c r="G169" s="300"/>
      <c r="H169" s="301"/>
      <c r="I169" s="332"/>
      <c r="J169" s="172"/>
      <c r="K169" s="172"/>
      <c r="L169" s="172"/>
      <c r="M169" s="93">
        <f t="shared" si="13"/>
        <v>0</v>
      </c>
      <c r="N169" s="276"/>
      <c r="O169" s="277">
        <f t="shared" si="14"/>
        <v>0</v>
      </c>
      <c r="P169" s="302"/>
      <c r="Q169" s="302"/>
      <c r="R169" s="303"/>
      <c r="S169" s="80">
        <f t="shared" si="15"/>
        <v>6</v>
      </c>
      <c r="T169" s="81"/>
      <c r="U169" s="81" t="str">
        <f t="shared" si="16"/>
        <v/>
      </c>
      <c r="V169" s="81"/>
      <c r="W169" s="81"/>
      <c r="X169" s="81"/>
      <c r="Y169" s="81"/>
      <c r="Z169" s="124"/>
      <c r="AA169" s="82">
        <f t="shared" si="12"/>
        <v>0</v>
      </c>
      <c r="AB169" s="304"/>
      <c r="AH169" s="75"/>
      <c r="AI169" s="85"/>
      <c r="AJ169" s="85"/>
    </row>
    <row r="170" spans="1:36" x14ac:dyDescent="0.25">
      <c r="A170" s="319"/>
      <c r="B170" s="300"/>
      <c r="C170" s="320"/>
      <c r="D170" s="59"/>
      <c r="E170" s="300"/>
      <c r="F170" s="300"/>
      <c r="G170" s="300"/>
      <c r="H170" s="301"/>
      <c r="I170" s="332"/>
      <c r="J170" s="172"/>
      <c r="K170" s="172"/>
      <c r="L170" s="172"/>
      <c r="M170" s="93">
        <f t="shared" si="13"/>
        <v>0</v>
      </c>
      <c r="N170" s="276"/>
      <c r="O170" s="277">
        <f t="shared" si="14"/>
        <v>0</v>
      </c>
      <c r="P170" s="302"/>
      <c r="Q170" s="302"/>
      <c r="R170" s="303"/>
      <c r="S170" s="80">
        <f t="shared" si="15"/>
        <v>6</v>
      </c>
      <c r="T170" s="81"/>
      <c r="U170" s="81" t="str">
        <f t="shared" si="16"/>
        <v/>
      </c>
      <c r="V170" s="81"/>
      <c r="W170" s="81"/>
      <c r="X170" s="81"/>
      <c r="Y170" s="81"/>
      <c r="Z170" s="124"/>
      <c r="AA170" s="82">
        <f t="shared" si="12"/>
        <v>0</v>
      </c>
      <c r="AB170" s="304"/>
      <c r="AH170" s="75"/>
      <c r="AI170" s="85"/>
      <c r="AJ170" s="85"/>
    </row>
    <row r="171" spans="1:36" x14ac:dyDescent="0.25">
      <c r="A171" s="319"/>
      <c r="B171" s="300"/>
      <c r="C171" s="320"/>
      <c r="D171" s="59"/>
      <c r="E171" s="300"/>
      <c r="F171" s="300"/>
      <c r="G171" s="300"/>
      <c r="H171" s="301"/>
      <c r="I171" s="332"/>
      <c r="J171" s="172"/>
      <c r="K171" s="172"/>
      <c r="L171" s="172"/>
      <c r="M171" s="93">
        <f t="shared" si="13"/>
        <v>0</v>
      </c>
      <c r="N171" s="276"/>
      <c r="O171" s="277">
        <f t="shared" si="14"/>
        <v>0</v>
      </c>
      <c r="P171" s="302"/>
      <c r="Q171" s="302"/>
      <c r="R171" s="303"/>
      <c r="S171" s="80">
        <f t="shared" si="15"/>
        <v>6</v>
      </c>
      <c r="T171" s="81"/>
      <c r="U171" s="81" t="str">
        <f t="shared" si="16"/>
        <v/>
      </c>
      <c r="V171" s="81"/>
      <c r="W171" s="81"/>
      <c r="X171" s="81"/>
      <c r="Y171" s="81"/>
      <c r="Z171" s="124"/>
      <c r="AA171" s="82">
        <f t="shared" si="12"/>
        <v>0</v>
      </c>
      <c r="AB171" s="304"/>
      <c r="AH171" s="75"/>
      <c r="AI171" s="85"/>
      <c r="AJ171" s="85"/>
    </row>
    <row r="172" spans="1:36" x14ac:dyDescent="0.25">
      <c r="A172" s="319"/>
      <c r="B172" s="300"/>
      <c r="C172" s="320"/>
      <c r="D172" s="59"/>
      <c r="E172" s="300"/>
      <c r="F172" s="300"/>
      <c r="G172" s="300"/>
      <c r="H172" s="301"/>
      <c r="I172" s="332"/>
      <c r="J172" s="172"/>
      <c r="K172" s="172"/>
      <c r="L172" s="172"/>
      <c r="M172" s="93">
        <f t="shared" si="13"/>
        <v>0</v>
      </c>
      <c r="N172" s="276"/>
      <c r="O172" s="277">
        <f t="shared" si="14"/>
        <v>0</v>
      </c>
      <c r="P172" s="302"/>
      <c r="Q172" s="302"/>
      <c r="R172" s="303"/>
      <c r="S172" s="80">
        <f t="shared" si="15"/>
        <v>6</v>
      </c>
      <c r="T172" s="81"/>
      <c r="U172" s="81" t="str">
        <f t="shared" si="16"/>
        <v/>
      </c>
      <c r="V172" s="81"/>
      <c r="W172" s="81"/>
      <c r="X172" s="81"/>
      <c r="Y172" s="81"/>
      <c r="Z172" s="124"/>
      <c r="AA172" s="82">
        <f t="shared" si="12"/>
        <v>0</v>
      </c>
      <c r="AB172" s="304"/>
      <c r="AH172" s="75"/>
      <c r="AI172" s="85"/>
      <c r="AJ172" s="85"/>
    </row>
    <row r="173" spans="1:36" x14ac:dyDescent="0.25">
      <c r="A173" s="319"/>
      <c r="B173" s="300"/>
      <c r="C173" s="320"/>
      <c r="D173" s="59"/>
      <c r="E173" s="300"/>
      <c r="F173" s="300"/>
      <c r="G173" s="300"/>
      <c r="H173" s="301"/>
      <c r="I173" s="332"/>
      <c r="J173" s="172"/>
      <c r="K173" s="172"/>
      <c r="L173" s="172"/>
      <c r="M173" s="93">
        <f t="shared" si="13"/>
        <v>0</v>
      </c>
      <c r="N173" s="276"/>
      <c r="O173" s="277">
        <f t="shared" si="14"/>
        <v>0</v>
      </c>
      <c r="P173" s="302"/>
      <c r="Q173" s="302"/>
      <c r="R173" s="303"/>
      <c r="S173" s="80">
        <f t="shared" si="15"/>
        <v>6</v>
      </c>
      <c r="T173" s="81"/>
      <c r="U173" s="81" t="str">
        <f t="shared" si="16"/>
        <v/>
      </c>
      <c r="V173" s="81"/>
      <c r="W173" s="81"/>
      <c r="X173" s="81"/>
      <c r="Y173" s="81"/>
      <c r="Z173" s="124"/>
      <c r="AA173" s="82">
        <f t="shared" si="12"/>
        <v>0</v>
      </c>
      <c r="AB173" s="304"/>
      <c r="AH173" s="75"/>
      <c r="AI173" s="85"/>
      <c r="AJ173" s="85"/>
    </row>
    <row r="174" spans="1:36" x14ac:dyDescent="0.25">
      <c r="A174" s="319"/>
      <c r="B174" s="300"/>
      <c r="C174" s="320"/>
      <c r="D174" s="59"/>
      <c r="E174" s="300"/>
      <c r="F174" s="300"/>
      <c r="G174" s="300"/>
      <c r="H174" s="301"/>
      <c r="I174" s="332"/>
      <c r="J174" s="172"/>
      <c r="K174" s="172"/>
      <c r="L174" s="172"/>
      <c r="M174" s="93">
        <f t="shared" si="13"/>
        <v>0</v>
      </c>
      <c r="N174" s="276"/>
      <c r="O174" s="277">
        <f t="shared" si="14"/>
        <v>0</v>
      </c>
      <c r="P174" s="302"/>
      <c r="Q174" s="302"/>
      <c r="R174" s="303"/>
      <c r="S174" s="80">
        <f t="shared" si="15"/>
        <v>6</v>
      </c>
      <c r="T174" s="81"/>
      <c r="U174" s="81" t="str">
        <f t="shared" si="16"/>
        <v/>
      </c>
      <c r="V174" s="81"/>
      <c r="W174" s="81"/>
      <c r="X174" s="81"/>
      <c r="Y174" s="81"/>
      <c r="Z174" s="124"/>
      <c r="AA174" s="82">
        <f t="shared" si="12"/>
        <v>0</v>
      </c>
      <c r="AB174" s="304"/>
      <c r="AH174" s="75"/>
      <c r="AI174" s="85"/>
      <c r="AJ174" s="85"/>
    </row>
    <row r="175" spans="1:36" x14ac:dyDescent="0.25">
      <c r="A175" s="319"/>
      <c r="B175" s="300"/>
      <c r="C175" s="320"/>
      <c r="D175" s="59"/>
      <c r="E175" s="300"/>
      <c r="F175" s="300"/>
      <c r="G175" s="300"/>
      <c r="H175" s="301"/>
      <c r="I175" s="332"/>
      <c r="J175" s="172"/>
      <c r="K175" s="172"/>
      <c r="L175" s="172"/>
      <c r="M175" s="93">
        <f t="shared" si="13"/>
        <v>0</v>
      </c>
      <c r="N175" s="276"/>
      <c r="O175" s="277">
        <f t="shared" si="14"/>
        <v>0</v>
      </c>
      <c r="P175" s="302"/>
      <c r="Q175" s="302"/>
      <c r="R175" s="303"/>
      <c r="S175" s="80">
        <f t="shared" si="15"/>
        <v>6</v>
      </c>
      <c r="T175" s="81"/>
      <c r="U175" s="81" t="str">
        <f t="shared" si="16"/>
        <v/>
      </c>
      <c r="V175" s="81"/>
      <c r="W175" s="81"/>
      <c r="X175" s="81"/>
      <c r="Y175" s="81"/>
      <c r="Z175" s="124"/>
      <c r="AA175" s="82">
        <f t="shared" si="12"/>
        <v>0</v>
      </c>
      <c r="AB175" s="304"/>
      <c r="AH175" s="75"/>
      <c r="AI175" s="85"/>
      <c r="AJ175" s="85"/>
    </row>
    <row r="176" spans="1:36" x14ac:dyDescent="0.25">
      <c r="A176" s="319"/>
      <c r="B176" s="300"/>
      <c r="C176" s="320"/>
      <c r="D176" s="59"/>
      <c r="E176" s="300"/>
      <c r="F176" s="300"/>
      <c r="G176" s="300"/>
      <c r="H176" s="301"/>
      <c r="I176" s="332"/>
      <c r="J176" s="172"/>
      <c r="K176" s="172"/>
      <c r="L176" s="172"/>
      <c r="M176" s="93">
        <f t="shared" si="13"/>
        <v>0</v>
      </c>
      <c r="N176" s="276"/>
      <c r="O176" s="277">
        <f t="shared" si="14"/>
        <v>0</v>
      </c>
      <c r="P176" s="302"/>
      <c r="Q176" s="302"/>
      <c r="R176" s="303"/>
      <c r="S176" s="80">
        <f t="shared" si="15"/>
        <v>6</v>
      </c>
      <c r="T176" s="81"/>
      <c r="U176" s="81" t="str">
        <f t="shared" si="16"/>
        <v/>
      </c>
      <c r="V176" s="81"/>
      <c r="W176" s="81"/>
      <c r="X176" s="81"/>
      <c r="Y176" s="81"/>
      <c r="Z176" s="124"/>
      <c r="AA176" s="82">
        <f t="shared" si="12"/>
        <v>0</v>
      </c>
      <c r="AB176" s="304"/>
      <c r="AH176" s="75"/>
      <c r="AI176" s="85"/>
      <c r="AJ176" s="85"/>
    </row>
    <row r="177" spans="1:36" x14ac:dyDescent="0.25">
      <c r="A177" s="319"/>
      <c r="B177" s="300"/>
      <c r="C177" s="320"/>
      <c r="D177" s="59"/>
      <c r="E177" s="300"/>
      <c r="F177" s="300"/>
      <c r="G177" s="300"/>
      <c r="H177" s="301"/>
      <c r="I177" s="332"/>
      <c r="J177" s="172"/>
      <c r="K177" s="172"/>
      <c r="L177" s="172"/>
      <c r="M177" s="93">
        <f t="shared" si="13"/>
        <v>0</v>
      </c>
      <c r="N177" s="276"/>
      <c r="O177" s="277">
        <f t="shared" si="14"/>
        <v>0</v>
      </c>
      <c r="P177" s="302"/>
      <c r="Q177" s="302"/>
      <c r="R177" s="303"/>
      <c r="S177" s="80">
        <f t="shared" si="15"/>
        <v>6</v>
      </c>
      <c r="T177" s="81"/>
      <c r="U177" s="81" t="str">
        <f t="shared" si="16"/>
        <v/>
      </c>
      <c r="V177" s="81"/>
      <c r="W177" s="81"/>
      <c r="X177" s="81"/>
      <c r="Y177" s="81"/>
      <c r="Z177" s="124"/>
      <c r="AA177" s="82">
        <f t="shared" si="12"/>
        <v>0</v>
      </c>
      <c r="AB177" s="304"/>
      <c r="AH177" s="75"/>
      <c r="AI177" s="85"/>
      <c r="AJ177" s="85"/>
    </row>
    <row r="178" spans="1:36" x14ac:dyDescent="0.25">
      <c r="A178" s="319"/>
      <c r="B178" s="300"/>
      <c r="C178" s="320"/>
      <c r="D178" s="59"/>
      <c r="E178" s="300"/>
      <c r="F178" s="300"/>
      <c r="G178" s="300"/>
      <c r="H178" s="301"/>
      <c r="I178" s="332"/>
      <c r="J178" s="172"/>
      <c r="K178" s="172"/>
      <c r="L178" s="172"/>
      <c r="M178" s="93">
        <f t="shared" si="13"/>
        <v>0</v>
      </c>
      <c r="N178" s="276"/>
      <c r="O178" s="277">
        <f t="shared" si="14"/>
        <v>0</v>
      </c>
      <c r="P178" s="302"/>
      <c r="Q178" s="302"/>
      <c r="R178" s="303"/>
      <c r="S178" s="80">
        <f t="shared" si="15"/>
        <v>6</v>
      </c>
      <c r="T178" s="81"/>
      <c r="U178" s="81" t="str">
        <f t="shared" si="16"/>
        <v/>
      </c>
      <c r="V178" s="81"/>
      <c r="W178" s="81"/>
      <c r="X178" s="81"/>
      <c r="Y178" s="81"/>
      <c r="Z178" s="124"/>
      <c r="AA178" s="82">
        <f t="shared" si="12"/>
        <v>0</v>
      </c>
      <c r="AB178" s="304"/>
      <c r="AH178" s="75"/>
      <c r="AI178" s="85"/>
      <c r="AJ178" s="85"/>
    </row>
    <row r="179" spans="1:36" x14ac:dyDescent="0.25">
      <c r="A179" s="319"/>
      <c r="B179" s="300"/>
      <c r="C179" s="320"/>
      <c r="D179" s="59"/>
      <c r="E179" s="300"/>
      <c r="F179" s="300"/>
      <c r="G179" s="300"/>
      <c r="H179" s="301"/>
      <c r="I179" s="332"/>
      <c r="J179" s="172"/>
      <c r="K179" s="172"/>
      <c r="L179" s="172"/>
      <c r="M179" s="93">
        <f t="shared" si="13"/>
        <v>0</v>
      </c>
      <c r="N179" s="276"/>
      <c r="O179" s="277">
        <f t="shared" si="14"/>
        <v>0</v>
      </c>
      <c r="P179" s="302"/>
      <c r="Q179" s="302"/>
      <c r="R179" s="303"/>
      <c r="S179" s="80">
        <f t="shared" si="15"/>
        <v>6</v>
      </c>
      <c r="T179" s="81"/>
      <c r="U179" s="81" t="str">
        <f t="shared" si="16"/>
        <v/>
      </c>
      <c r="V179" s="81"/>
      <c r="W179" s="81"/>
      <c r="X179" s="81"/>
      <c r="Y179" s="81"/>
      <c r="Z179" s="124"/>
      <c r="AA179" s="82">
        <f t="shared" si="12"/>
        <v>0</v>
      </c>
      <c r="AB179" s="304"/>
      <c r="AH179" s="75"/>
      <c r="AI179" s="85"/>
      <c r="AJ179" s="85"/>
    </row>
    <row r="180" spans="1:36" x14ac:dyDescent="0.25">
      <c r="A180" s="319"/>
      <c r="B180" s="300"/>
      <c r="C180" s="320"/>
      <c r="D180" s="59"/>
      <c r="E180" s="300"/>
      <c r="F180" s="300"/>
      <c r="G180" s="300"/>
      <c r="H180" s="301"/>
      <c r="I180" s="332"/>
      <c r="J180" s="172"/>
      <c r="K180" s="172"/>
      <c r="L180" s="172"/>
      <c r="M180" s="93">
        <f t="shared" si="13"/>
        <v>0</v>
      </c>
      <c r="N180" s="276"/>
      <c r="O180" s="277">
        <f t="shared" si="14"/>
        <v>0</v>
      </c>
      <c r="P180" s="302"/>
      <c r="Q180" s="302"/>
      <c r="R180" s="303"/>
      <c r="S180" s="80">
        <f t="shared" si="15"/>
        <v>6</v>
      </c>
      <c r="T180" s="81"/>
      <c r="U180" s="81" t="str">
        <f t="shared" si="16"/>
        <v/>
      </c>
      <c r="V180" s="81"/>
      <c r="W180" s="81"/>
      <c r="X180" s="81"/>
      <c r="Y180" s="81"/>
      <c r="Z180" s="124"/>
      <c r="AA180" s="82">
        <f t="shared" si="12"/>
        <v>0</v>
      </c>
      <c r="AB180" s="304"/>
      <c r="AH180" s="75"/>
      <c r="AI180" s="85"/>
      <c r="AJ180" s="85"/>
    </row>
    <row r="181" spans="1:36" x14ac:dyDescent="0.25">
      <c r="A181" s="319"/>
      <c r="B181" s="300"/>
      <c r="C181" s="320"/>
      <c r="D181" s="59"/>
      <c r="E181" s="300"/>
      <c r="F181" s="300"/>
      <c r="G181" s="300"/>
      <c r="H181" s="301"/>
      <c r="I181" s="332"/>
      <c r="J181" s="172"/>
      <c r="K181" s="172"/>
      <c r="L181" s="172"/>
      <c r="M181" s="93">
        <f t="shared" si="13"/>
        <v>0</v>
      </c>
      <c r="N181" s="276"/>
      <c r="O181" s="277">
        <f t="shared" si="14"/>
        <v>0</v>
      </c>
      <c r="P181" s="302"/>
      <c r="Q181" s="302"/>
      <c r="R181" s="303"/>
      <c r="S181" s="80">
        <f t="shared" si="15"/>
        <v>6</v>
      </c>
      <c r="T181" s="81"/>
      <c r="U181" s="81" t="str">
        <f t="shared" si="16"/>
        <v/>
      </c>
      <c r="V181" s="81"/>
      <c r="W181" s="81"/>
      <c r="X181" s="81"/>
      <c r="Y181" s="81"/>
      <c r="Z181" s="124"/>
      <c r="AA181" s="82">
        <f t="shared" si="12"/>
        <v>0</v>
      </c>
      <c r="AB181" s="304"/>
      <c r="AH181" s="75"/>
      <c r="AI181" s="85"/>
      <c r="AJ181" s="85"/>
    </row>
    <row r="182" spans="1:36" x14ac:dyDescent="0.25">
      <c r="A182" s="319"/>
      <c r="B182" s="300"/>
      <c r="C182" s="320"/>
      <c r="D182" s="59"/>
      <c r="E182" s="300"/>
      <c r="F182" s="300"/>
      <c r="G182" s="300"/>
      <c r="H182" s="301"/>
      <c r="I182" s="332"/>
      <c r="J182" s="172"/>
      <c r="K182" s="172"/>
      <c r="L182" s="172"/>
      <c r="M182" s="93">
        <f t="shared" si="13"/>
        <v>0</v>
      </c>
      <c r="N182" s="276"/>
      <c r="O182" s="277">
        <f t="shared" si="14"/>
        <v>0</v>
      </c>
      <c r="P182" s="302"/>
      <c r="Q182" s="302"/>
      <c r="R182" s="303"/>
      <c r="S182" s="80">
        <f t="shared" si="15"/>
        <v>6</v>
      </c>
      <c r="T182" s="81"/>
      <c r="U182" s="81" t="str">
        <f t="shared" si="16"/>
        <v/>
      </c>
      <c r="V182" s="81"/>
      <c r="W182" s="81"/>
      <c r="X182" s="81"/>
      <c r="Y182" s="81"/>
      <c r="Z182" s="124"/>
      <c r="AA182" s="82">
        <f t="shared" si="12"/>
        <v>0</v>
      </c>
      <c r="AB182" s="304"/>
      <c r="AH182" s="75"/>
      <c r="AI182" s="85"/>
      <c r="AJ182" s="85"/>
    </row>
    <row r="183" spans="1:36" x14ac:dyDescent="0.25">
      <c r="A183" s="319"/>
      <c r="B183" s="300"/>
      <c r="C183" s="320"/>
      <c r="D183" s="59"/>
      <c r="E183" s="300"/>
      <c r="F183" s="300"/>
      <c r="G183" s="300"/>
      <c r="H183" s="301"/>
      <c r="I183" s="332"/>
      <c r="J183" s="172"/>
      <c r="K183" s="172"/>
      <c r="L183" s="172"/>
      <c r="M183" s="93">
        <f t="shared" si="13"/>
        <v>0</v>
      </c>
      <c r="N183" s="276"/>
      <c r="O183" s="277">
        <f t="shared" si="14"/>
        <v>0</v>
      </c>
      <c r="P183" s="302"/>
      <c r="Q183" s="302"/>
      <c r="R183" s="303"/>
      <c r="S183" s="80">
        <f t="shared" si="15"/>
        <v>6</v>
      </c>
      <c r="T183" s="81"/>
      <c r="U183" s="81" t="str">
        <f t="shared" si="16"/>
        <v/>
      </c>
      <c r="V183" s="81"/>
      <c r="W183" s="81"/>
      <c r="X183" s="81"/>
      <c r="Y183" s="81"/>
      <c r="Z183" s="124"/>
      <c r="AA183" s="82">
        <f t="shared" si="12"/>
        <v>0</v>
      </c>
      <c r="AB183" s="304"/>
      <c r="AH183" s="75"/>
      <c r="AI183" s="85"/>
      <c r="AJ183" s="85"/>
    </row>
    <row r="184" spans="1:36" x14ac:dyDescent="0.25">
      <c r="A184" s="319"/>
      <c r="B184" s="300"/>
      <c r="C184" s="320"/>
      <c r="D184" s="59"/>
      <c r="E184" s="300"/>
      <c r="F184" s="300"/>
      <c r="G184" s="300"/>
      <c r="H184" s="301"/>
      <c r="I184" s="332"/>
      <c r="J184" s="172"/>
      <c r="K184" s="172"/>
      <c r="L184" s="172"/>
      <c r="M184" s="93">
        <f t="shared" si="13"/>
        <v>0</v>
      </c>
      <c r="N184" s="276"/>
      <c r="O184" s="277">
        <f t="shared" si="14"/>
        <v>0</v>
      </c>
      <c r="P184" s="302"/>
      <c r="Q184" s="302"/>
      <c r="R184" s="303"/>
      <c r="S184" s="80">
        <f t="shared" si="15"/>
        <v>6</v>
      </c>
      <c r="T184" s="81"/>
      <c r="U184" s="81" t="str">
        <f t="shared" si="16"/>
        <v/>
      </c>
      <c r="V184" s="81"/>
      <c r="W184" s="81"/>
      <c r="X184" s="81"/>
      <c r="Y184" s="81"/>
      <c r="Z184" s="124"/>
      <c r="AA184" s="82">
        <f t="shared" si="12"/>
        <v>0</v>
      </c>
      <c r="AB184" s="304"/>
      <c r="AH184" s="75"/>
      <c r="AI184" s="85"/>
      <c r="AJ184" s="85"/>
    </row>
    <row r="185" spans="1:36" x14ac:dyDescent="0.25">
      <c r="A185" s="319"/>
      <c r="B185" s="300"/>
      <c r="C185" s="320"/>
      <c r="D185" s="59"/>
      <c r="E185" s="300"/>
      <c r="F185" s="300"/>
      <c r="G185" s="300"/>
      <c r="H185" s="301"/>
      <c r="I185" s="332"/>
      <c r="J185" s="172"/>
      <c r="K185" s="172"/>
      <c r="L185" s="172"/>
      <c r="M185" s="93">
        <f t="shared" si="13"/>
        <v>0</v>
      </c>
      <c r="N185" s="276"/>
      <c r="O185" s="277">
        <f t="shared" si="14"/>
        <v>0</v>
      </c>
      <c r="P185" s="302"/>
      <c r="Q185" s="302"/>
      <c r="R185" s="303"/>
      <c r="S185" s="80">
        <f t="shared" si="15"/>
        <v>6</v>
      </c>
      <c r="T185" s="81"/>
      <c r="U185" s="81" t="str">
        <f t="shared" si="16"/>
        <v/>
      </c>
      <c r="V185" s="81"/>
      <c r="W185" s="81"/>
      <c r="X185" s="81"/>
      <c r="Y185" s="81"/>
      <c r="Z185" s="124"/>
      <c r="AA185" s="82">
        <f t="shared" si="12"/>
        <v>0</v>
      </c>
      <c r="AB185" s="304"/>
      <c r="AH185" s="75"/>
      <c r="AI185" s="85"/>
      <c r="AJ185" s="85"/>
    </row>
    <row r="186" spans="1:36" x14ac:dyDescent="0.25">
      <c r="A186" s="319"/>
      <c r="B186" s="300"/>
      <c r="C186" s="320"/>
      <c r="D186" s="59"/>
      <c r="E186" s="300"/>
      <c r="F186" s="300"/>
      <c r="G186" s="300"/>
      <c r="H186" s="301"/>
      <c r="I186" s="332"/>
      <c r="J186" s="172"/>
      <c r="K186" s="172"/>
      <c r="L186" s="172"/>
      <c r="M186" s="93">
        <f t="shared" si="13"/>
        <v>0</v>
      </c>
      <c r="N186" s="276"/>
      <c r="O186" s="277">
        <f t="shared" si="14"/>
        <v>0</v>
      </c>
      <c r="P186" s="302"/>
      <c r="Q186" s="302"/>
      <c r="R186" s="303"/>
      <c r="S186" s="80">
        <f t="shared" si="15"/>
        <v>6</v>
      </c>
      <c r="T186" s="81"/>
      <c r="U186" s="81" t="str">
        <f t="shared" si="16"/>
        <v/>
      </c>
      <c r="V186" s="81"/>
      <c r="W186" s="81"/>
      <c r="X186" s="81"/>
      <c r="Y186" s="81"/>
      <c r="Z186" s="124"/>
      <c r="AA186" s="82">
        <f t="shared" si="12"/>
        <v>0</v>
      </c>
      <c r="AB186" s="304"/>
      <c r="AH186" s="75"/>
      <c r="AI186" s="85"/>
      <c r="AJ186" s="85"/>
    </row>
    <row r="187" spans="1:36" x14ac:dyDescent="0.25">
      <c r="A187" s="319"/>
      <c r="B187" s="300"/>
      <c r="C187" s="320"/>
      <c r="D187" s="59"/>
      <c r="E187" s="300"/>
      <c r="F187" s="300"/>
      <c r="G187" s="300"/>
      <c r="H187" s="301"/>
      <c r="I187" s="332"/>
      <c r="J187" s="172"/>
      <c r="K187" s="172"/>
      <c r="L187" s="172"/>
      <c r="M187" s="93">
        <f t="shared" si="13"/>
        <v>0</v>
      </c>
      <c r="N187" s="276"/>
      <c r="O187" s="277">
        <f t="shared" si="14"/>
        <v>0</v>
      </c>
      <c r="P187" s="302"/>
      <c r="Q187" s="302"/>
      <c r="R187" s="303"/>
      <c r="S187" s="80">
        <f t="shared" si="15"/>
        <v>6</v>
      </c>
      <c r="T187" s="81"/>
      <c r="U187" s="81" t="str">
        <f t="shared" si="16"/>
        <v/>
      </c>
      <c r="V187" s="81"/>
      <c r="W187" s="81"/>
      <c r="X187" s="81"/>
      <c r="Y187" s="81"/>
      <c r="Z187" s="124"/>
      <c r="AA187" s="82">
        <f t="shared" si="12"/>
        <v>0</v>
      </c>
      <c r="AB187" s="304"/>
      <c r="AH187" s="75"/>
      <c r="AI187" s="85"/>
      <c r="AJ187" s="85"/>
    </row>
    <row r="188" spans="1:36" x14ac:dyDescent="0.25">
      <c r="A188" s="319"/>
      <c r="B188" s="300"/>
      <c r="C188" s="320"/>
      <c r="D188" s="59"/>
      <c r="E188" s="300"/>
      <c r="F188" s="300"/>
      <c r="G188" s="300"/>
      <c r="H188" s="301"/>
      <c r="I188" s="332"/>
      <c r="J188" s="172"/>
      <c r="K188" s="172"/>
      <c r="L188" s="172"/>
      <c r="M188" s="93">
        <f t="shared" si="13"/>
        <v>0</v>
      </c>
      <c r="N188" s="276"/>
      <c r="O188" s="277">
        <f t="shared" si="14"/>
        <v>0</v>
      </c>
      <c r="P188" s="302"/>
      <c r="Q188" s="302"/>
      <c r="R188" s="303"/>
      <c r="S188" s="80">
        <f t="shared" si="15"/>
        <v>6</v>
      </c>
      <c r="T188" s="81"/>
      <c r="U188" s="81" t="str">
        <f t="shared" si="16"/>
        <v/>
      </c>
      <c r="V188" s="81"/>
      <c r="W188" s="81"/>
      <c r="X188" s="81"/>
      <c r="Y188" s="81"/>
      <c r="Z188" s="124"/>
      <c r="AA188" s="82">
        <f t="shared" si="12"/>
        <v>0</v>
      </c>
      <c r="AB188" s="304"/>
      <c r="AH188" s="75"/>
      <c r="AI188" s="85"/>
      <c r="AJ188" s="85"/>
    </row>
    <row r="189" spans="1:36" x14ac:dyDescent="0.25">
      <c r="A189" s="319"/>
      <c r="B189" s="300"/>
      <c r="C189" s="320"/>
      <c r="D189" s="59"/>
      <c r="E189" s="300"/>
      <c r="F189" s="300"/>
      <c r="G189" s="300"/>
      <c r="H189" s="301"/>
      <c r="I189" s="332"/>
      <c r="J189" s="172"/>
      <c r="K189" s="172"/>
      <c r="L189" s="172"/>
      <c r="M189" s="93">
        <f t="shared" si="13"/>
        <v>0</v>
      </c>
      <c r="N189" s="276"/>
      <c r="O189" s="277">
        <f t="shared" si="14"/>
        <v>0</v>
      </c>
      <c r="P189" s="302"/>
      <c r="Q189" s="302"/>
      <c r="R189" s="303"/>
      <c r="S189" s="80">
        <f t="shared" si="15"/>
        <v>6</v>
      </c>
      <c r="T189" s="81"/>
      <c r="U189" s="81" t="str">
        <f t="shared" si="16"/>
        <v/>
      </c>
      <c r="V189" s="81"/>
      <c r="W189" s="81"/>
      <c r="X189" s="81"/>
      <c r="Y189" s="81"/>
      <c r="Z189" s="124"/>
      <c r="AA189" s="82">
        <f t="shared" si="12"/>
        <v>0</v>
      </c>
      <c r="AB189" s="304"/>
      <c r="AH189" s="75"/>
      <c r="AI189" s="85"/>
      <c r="AJ189" s="85"/>
    </row>
    <row r="190" spans="1:36" x14ac:dyDescent="0.25">
      <c r="A190" s="319"/>
      <c r="B190" s="300"/>
      <c r="C190" s="320"/>
      <c r="D190" s="59"/>
      <c r="E190" s="300"/>
      <c r="F190" s="300"/>
      <c r="G190" s="300"/>
      <c r="H190" s="301"/>
      <c r="I190" s="332"/>
      <c r="J190" s="172"/>
      <c r="K190" s="172"/>
      <c r="L190" s="172"/>
      <c r="M190" s="93">
        <f t="shared" si="13"/>
        <v>0</v>
      </c>
      <c r="N190" s="276"/>
      <c r="O190" s="277">
        <f t="shared" si="14"/>
        <v>0</v>
      </c>
      <c r="P190" s="302"/>
      <c r="Q190" s="302"/>
      <c r="R190" s="303"/>
      <c r="S190" s="80">
        <f t="shared" si="15"/>
        <v>6</v>
      </c>
      <c r="T190" s="81"/>
      <c r="U190" s="81" t="str">
        <f t="shared" si="16"/>
        <v/>
      </c>
      <c r="V190" s="81"/>
      <c r="W190" s="81"/>
      <c r="X190" s="81"/>
      <c r="Y190" s="81"/>
      <c r="Z190" s="124"/>
      <c r="AA190" s="82">
        <f t="shared" si="12"/>
        <v>0</v>
      </c>
      <c r="AB190" s="304"/>
      <c r="AH190" s="75"/>
      <c r="AI190" s="85"/>
      <c r="AJ190" s="85"/>
    </row>
    <row r="191" spans="1:36" x14ac:dyDescent="0.25">
      <c r="A191" s="319"/>
      <c r="B191" s="300"/>
      <c r="C191" s="320"/>
      <c r="D191" s="59"/>
      <c r="E191" s="300"/>
      <c r="F191" s="300"/>
      <c r="G191" s="300"/>
      <c r="H191" s="301"/>
      <c r="I191" s="332"/>
      <c r="J191" s="172"/>
      <c r="K191" s="172"/>
      <c r="L191" s="172"/>
      <c r="M191" s="93">
        <f t="shared" si="13"/>
        <v>0</v>
      </c>
      <c r="N191" s="276"/>
      <c r="O191" s="277">
        <f t="shared" si="14"/>
        <v>0</v>
      </c>
      <c r="P191" s="302"/>
      <c r="Q191" s="302"/>
      <c r="R191" s="303"/>
      <c r="S191" s="80">
        <f t="shared" si="15"/>
        <v>6</v>
      </c>
      <c r="T191" s="81"/>
      <c r="U191" s="81" t="str">
        <f t="shared" si="16"/>
        <v/>
      </c>
      <c r="V191" s="81"/>
      <c r="W191" s="81"/>
      <c r="X191" s="81"/>
      <c r="Y191" s="81"/>
      <c r="Z191" s="124"/>
      <c r="AA191" s="82">
        <f t="shared" si="12"/>
        <v>0</v>
      </c>
      <c r="AB191" s="304"/>
      <c r="AH191" s="75"/>
      <c r="AI191" s="85"/>
      <c r="AJ191" s="85"/>
    </row>
    <row r="192" spans="1:36" x14ac:dyDescent="0.25">
      <c r="A192" s="319"/>
      <c r="B192" s="300"/>
      <c r="C192" s="320"/>
      <c r="D192" s="59"/>
      <c r="E192" s="300"/>
      <c r="F192" s="300"/>
      <c r="G192" s="300"/>
      <c r="H192" s="301"/>
      <c r="I192" s="332"/>
      <c r="J192" s="172"/>
      <c r="K192" s="172"/>
      <c r="L192" s="172"/>
      <c r="M192" s="93">
        <f t="shared" si="13"/>
        <v>0</v>
      </c>
      <c r="N192" s="276"/>
      <c r="O192" s="277">
        <f t="shared" si="14"/>
        <v>0</v>
      </c>
      <c r="P192" s="302"/>
      <c r="Q192" s="302"/>
      <c r="R192" s="303"/>
      <c r="S192" s="80">
        <f t="shared" si="15"/>
        <v>6</v>
      </c>
      <c r="T192" s="81"/>
      <c r="U192" s="81" t="str">
        <f t="shared" si="16"/>
        <v/>
      </c>
      <c r="V192" s="81"/>
      <c r="W192" s="81"/>
      <c r="X192" s="81"/>
      <c r="Y192" s="81"/>
      <c r="Z192" s="124"/>
      <c r="AA192" s="82">
        <f t="shared" si="12"/>
        <v>0</v>
      </c>
      <c r="AB192" s="304"/>
      <c r="AH192" s="75"/>
      <c r="AI192" s="85"/>
      <c r="AJ192" s="85"/>
    </row>
    <row r="193" spans="1:44" x14ac:dyDescent="0.25">
      <c r="A193" s="319"/>
      <c r="B193" s="300"/>
      <c r="C193" s="320"/>
      <c r="D193" s="59"/>
      <c r="E193" s="300"/>
      <c r="F193" s="300"/>
      <c r="G193" s="300"/>
      <c r="H193" s="301"/>
      <c r="I193" s="332"/>
      <c r="J193" s="172"/>
      <c r="K193" s="172"/>
      <c r="L193" s="172"/>
      <c r="M193" s="93">
        <f t="shared" si="13"/>
        <v>0</v>
      </c>
      <c r="N193" s="276"/>
      <c r="O193" s="277">
        <f t="shared" si="14"/>
        <v>0</v>
      </c>
      <c r="P193" s="302"/>
      <c r="Q193" s="302"/>
      <c r="R193" s="303"/>
      <c r="S193" s="80">
        <f t="shared" si="15"/>
        <v>6</v>
      </c>
      <c r="T193" s="81"/>
      <c r="U193" s="81" t="str">
        <f t="shared" si="16"/>
        <v/>
      </c>
      <c r="V193" s="81"/>
      <c r="W193" s="81"/>
      <c r="X193" s="81"/>
      <c r="Y193" s="81"/>
      <c r="Z193" s="124"/>
      <c r="AA193" s="82">
        <f t="shared" si="12"/>
        <v>0</v>
      </c>
      <c r="AB193" s="304"/>
      <c r="AH193" s="75"/>
      <c r="AI193" s="85"/>
      <c r="AJ193" s="85"/>
    </row>
    <row r="194" spans="1:44" x14ac:dyDescent="0.25">
      <c r="A194" s="319"/>
      <c r="B194" s="300"/>
      <c r="C194" s="320"/>
      <c r="D194" s="59"/>
      <c r="E194" s="300"/>
      <c r="F194" s="300"/>
      <c r="G194" s="300"/>
      <c r="H194" s="301"/>
      <c r="I194" s="332"/>
      <c r="J194" s="172"/>
      <c r="K194" s="172"/>
      <c r="L194" s="172"/>
      <c r="M194" s="93">
        <f t="shared" si="13"/>
        <v>0</v>
      </c>
      <c r="N194" s="276"/>
      <c r="O194" s="277">
        <f t="shared" si="14"/>
        <v>0</v>
      </c>
      <c r="P194" s="302"/>
      <c r="Q194" s="302"/>
      <c r="R194" s="303"/>
      <c r="S194" s="80">
        <f t="shared" si="15"/>
        <v>6</v>
      </c>
      <c r="T194" s="81"/>
      <c r="U194" s="81" t="str">
        <f t="shared" si="16"/>
        <v/>
      </c>
      <c r="V194" s="81"/>
      <c r="W194" s="81"/>
      <c r="X194" s="81"/>
      <c r="Y194" s="81"/>
      <c r="Z194" s="124"/>
      <c r="AA194" s="82">
        <f t="shared" si="12"/>
        <v>0</v>
      </c>
      <c r="AB194" s="304"/>
      <c r="AH194" s="75"/>
      <c r="AI194" s="85"/>
      <c r="AJ194" s="85"/>
    </row>
    <row r="195" spans="1:44" x14ac:dyDescent="0.25">
      <c r="A195" s="319"/>
      <c r="B195" s="300"/>
      <c r="C195" s="320"/>
      <c r="D195" s="59"/>
      <c r="E195" s="300"/>
      <c r="F195" s="300"/>
      <c r="G195" s="300"/>
      <c r="H195" s="301"/>
      <c r="I195" s="332"/>
      <c r="J195" s="172"/>
      <c r="K195" s="172"/>
      <c r="L195" s="172"/>
      <c r="M195" s="93">
        <f t="shared" si="13"/>
        <v>0</v>
      </c>
      <c r="N195" s="276"/>
      <c r="O195" s="277">
        <f t="shared" si="14"/>
        <v>0</v>
      </c>
      <c r="P195" s="302"/>
      <c r="Q195" s="302"/>
      <c r="R195" s="303"/>
      <c r="S195" s="80">
        <f t="shared" si="15"/>
        <v>6</v>
      </c>
      <c r="T195" s="81"/>
      <c r="U195" s="81" t="str">
        <f t="shared" si="16"/>
        <v/>
      </c>
      <c r="V195" s="81"/>
      <c r="W195" s="81"/>
      <c r="X195" s="81"/>
      <c r="Y195" s="81"/>
      <c r="Z195" s="124"/>
      <c r="AA195" s="82">
        <f t="shared" si="12"/>
        <v>0</v>
      </c>
      <c r="AB195" s="304"/>
      <c r="AH195" s="75"/>
      <c r="AI195" s="85"/>
      <c r="AJ195" s="85"/>
    </row>
    <row r="196" spans="1:44" x14ac:dyDescent="0.25">
      <c r="A196" s="319"/>
      <c r="B196" s="300"/>
      <c r="C196" s="320"/>
      <c r="D196" s="59"/>
      <c r="E196" s="300"/>
      <c r="F196" s="300"/>
      <c r="G196" s="300"/>
      <c r="H196" s="301"/>
      <c r="I196" s="332"/>
      <c r="J196" s="172"/>
      <c r="K196" s="172"/>
      <c r="L196" s="172"/>
      <c r="M196" s="93">
        <f t="shared" si="13"/>
        <v>0</v>
      </c>
      <c r="N196" s="276"/>
      <c r="O196" s="277">
        <f t="shared" si="14"/>
        <v>0</v>
      </c>
      <c r="P196" s="302"/>
      <c r="Q196" s="302"/>
      <c r="R196" s="303"/>
      <c r="S196" s="80">
        <f t="shared" si="15"/>
        <v>6</v>
      </c>
      <c r="T196" s="81"/>
      <c r="U196" s="81" t="str">
        <f t="shared" si="16"/>
        <v/>
      </c>
      <c r="V196" s="81"/>
      <c r="W196" s="81"/>
      <c r="X196" s="81"/>
      <c r="Y196" s="81"/>
      <c r="Z196" s="124"/>
      <c r="AA196" s="82">
        <f t="shared" si="12"/>
        <v>0</v>
      </c>
      <c r="AB196" s="304"/>
      <c r="AH196" s="75"/>
      <c r="AI196" s="85"/>
      <c r="AJ196" s="85"/>
    </row>
    <row r="197" spans="1:44" x14ac:dyDescent="0.25">
      <c r="A197" s="319"/>
      <c r="B197" s="300"/>
      <c r="C197" s="320"/>
      <c r="D197" s="59"/>
      <c r="E197" s="300"/>
      <c r="F197" s="300"/>
      <c r="G197" s="300"/>
      <c r="H197" s="301"/>
      <c r="I197" s="332"/>
      <c r="J197" s="172"/>
      <c r="K197" s="172"/>
      <c r="L197" s="172"/>
      <c r="M197" s="93">
        <f t="shared" si="13"/>
        <v>0</v>
      </c>
      <c r="N197" s="276"/>
      <c r="O197" s="277">
        <f t="shared" si="14"/>
        <v>0</v>
      </c>
      <c r="P197" s="302"/>
      <c r="Q197" s="302"/>
      <c r="R197" s="303"/>
      <c r="S197" s="80">
        <f t="shared" si="15"/>
        <v>6</v>
      </c>
      <c r="T197" s="81"/>
      <c r="U197" s="81" t="str">
        <f t="shared" si="16"/>
        <v/>
      </c>
      <c r="V197" s="81"/>
      <c r="W197" s="81"/>
      <c r="X197" s="81"/>
      <c r="Y197" s="81"/>
      <c r="Z197" s="124"/>
      <c r="AA197" s="82">
        <f t="shared" ref="AA197:AA260" si="17">IF(S197=6,O197,"")</f>
        <v>0</v>
      </c>
      <c r="AB197" s="304"/>
      <c r="AH197" s="75"/>
      <c r="AI197" s="85"/>
      <c r="AJ197" s="85"/>
    </row>
    <row r="198" spans="1:44" x14ac:dyDescent="0.25">
      <c r="A198" s="319"/>
      <c r="B198" s="300"/>
      <c r="C198" s="320"/>
      <c r="D198" s="59"/>
      <c r="E198" s="300"/>
      <c r="F198" s="300"/>
      <c r="G198" s="300"/>
      <c r="H198" s="301"/>
      <c r="I198" s="332"/>
      <c r="J198" s="172"/>
      <c r="K198" s="172"/>
      <c r="L198" s="172"/>
      <c r="M198" s="93">
        <f t="shared" ref="M198:M261" si="18">J198+K198-L198</f>
        <v>0</v>
      </c>
      <c r="N198" s="276"/>
      <c r="O198" s="277">
        <f t="shared" ref="O198:O261" si="19">J198*N198</f>
        <v>0</v>
      </c>
      <c r="P198" s="302"/>
      <c r="Q198" s="302"/>
      <c r="R198" s="303"/>
      <c r="S198" s="80">
        <f t="shared" ref="S198:S261" si="20">COUNTIF(T198:Y198,"")</f>
        <v>6</v>
      </c>
      <c r="T198" s="81"/>
      <c r="U198" s="81" t="str">
        <f t="shared" si="16"/>
        <v/>
      </c>
      <c r="V198" s="81"/>
      <c r="W198" s="81"/>
      <c r="X198" s="81"/>
      <c r="Y198" s="81"/>
      <c r="Z198" s="124"/>
      <c r="AA198" s="82">
        <f t="shared" si="17"/>
        <v>0</v>
      </c>
      <c r="AB198" s="304"/>
      <c r="AH198" s="75"/>
      <c r="AI198" s="85"/>
      <c r="AJ198" s="85"/>
    </row>
    <row r="199" spans="1:44" x14ac:dyDescent="0.25">
      <c r="A199" s="319"/>
      <c r="B199" s="300"/>
      <c r="C199" s="320"/>
      <c r="D199" s="59"/>
      <c r="E199" s="300"/>
      <c r="F199" s="300"/>
      <c r="G199" s="300"/>
      <c r="H199" s="301"/>
      <c r="I199" s="332"/>
      <c r="J199" s="172"/>
      <c r="K199" s="172"/>
      <c r="L199" s="172"/>
      <c r="M199" s="93">
        <f t="shared" si="18"/>
        <v>0</v>
      </c>
      <c r="N199" s="276"/>
      <c r="O199" s="277">
        <f t="shared" si="19"/>
        <v>0</v>
      </c>
      <c r="P199" s="302"/>
      <c r="Q199" s="302"/>
      <c r="R199" s="303"/>
      <c r="S199" s="80">
        <f t="shared" si="20"/>
        <v>6</v>
      </c>
      <c r="T199" s="81"/>
      <c r="U199" s="81" t="str">
        <f t="shared" si="16"/>
        <v/>
      </c>
      <c r="V199" s="81"/>
      <c r="W199" s="81"/>
      <c r="X199" s="81"/>
      <c r="Y199" s="81"/>
      <c r="Z199" s="124"/>
      <c r="AA199" s="82">
        <f t="shared" si="17"/>
        <v>0</v>
      </c>
      <c r="AB199" s="304"/>
      <c r="AH199" s="75"/>
      <c r="AI199" s="85"/>
      <c r="AJ199" s="85"/>
    </row>
    <row r="200" spans="1:44" x14ac:dyDescent="0.25">
      <c r="A200" s="319"/>
      <c r="B200" s="300"/>
      <c r="C200" s="320"/>
      <c r="D200" s="59"/>
      <c r="E200" s="300"/>
      <c r="F200" s="300"/>
      <c r="G200" s="300"/>
      <c r="H200" s="301"/>
      <c r="I200" s="332"/>
      <c r="J200" s="172"/>
      <c r="K200" s="172"/>
      <c r="L200" s="172"/>
      <c r="M200" s="93">
        <f t="shared" si="18"/>
        <v>0</v>
      </c>
      <c r="N200" s="276"/>
      <c r="O200" s="277">
        <f t="shared" si="19"/>
        <v>0</v>
      </c>
      <c r="P200" s="302"/>
      <c r="Q200" s="302"/>
      <c r="R200" s="303"/>
      <c r="S200" s="80">
        <f t="shared" si="20"/>
        <v>6</v>
      </c>
      <c r="T200" s="81"/>
      <c r="U200" s="81" t="str">
        <f t="shared" si="16"/>
        <v/>
      </c>
      <c r="V200" s="81"/>
      <c r="W200" s="81"/>
      <c r="X200" s="81"/>
      <c r="Y200" s="81"/>
      <c r="Z200" s="124"/>
      <c r="AA200" s="82">
        <f t="shared" si="17"/>
        <v>0</v>
      </c>
      <c r="AB200" s="304"/>
      <c r="AH200" s="75"/>
      <c r="AI200" s="85"/>
      <c r="AJ200" s="85"/>
    </row>
    <row r="201" spans="1:44" x14ac:dyDescent="0.25">
      <c r="A201" s="319"/>
      <c r="B201" s="300"/>
      <c r="C201" s="320"/>
      <c r="D201" s="59"/>
      <c r="E201" s="300"/>
      <c r="F201" s="300"/>
      <c r="G201" s="300"/>
      <c r="H201" s="301"/>
      <c r="I201" s="332"/>
      <c r="J201" s="172"/>
      <c r="K201" s="172"/>
      <c r="L201" s="172"/>
      <c r="M201" s="93">
        <f t="shared" si="18"/>
        <v>0</v>
      </c>
      <c r="N201" s="276"/>
      <c r="O201" s="277">
        <f t="shared" si="19"/>
        <v>0</v>
      </c>
      <c r="P201" s="302"/>
      <c r="Q201" s="302"/>
      <c r="R201" s="303"/>
      <c r="S201" s="80">
        <f t="shared" si="20"/>
        <v>6</v>
      </c>
      <c r="T201" s="81"/>
      <c r="U201" s="81" t="str">
        <f t="shared" ref="U201:U264" si="21">IF(H201=I201,"","*")</f>
        <v/>
      </c>
      <c r="V201" s="81"/>
      <c r="W201" s="81"/>
      <c r="X201" s="81"/>
      <c r="Y201" s="81"/>
      <c r="Z201" s="124"/>
      <c r="AA201" s="82">
        <f t="shared" si="17"/>
        <v>0</v>
      </c>
      <c r="AB201" s="304"/>
      <c r="AH201" s="75"/>
      <c r="AI201" s="85"/>
      <c r="AJ201" s="85"/>
    </row>
    <row r="202" spans="1:44" x14ac:dyDescent="0.25">
      <c r="A202" s="319"/>
      <c r="B202" s="300"/>
      <c r="C202" s="320"/>
      <c r="D202" s="59"/>
      <c r="E202" s="300"/>
      <c r="F202" s="300"/>
      <c r="G202" s="300"/>
      <c r="H202" s="301"/>
      <c r="I202" s="332"/>
      <c r="J202" s="172"/>
      <c r="K202" s="172"/>
      <c r="L202" s="172"/>
      <c r="M202" s="93">
        <f t="shared" si="18"/>
        <v>0</v>
      </c>
      <c r="N202" s="276"/>
      <c r="O202" s="277">
        <f t="shared" si="19"/>
        <v>0</v>
      </c>
      <c r="P202" s="302"/>
      <c r="Q202" s="302"/>
      <c r="R202" s="303"/>
      <c r="S202" s="80">
        <f t="shared" si="20"/>
        <v>6</v>
      </c>
      <c r="T202" s="81"/>
      <c r="U202" s="81" t="str">
        <f t="shared" si="21"/>
        <v/>
      </c>
      <c r="V202" s="81"/>
      <c r="W202" s="81"/>
      <c r="X202" s="81"/>
      <c r="Y202" s="81"/>
      <c r="Z202" s="124"/>
      <c r="AA202" s="82">
        <f t="shared" si="17"/>
        <v>0</v>
      </c>
      <c r="AB202" s="304"/>
      <c r="AH202" s="75"/>
      <c r="AI202" s="85"/>
      <c r="AJ202" s="85"/>
    </row>
    <row r="203" spans="1:44" x14ac:dyDescent="0.25">
      <c r="A203" s="319"/>
      <c r="B203" s="300"/>
      <c r="C203" s="320"/>
      <c r="D203" s="59"/>
      <c r="E203" s="300"/>
      <c r="F203" s="300"/>
      <c r="G203" s="300"/>
      <c r="H203" s="301"/>
      <c r="I203" s="332"/>
      <c r="J203" s="172"/>
      <c r="K203" s="172"/>
      <c r="L203" s="172"/>
      <c r="M203" s="93">
        <f t="shared" si="18"/>
        <v>0</v>
      </c>
      <c r="N203" s="276"/>
      <c r="O203" s="277">
        <f t="shared" si="19"/>
        <v>0</v>
      </c>
      <c r="P203" s="302"/>
      <c r="Q203" s="302"/>
      <c r="R203" s="303"/>
      <c r="S203" s="80">
        <f t="shared" si="20"/>
        <v>6</v>
      </c>
      <c r="T203" s="81"/>
      <c r="U203" s="81" t="str">
        <f t="shared" si="21"/>
        <v/>
      </c>
      <c r="V203" s="81"/>
      <c r="W203" s="81"/>
      <c r="X203" s="81"/>
      <c r="Y203" s="81"/>
      <c r="Z203" s="124"/>
      <c r="AA203" s="82">
        <f t="shared" si="17"/>
        <v>0</v>
      </c>
      <c r="AB203" s="304"/>
      <c r="AH203" s="75"/>
      <c r="AI203" s="85"/>
      <c r="AJ203" s="85"/>
    </row>
    <row r="204" spans="1:44" x14ac:dyDescent="0.25">
      <c r="A204" s="319"/>
      <c r="B204" s="300"/>
      <c r="C204" s="320"/>
      <c r="D204" s="59"/>
      <c r="E204" s="300"/>
      <c r="F204" s="300"/>
      <c r="G204" s="300"/>
      <c r="H204" s="301"/>
      <c r="I204" s="332"/>
      <c r="J204" s="172"/>
      <c r="K204" s="172"/>
      <c r="L204" s="172"/>
      <c r="M204" s="93">
        <f t="shared" si="18"/>
        <v>0</v>
      </c>
      <c r="N204" s="276"/>
      <c r="O204" s="277">
        <f t="shared" si="19"/>
        <v>0</v>
      </c>
      <c r="P204" s="302"/>
      <c r="Q204" s="302"/>
      <c r="R204" s="303"/>
      <c r="S204" s="80">
        <f t="shared" si="20"/>
        <v>6</v>
      </c>
      <c r="T204" s="81"/>
      <c r="U204" s="81" t="str">
        <f t="shared" si="21"/>
        <v/>
      </c>
      <c r="V204" s="81"/>
      <c r="W204" s="81"/>
      <c r="X204" s="81"/>
      <c r="Y204" s="81"/>
      <c r="Z204" s="124"/>
      <c r="AA204" s="82">
        <f t="shared" si="17"/>
        <v>0</v>
      </c>
      <c r="AB204" s="304"/>
      <c r="AH204" s="75"/>
      <c r="AI204" s="85"/>
      <c r="AJ204" s="85"/>
    </row>
    <row r="205" spans="1:44" ht="15.75" x14ac:dyDescent="0.25">
      <c r="A205" s="319"/>
      <c r="B205" s="300"/>
      <c r="C205" s="320"/>
      <c r="D205" s="59"/>
      <c r="E205" s="300"/>
      <c r="F205" s="300"/>
      <c r="G205" s="300"/>
      <c r="H205" s="301"/>
      <c r="I205" s="332"/>
      <c r="J205" s="172"/>
      <c r="K205" s="172"/>
      <c r="L205" s="172"/>
      <c r="M205" s="93">
        <f t="shared" si="18"/>
        <v>0</v>
      </c>
      <c r="N205" s="276"/>
      <c r="O205" s="277">
        <f t="shared" si="19"/>
        <v>0</v>
      </c>
      <c r="P205" s="302"/>
      <c r="Q205" s="302"/>
      <c r="R205" s="303"/>
      <c r="S205" s="80">
        <f t="shared" si="20"/>
        <v>6</v>
      </c>
      <c r="T205" s="81"/>
      <c r="U205" s="81" t="str">
        <f t="shared" si="21"/>
        <v/>
      </c>
      <c r="V205" s="81"/>
      <c r="W205" s="81"/>
      <c r="X205" s="81"/>
      <c r="Y205" s="81"/>
      <c r="Z205" s="124"/>
      <c r="AA205" s="82">
        <f t="shared" si="17"/>
        <v>0</v>
      </c>
      <c r="AB205" s="304"/>
      <c r="AF205" s="34"/>
      <c r="AG205" s="118"/>
      <c r="AH205" s="34"/>
      <c r="AI205" s="34"/>
      <c r="AJ205" s="34"/>
      <c r="AK205" s="158"/>
      <c r="AL205" s="158"/>
      <c r="AM205" s="158"/>
      <c r="AN205" s="158"/>
      <c r="AO205" s="83"/>
      <c r="AP205" s="84"/>
      <c r="AQ205" s="84"/>
      <c r="AR205" s="84"/>
    </row>
    <row r="206" spans="1:44" ht="15.75" x14ac:dyDescent="0.25">
      <c r="A206" s="319"/>
      <c r="B206" s="300"/>
      <c r="C206" s="320"/>
      <c r="D206" s="59"/>
      <c r="E206" s="300"/>
      <c r="F206" s="300"/>
      <c r="G206" s="300"/>
      <c r="H206" s="301"/>
      <c r="I206" s="332"/>
      <c r="J206" s="172"/>
      <c r="K206" s="172"/>
      <c r="L206" s="172"/>
      <c r="M206" s="93">
        <f t="shared" si="18"/>
        <v>0</v>
      </c>
      <c r="N206" s="276"/>
      <c r="O206" s="277">
        <f t="shared" si="19"/>
        <v>0</v>
      </c>
      <c r="P206" s="302"/>
      <c r="Q206" s="302"/>
      <c r="R206" s="303"/>
      <c r="S206" s="80">
        <f t="shared" si="20"/>
        <v>6</v>
      </c>
      <c r="T206" s="81"/>
      <c r="U206" s="81" t="str">
        <f t="shared" si="21"/>
        <v/>
      </c>
      <c r="V206" s="81"/>
      <c r="W206" s="81"/>
      <c r="X206" s="81"/>
      <c r="Y206" s="81"/>
      <c r="Z206" s="124"/>
      <c r="AA206" s="82">
        <f t="shared" si="17"/>
        <v>0</v>
      </c>
      <c r="AB206" s="304"/>
      <c r="AF206" s="34"/>
      <c r="AG206" s="118"/>
      <c r="AH206" s="34"/>
      <c r="AI206" s="34"/>
      <c r="AJ206" s="34"/>
      <c r="AK206" s="158"/>
      <c r="AL206" s="158"/>
      <c r="AM206" s="158"/>
      <c r="AN206" s="158"/>
      <c r="AO206" s="83"/>
      <c r="AP206" s="84"/>
      <c r="AQ206" s="84"/>
      <c r="AR206" s="84"/>
    </row>
    <row r="207" spans="1:44" ht="15.75" x14ac:dyDescent="0.25">
      <c r="A207" s="319"/>
      <c r="B207" s="300"/>
      <c r="C207" s="320"/>
      <c r="D207" s="59"/>
      <c r="E207" s="300"/>
      <c r="F207" s="300"/>
      <c r="G207" s="300"/>
      <c r="H207" s="301"/>
      <c r="I207" s="332"/>
      <c r="J207" s="172"/>
      <c r="K207" s="172"/>
      <c r="L207" s="172"/>
      <c r="M207" s="93">
        <f t="shared" si="18"/>
        <v>0</v>
      </c>
      <c r="N207" s="276"/>
      <c r="O207" s="277">
        <f t="shared" si="19"/>
        <v>0</v>
      </c>
      <c r="P207" s="302"/>
      <c r="Q207" s="302"/>
      <c r="R207" s="303"/>
      <c r="S207" s="80">
        <f t="shared" si="20"/>
        <v>6</v>
      </c>
      <c r="T207" s="81"/>
      <c r="U207" s="81" t="str">
        <f t="shared" si="21"/>
        <v/>
      </c>
      <c r="V207" s="81"/>
      <c r="W207" s="81"/>
      <c r="X207" s="81"/>
      <c r="Y207" s="81"/>
      <c r="Z207" s="124"/>
      <c r="AA207" s="82">
        <f t="shared" si="17"/>
        <v>0</v>
      </c>
      <c r="AB207" s="304"/>
      <c r="AF207" s="34"/>
      <c r="AG207" s="118"/>
      <c r="AH207" s="34"/>
      <c r="AI207" s="34"/>
      <c r="AJ207" s="34"/>
      <c r="AK207" s="158"/>
      <c r="AL207" s="158"/>
      <c r="AM207" s="158"/>
      <c r="AN207" s="158"/>
      <c r="AO207" s="83"/>
      <c r="AP207" s="84"/>
      <c r="AQ207" s="84"/>
      <c r="AR207" s="84"/>
    </row>
    <row r="208" spans="1:44" ht="15.75" x14ac:dyDescent="0.25">
      <c r="A208" s="319"/>
      <c r="B208" s="300"/>
      <c r="C208" s="320"/>
      <c r="D208" s="59"/>
      <c r="E208" s="300"/>
      <c r="F208" s="300"/>
      <c r="G208" s="300"/>
      <c r="H208" s="301"/>
      <c r="I208" s="332"/>
      <c r="J208" s="172"/>
      <c r="K208" s="172"/>
      <c r="L208" s="172"/>
      <c r="M208" s="93">
        <f t="shared" si="18"/>
        <v>0</v>
      </c>
      <c r="N208" s="276"/>
      <c r="O208" s="277">
        <f t="shared" si="19"/>
        <v>0</v>
      </c>
      <c r="P208" s="302"/>
      <c r="Q208" s="302"/>
      <c r="R208" s="303"/>
      <c r="S208" s="80">
        <f t="shared" si="20"/>
        <v>6</v>
      </c>
      <c r="T208" s="81"/>
      <c r="U208" s="81" t="str">
        <f t="shared" si="21"/>
        <v/>
      </c>
      <c r="V208" s="81"/>
      <c r="W208" s="81"/>
      <c r="X208" s="81"/>
      <c r="Y208" s="81"/>
      <c r="Z208" s="124"/>
      <c r="AA208" s="82">
        <f t="shared" si="17"/>
        <v>0</v>
      </c>
      <c r="AB208" s="304"/>
      <c r="AF208" s="34"/>
      <c r="AG208" s="118"/>
      <c r="AH208" s="34"/>
      <c r="AI208" s="34"/>
      <c r="AJ208" s="34"/>
      <c r="AK208" s="158"/>
      <c r="AL208" s="158"/>
      <c r="AM208" s="158"/>
      <c r="AN208" s="158"/>
      <c r="AO208" s="83"/>
      <c r="AP208" s="84"/>
      <c r="AQ208" s="84"/>
      <c r="AR208" s="84"/>
    </row>
    <row r="209" spans="1:44" ht="15.75" x14ac:dyDescent="0.25">
      <c r="A209" s="319"/>
      <c r="B209" s="300"/>
      <c r="C209" s="320"/>
      <c r="D209" s="59"/>
      <c r="E209" s="300"/>
      <c r="F209" s="300"/>
      <c r="G209" s="300"/>
      <c r="H209" s="301"/>
      <c r="I209" s="332"/>
      <c r="J209" s="172"/>
      <c r="K209" s="172"/>
      <c r="L209" s="172"/>
      <c r="M209" s="93">
        <f t="shared" si="18"/>
        <v>0</v>
      </c>
      <c r="N209" s="276"/>
      <c r="O209" s="277">
        <f t="shared" si="19"/>
        <v>0</v>
      </c>
      <c r="P209" s="302"/>
      <c r="Q209" s="302"/>
      <c r="R209" s="303"/>
      <c r="S209" s="80">
        <f t="shared" si="20"/>
        <v>6</v>
      </c>
      <c r="T209" s="81"/>
      <c r="U209" s="81" t="str">
        <f t="shared" si="21"/>
        <v/>
      </c>
      <c r="V209" s="81"/>
      <c r="W209" s="81"/>
      <c r="X209" s="81"/>
      <c r="Y209" s="81"/>
      <c r="Z209" s="124"/>
      <c r="AA209" s="82">
        <f t="shared" si="17"/>
        <v>0</v>
      </c>
      <c r="AB209" s="304"/>
      <c r="AF209" s="34"/>
      <c r="AG209" s="118"/>
      <c r="AH209" s="34"/>
      <c r="AI209" s="34"/>
      <c r="AJ209" s="34"/>
      <c r="AK209" s="158"/>
      <c r="AL209" s="158"/>
      <c r="AM209" s="158"/>
      <c r="AN209" s="158"/>
      <c r="AO209" s="83"/>
      <c r="AP209" s="84"/>
      <c r="AQ209" s="84"/>
      <c r="AR209" s="84"/>
    </row>
    <row r="210" spans="1:44" ht="15.75" x14ac:dyDescent="0.25">
      <c r="A210" s="319"/>
      <c r="B210" s="300"/>
      <c r="C210" s="320"/>
      <c r="D210" s="59"/>
      <c r="E210" s="300"/>
      <c r="F210" s="300"/>
      <c r="G210" s="300"/>
      <c r="H210" s="301"/>
      <c r="I210" s="332"/>
      <c r="J210" s="172"/>
      <c r="K210" s="172"/>
      <c r="L210" s="172"/>
      <c r="M210" s="93">
        <f t="shared" si="18"/>
        <v>0</v>
      </c>
      <c r="N210" s="276"/>
      <c r="O210" s="277">
        <f t="shared" si="19"/>
        <v>0</v>
      </c>
      <c r="P210" s="302"/>
      <c r="Q210" s="302"/>
      <c r="R210" s="303"/>
      <c r="S210" s="80">
        <f t="shared" si="20"/>
        <v>6</v>
      </c>
      <c r="T210" s="81"/>
      <c r="U210" s="81" t="str">
        <f t="shared" si="21"/>
        <v/>
      </c>
      <c r="V210" s="81"/>
      <c r="W210" s="81"/>
      <c r="X210" s="81"/>
      <c r="Y210" s="81"/>
      <c r="Z210" s="124"/>
      <c r="AA210" s="82">
        <f t="shared" si="17"/>
        <v>0</v>
      </c>
      <c r="AB210" s="304"/>
      <c r="AF210" s="34"/>
      <c r="AG210" s="118"/>
      <c r="AH210" s="34"/>
      <c r="AI210" s="34"/>
      <c r="AJ210" s="34"/>
      <c r="AK210" s="158"/>
      <c r="AL210" s="158"/>
      <c r="AM210" s="158"/>
      <c r="AN210" s="158"/>
      <c r="AO210" s="83"/>
      <c r="AP210" s="84"/>
      <c r="AQ210" s="84"/>
      <c r="AR210" s="84"/>
    </row>
    <row r="211" spans="1:44" ht="15.75" x14ac:dyDescent="0.25">
      <c r="A211" s="319"/>
      <c r="B211" s="300"/>
      <c r="C211" s="320"/>
      <c r="D211" s="59"/>
      <c r="E211" s="300"/>
      <c r="F211" s="300"/>
      <c r="G211" s="300"/>
      <c r="H211" s="301"/>
      <c r="I211" s="332"/>
      <c r="J211" s="172"/>
      <c r="K211" s="172"/>
      <c r="L211" s="172"/>
      <c r="M211" s="93">
        <f t="shared" si="18"/>
        <v>0</v>
      </c>
      <c r="N211" s="276"/>
      <c r="O211" s="277">
        <f t="shared" si="19"/>
        <v>0</v>
      </c>
      <c r="P211" s="302"/>
      <c r="Q211" s="302"/>
      <c r="R211" s="303"/>
      <c r="S211" s="80">
        <f t="shared" si="20"/>
        <v>6</v>
      </c>
      <c r="T211" s="81"/>
      <c r="U211" s="81" t="str">
        <f t="shared" si="21"/>
        <v/>
      </c>
      <c r="V211" s="81"/>
      <c r="W211" s="81"/>
      <c r="X211" s="81"/>
      <c r="Y211" s="81"/>
      <c r="Z211" s="124"/>
      <c r="AA211" s="82">
        <f t="shared" si="17"/>
        <v>0</v>
      </c>
      <c r="AB211" s="304"/>
      <c r="AF211" s="34"/>
      <c r="AG211" s="118"/>
      <c r="AH211" s="34"/>
      <c r="AI211" s="34"/>
      <c r="AJ211" s="34"/>
      <c r="AK211" s="158"/>
      <c r="AL211" s="158"/>
      <c r="AM211" s="158"/>
      <c r="AN211" s="158"/>
      <c r="AO211" s="83"/>
      <c r="AP211" s="84"/>
      <c r="AQ211" s="84"/>
      <c r="AR211" s="84"/>
    </row>
    <row r="212" spans="1:44" ht="15.75" x14ac:dyDescent="0.25">
      <c r="A212" s="319"/>
      <c r="B212" s="300"/>
      <c r="C212" s="320"/>
      <c r="D212" s="59"/>
      <c r="E212" s="300"/>
      <c r="F212" s="300"/>
      <c r="G212" s="300"/>
      <c r="H212" s="301"/>
      <c r="I212" s="332"/>
      <c r="J212" s="172"/>
      <c r="K212" s="172"/>
      <c r="L212" s="172"/>
      <c r="M212" s="93">
        <f t="shared" si="18"/>
        <v>0</v>
      </c>
      <c r="N212" s="276"/>
      <c r="O212" s="277">
        <f t="shared" si="19"/>
        <v>0</v>
      </c>
      <c r="P212" s="302"/>
      <c r="Q212" s="302"/>
      <c r="R212" s="303"/>
      <c r="S212" s="80">
        <f t="shared" si="20"/>
        <v>6</v>
      </c>
      <c r="T212" s="81"/>
      <c r="U212" s="81" t="str">
        <f t="shared" si="21"/>
        <v/>
      </c>
      <c r="V212" s="81"/>
      <c r="W212" s="81"/>
      <c r="X212" s="81"/>
      <c r="Y212" s="81"/>
      <c r="Z212" s="124"/>
      <c r="AA212" s="82">
        <f t="shared" si="17"/>
        <v>0</v>
      </c>
      <c r="AB212" s="304"/>
      <c r="AF212" s="34"/>
      <c r="AG212" s="118"/>
      <c r="AH212" s="34"/>
      <c r="AI212" s="34"/>
      <c r="AJ212" s="34"/>
      <c r="AK212" s="158"/>
      <c r="AL212" s="158"/>
      <c r="AM212" s="158"/>
      <c r="AN212" s="158"/>
      <c r="AO212" s="83"/>
      <c r="AP212" s="84"/>
      <c r="AQ212" s="84"/>
      <c r="AR212" s="84"/>
    </row>
    <row r="213" spans="1:44" ht="15.75" x14ac:dyDescent="0.25">
      <c r="A213" s="319"/>
      <c r="B213" s="300"/>
      <c r="C213" s="320"/>
      <c r="D213" s="59"/>
      <c r="E213" s="300"/>
      <c r="F213" s="300"/>
      <c r="G213" s="300"/>
      <c r="H213" s="301"/>
      <c r="I213" s="332"/>
      <c r="J213" s="172"/>
      <c r="K213" s="172"/>
      <c r="L213" s="172"/>
      <c r="M213" s="93">
        <f t="shared" si="18"/>
        <v>0</v>
      </c>
      <c r="N213" s="276"/>
      <c r="O213" s="277">
        <f t="shared" si="19"/>
        <v>0</v>
      </c>
      <c r="P213" s="302"/>
      <c r="Q213" s="302"/>
      <c r="R213" s="303"/>
      <c r="S213" s="80">
        <f t="shared" si="20"/>
        <v>6</v>
      </c>
      <c r="T213" s="81"/>
      <c r="U213" s="81" t="str">
        <f t="shared" si="21"/>
        <v/>
      </c>
      <c r="V213" s="81"/>
      <c r="W213" s="81"/>
      <c r="X213" s="81"/>
      <c r="Y213" s="81"/>
      <c r="Z213" s="124"/>
      <c r="AA213" s="82">
        <f t="shared" si="17"/>
        <v>0</v>
      </c>
      <c r="AB213" s="304"/>
      <c r="AF213" s="34"/>
      <c r="AG213" s="118"/>
      <c r="AH213" s="34"/>
      <c r="AI213" s="34"/>
      <c r="AJ213" s="34"/>
      <c r="AK213" s="158"/>
      <c r="AL213" s="158"/>
      <c r="AM213" s="158"/>
      <c r="AN213" s="158"/>
      <c r="AO213" s="83"/>
      <c r="AP213" s="84"/>
      <c r="AQ213" s="84"/>
      <c r="AR213" s="84"/>
    </row>
    <row r="214" spans="1:44" ht="15.75" x14ac:dyDescent="0.25">
      <c r="A214" s="319"/>
      <c r="B214" s="300"/>
      <c r="C214" s="320"/>
      <c r="D214" s="59"/>
      <c r="E214" s="300"/>
      <c r="F214" s="300"/>
      <c r="G214" s="300"/>
      <c r="H214" s="301"/>
      <c r="I214" s="332"/>
      <c r="J214" s="172"/>
      <c r="K214" s="172"/>
      <c r="L214" s="172"/>
      <c r="M214" s="93">
        <f t="shared" si="18"/>
        <v>0</v>
      </c>
      <c r="N214" s="276"/>
      <c r="O214" s="277">
        <f t="shared" si="19"/>
        <v>0</v>
      </c>
      <c r="P214" s="302"/>
      <c r="Q214" s="302"/>
      <c r="R214" s="303"/>
      <c r="S214" s="80">
        <f t="shared" si="20"/>
        <v>6</v>
      </c>
      <c r="T214" s="81"/>
      <c r="U214" s="81" t="str">
        <f t="shared" si="21"/>
        <v/>
      </c>
      <c r="V214" s="81"/>
      <c r="W214" s="81"/>
      <c r="X214" s="81"/>
      <c r="Y214" s="81"/>
      <c r="Z214" s="124"/>
      <c r="AA214" s="82">
        <f t="shared" si="17"/>
        <v>0</v>
      </c>
      <c r="AB214" s="304"/>
      <c r="AF214" s="34"/>
      <c r="AG214" s="118"/>
      <c r="AH214" s="34"/>
      <c r="AI214" s="34"/>
      <c r="AJ214" s="34"/>
      <c r="AK214" s="158"/>
      <c r="AL214" s="158"/>
      <c r="AM214" s="158"/>
      <c r="AN214" s="158"/>
      <c r="AO214" s="83"/>
      <c r="AP214" s="84"/>
      <c r="AQ214" s="84"/>
      <c r="AR214" s="84"/>
    </row>
    <row r="215" spans="1:44" ht="15.75" x14ac:dyDescent="0.25">
      <c r="A215" s="319"/>
      <c r="B215" s="300"/>
      <c r="C215" s="320"/>
      <c r="D215" s="59"/>
      <c r="E215" s="300"/>
      <c r="F215" s="300"/>
      <c r="G215" s="300"/>
      <c r="H215" s="301"/>
      <c r="I215" s="332"/>
      <c r="J215" s="172"/>
      <c r="K215" s="172"/>
      <c r="L215" s="172"/>
      <c r="M215" s="93">
        <f t="shared" si="18"/>
        <v>0</v>
      </c>
      <c r="N215" s="276"/>
      <c r="O215" s="277">
        <f t="shared" si="19"/>
        <v>0</v>
      </c>
      <c r="P215" s="302"/>
      <c r="Q215" s="302"/>
      <c r="R215" s="303"/>
      <c r="S215" s="80">
        <f t="shared" si="20"/>
        <v>6</v>
      </c>
      <c r="T215" s="81"/>
      <c r="U215" s="81" t="str">
        <f t="shared" si="21"/>
        <v/>
      </c>
      <c r="V215" s="81"/>
      <c r="W215" s="81"/>
      <c r="X215" s="81"/>
      <c r="Y215" s="81"/>
      <c r="Z215" s="124"/>
      <c r="AA215" s="82">
        <f t="shared" si="17"/>
        <v>0</v>
      </c>
      <c r="AB215" s="304"/>
      <c r="AF215" s="34"/>
      <c r="AG215" s="118"/>
      <c r="AH215" s="34"/>
      <c r="AI215" s="34"/>
      <c r="AJ215" s="34"/>
      <c r="AK215" s="158"/>
      <c r="AL215" s="158"/>
      <c r="AM215" s="158"/>
      <c r="AN215" s="158"/>
      <c r="AO215" s="83"/>
      <c r="AP215" s="84"/>
      <c r="AQ215" s="84"/>
      <c r="AR215" s="84"/>
    </row>
    <row r="216" spans="1:44" ht="15.75" x14ac:dyDescent="0.25">
      <c r="A216" s="319"/>
      <c r="B216" s="300"/>
      <c r="C216" s="320"/>
      <c r="D216" s="59"/>
      <c r="E216" s="300"/>
      <c r="F216" s="300"/>
      <c r="G216" s="300"/>
      <c r="H216" s="301"/>
      <c r="I216" s="332"/>
      <c r="J216" s="172"/>
      <c r="K216" s="172"/>
      <c r="L216" s="172"/>
      <c r="M216" s="93">
        <f t="shared" si="18"/>
        <v>0</v>
      </c>
      <c r="N216" s="276"/>
      <c r="O216" s="277">
        <f t="shared" si="19"/>
        <v>0</v>
      </c>
      <c r="P216" s="302"/>
      <c r="Q216" s="302"/>
      <c r="R216" s="303"/>
      <c r="S216" s="80">
        <f t="shared" si="20"/>
        <v>6</v>
      </c>
      <c r="T216" s="81"/>
      <c r="U216" s="81" t="str">
        <f t="shared" si="21"/>
        <v/>
      </c>
      <c r="V216" s="81"/>
      <c r="W216" s="81"/>
      <c r="X216" s="81"/>
      <c r="Y216" s="81"/>
      <c r="Z216" s="124"/>
      <c r="AA216" s="82">
        <f t="shared" si="17"/>
        <v>0</v>
      </c>
      <c r="AB216" s="304"/>
      <c r="AF216" s="34"/>
      <c r="AG216" s="118"/>
      <c r="AH216" s="34"/>
      <c r="AI216" s="34"/>
      <c r="AJ216" s="34"/>
      <c r="AK216" s="158"/>
      <c r="AL216" s="158"/>
      <c r="AM216" s="158"/>
      <c r="AN216" s="158"/>
      <c r="AO216" s="83"/>
      <c r="AP216" s="84"/>
      <c r="AQ216" s="84"/>
      <c r="AR216" s="84"/>
    </row>
    <row r="217" spans="1:44" ht="15.75" x14ac:dyDescent="0.25">
      <c r="A217" s="319"/>
      <c r="B217" s="300"/>
      <c r="C217" s="320"/>
      <c r="D217" s="59"/>
      <c r="E217" s="300"/>
      <c r="F217" s="300"/>
      <c r="G217" s="300"/>
      <c r="H217" s="301"/>
      <c r="I217" s="332"/>
      <c r="J217" s="172"/>
      <c r="K217" s="172"/>
      <c r="L217" s="172"/>
      <c r="M217" s="93">
        <f t="shared" si="18"/>
        <v>0</v>
      </c>
      <c r="N217" s="276"/>
      <c r="O217" s="277">
        <f t="shared" si="19"/>
        <v>0</v>
      </c>
      <c r="P217" s="302"/>
      <c r="Q217" s="302"/>
      <c r="R217" s="303"/>
      <c r="S217" s="80">
        <f t="shared" si="20"/>
        <v>6</v>
      </c>
      <c r="T217" s="81"/>
      <c r="U217" s="81" t="str">
        <f t="shared" si="21"/>
        <v/>
      </c>
      <c r="V217" s="81"/>
      <c r="W217" s="81"/>
      <c r="X217" s="81"/>
      <c r="Y217" s="81"/>
      <c r="Z217" s="124"/>
      <c r="AA217" s="82">
        <f t="shared" si="17"/>
        <v>0</v>
      </c>
      <c r="AB217" s="304"/>
      <c r="AF217" s="34"/>
      <c r="AG217" s="118"/>
      <c r="AH217" s="34"/>
      <c r="AI217" s="34"/>
      <c r="AJ217" s="34"/>
      <c r="AK217" s="158"/>
      <c r="AL217" s="158"/>
      <c r="AM217" s="158"/>
      <c r="AN217" s="158"/>
      <c r="AO217" s="83"/>
      <c r="AP217" s="84"/>
      <c r="AQ217" s="84"/>
      <c r="AR217" s="84"/>
    </row>
    <row r="218" spans="1:44" ht="15.75" x14ac:dyDescent="0.25">
      <c r="A218" s="319"/>
      <c r="B218" s="300"/>
      <c r="C218" s="320"/>
      <c r="D218" s="59"/>
      <c r="E218" s="300"/>
      <c r="F218" s="300"/>
      <c r="G218" s="300"/>
      <c r="H218" s="301"/>
      <c r="I218" s="332"/>
      <c r="J218" s="172"/>
      <c r="K218" s="172"/>
      <c r="L218" s="172"/>
      <c r="M218" s="93">
        <f t="shared" si="18"/>
        <v>0</v>
      </c>
      <c r="N218" s="276"/>
      <c r="O218" s="277">
        <f t="shared" si="19"/>
        <v>0</v>
      </c>
      <c r="P218" s="302"/>
      <c r="Q218" s="302"/>
      <c r="R218" s="303"/>
      <c r="S218" s="80">
        <f t="shared" si="20"/>
        <v>6</v>
      </c>
      <c r="T218" s="81"/>
      <c r="U218" s="81" t="str">
        <f t="shared" si="21"/>
        <v/>
      </c>
      <c r="V218" s="81"/>
      <c r="W218" s="81"/>
      <c r="X218" s="81"/>
      <c r="Y218" s="81"/>
      <c r="Z218" s="124"/>
      <c r="AA218" s="82">
        <f t="shared" si="17"/>
        <v>0</v>
      </c>
      <c r="AB218" s="304"/>
      <c r="AF218" s="34"/>
      <c r="AG218" s="118"/>
      <c r="AH218" s="34"/>
      <c r="AI218" s="34"/>
      <c r="AJ218" s="34"/>
      <c r="AK218" s="158"/>
      <c r="AL218" s="158"/>
      <c r="AM218" s="158"/>
      <c r="AN218" s="158"/>
      <c r="AO218" s="83"/>
      <c r="AP218" s="84"/>
      <c r="AQ218" s="84"/>
      <c r="AR218" s="84"/>
    </row>
    <row r="219" spans="1:44" ht="15.75" x14ac:dyDescent="0.25">
      <c r="A219" s="319"/>
      <c r="B219" s="300"/>
      <c r="C219" s="320"/>
      <c r="D219" s="59"/>
      <c r="E219" s="300"/>
      <c r="F219" s="300"/>
      <c r="G219" s="300"/>
      <c r="H219" s="301"/>
      <c r="I219" s="332"/>
      <c r="J219" s="172"/>
      <c r="K219" s="172"/>
      <c r="L219" s="172"/>
      <c r="M219" s="93">
        <f t="shared" si="18"/>
        <v>0</v>
      </c>
      <c r="N219" s="276"/>
      <c r="O219" s="277">
        <f t="shared" si="19"/>
        <v>0</v>
      </c>
      <c r="P219" s="302"/>
      <c r="Q219" s="302"/>
      <c r="R219" s="303"/>
      <c r="S219" s="80">
        <f t="shared" si="20"/>
        <v>6</v>
      </c>
      <c r="T219" s="81"/>
      <c r="U219" s="81" t="str">
        <f t="shared" si="21"/>
        <v/>
      </c>
      <c r="V219" s="81"/>
      <c r="W219" s="81"/>
      <c r="X219" s="81"/>
      <c r="Y219" s="81"/>
      <c r="Z219" s="124"/>
      <c r="AA219" s="82">
        <f t="shared" si="17"/>
        <v>0</v>
      </c>
      <c r="AB219" s="304"/>
      <c r="AF219" s="34"/>
      <c r="AG219" s="118"/>
      <c r="AH219" s="34"/>
      <c r="AI219" s="34"/>
      <c r="AJ219" s="34"/>
      <c r="AK219" s="158"/>
      <c r="AL219" s="158"/>
      <c r="AM219" s="158"/>
      <c r="AN219" s="158"/>
      <c r="AO219" s="83"/>
      <c r="AP219" s="84"/>
      <c r="AQ219" s="84"/>
      <c r="AR219" s="84"/>
    </row>
    <row r="220" spans="1:44" ht="15.75" x14ac:dyDescent="0.25">
      <c r="A220" s="319"/>
      <c r="B220" s="300"/>
      <c r="C220" s="320"/>
      <c r="D220" s="59"/>
      <c r="E220" s="300"/>
      <c r="F220" s="300"/>
      <c r="G220" s="300"/>
      <c r="H220" s="301"/>
      <c r="I220" s="332"/>
      <c r="J220" s="172"/>
      <c r="K220" s="172"/>
      <c r="L220" s="172"/>
      <c r="M220" s="93">
        <f t="shared" si="18"/>
        <v>0</v>
      </c>
      <c r="N220" s="276"/>
      <c r="O220" s="277">
        <f t="shared" si="19"/>
        <v>0</v>
      </c>
      <c r="P220" s="302"/>
      <c r="Q220" s="302"/>
      <c r="R220" s="303"/>
      <c r="S220" s="80">
        <f t="shared" si="20"/>
        <v>6</v>
      </c>
      <c r="T220" s="81"/>
      <c r="U220" s="81" t="str">
        <f t="shared" si="21"/>
        <v/>
      </c>
      <c r="V220" s="81"/>
      <c r="W220" s="81"/>
      <c r="X220" s="81"/>
      <c r="Y220" s="81"/>
      <c r="Z220" s="124"/>
      <c r="AA220" s="82">
        <f t="shared" si="17"/>
        <v>0</v>
      </c>
      <c r="AB220" s="304"/>
      <c r="AF220" s="34"/>
      <c r="AG220" s="118"/>
      <c r="AH220" s="34"/>
      <c r="AI220" s="34"/>
      <c r="AJ220" s="34"/>
      <c r="AK220" s="158"/>
      <c r="AL220" s="158"/>
      <c r="AM220" s="158"/>
      <c r="AN220" s="158"/>
      <c r="AO220" s="83"/>
      <c r="AP220" s="84"/>
      <c r="AQ220" s="84"/>
      <c r="AR220" s="84"/>
    </row>
    <row r="221" spans="1:44" ht="15.75" x14ac:dyDescent="0.25">
      <c r="A221" s="319"/>
      <c r="B221" s="300"/>
      <c r="C221" s="320"/>
      <c r="D221" s="59"/>
      <c r="E221" s="300"/>
      <c r="F221" s="300"/>
      <c r="G221" s="300"/>
      <c r="H221" s="301"/>
      <c r="I221" s="332"/>
      <c r="J221" s="172"/>
      <c r="K221" s="172"/>
      <c r="L221" s="172"/>
      <c r="M221" s="93">
        <f t="shared" si="18"/>
        <v>0</v>
      </c>
      <c r="N221" s="276"/>
      <c r="O221" s="277">
        <f t="shared" si="19"/>
        <v>0</v>
      </c>
      <c r="P221" s="302"/>
      <c r="Q221" s="302"/>
      <c r="R221" s="303"/>
      <c r="S221" s="80">
        <f t="shared" si="20"/>
        <v>6</v>
      </c>
      <c r="T221" s="81"/>
      <c r="U221" s="81" t="str">
        <f t="shared" si="21"/>
        <v/>
      </c>
      <c r="V221" s="81"/>
      <c r="W221" s="81"/>
      <c r="X221" s="81"/>
      <c r="Y221" s="81"/>
      <c r="Z221" s="124"/>
      <c r="AA221" s="82">
        <f t="shared" si="17"/>
        <v>0</v>
      </c>
      <c r="AB221" s="304"/>
      <c r="AF221" s="34"/>
      <c r="AG221" s="118"/>
      <c r="AH221" s="34"/>
      <c r="AI221" s="34"/>
      <c r="AJ221" s="34"/>
      <c r="AK221" s="158"/>
      <c r="AL221" s="158"/>
      <c r="AM221" s="158"/>
      <c r="AN221" s="158"/>
      <c r="AO221" s="83"/>
      <c r="AP221" s="84"/>
      <c r="AQ221" s="84"/>
      <c r="AR221" s="84"/>
    </row>
    <row r="222" spans="1:44" ht="15.75" x14ac:dyDescent="0.25">
      <c r="A222" s="319"/>
      <c r="B222" s="300"/>
      <c r="C222" s="320"/>
      <c r="D222" s="59"/>
      <c r="E222" s="300"/>
      <c r="F222" s="300"/>
      <c r="G222" s="300"/>
      <c r="H222" s="301"/>
      <c r="I222" s="332"/>
      <c r="J222" s="172"/>
      <c r="K222" s="172"/>
      <c r="L222" s="172"/>
      <c r="M222" s="93">
        <f t="shared" si="18"/>
        <v>0</v>
      </c>
      <c r="N222" s="276"/>
      <c r="O222" s="277">
        <f t="shared" si="19"/>
        <v>0</v>
      </c>
      <c r="P222" s="302"/>
      <c r="Q222" s="302"/>
      <c r="R222" s="303"/>
      <c r="S222" s="80">
        <f t="shared" si="20"/>
        <v>6</v>
      </c>
      <c r="T222" s="81"/>
      <c r="U222" s="81" t="str">
        <f t="shared" si="21"/>
        <v/>
      </c>
      <c r="V222" s="81"/>
      <c r="W222" s="81"/>
      <c r="X222" s="81"/>
      <c r="Y222" s="81"/>
      <c r="Z222" s="124"/>
      <c r="AA222" s="82">
        <f t="shared" si="17"/>
        <v>0</v>
      </c>
      <c r="AB222" s="304"/>
      <c r="AF222" s="34"/>
      <c r="AG222" s="118"/>
      <c r="AH222" s="34"/>
      <c r="AI222" s="34"/>
      <c r="AJ222" s="34"/>
      <c r="AK222" s="158"/>
      <c r="AL222" s="158"/>
      <c r="AM222" s="158"/>
      <c r="AN222" s="158"/>
      <c r="AO222" s="83"/>
      <c r="AP222" s="84"/>
      <c r="AQ222" s="84"/>
      <c r="AR222" s="84"/>
    </row>
    <row r="223" spans="1:44" ht="15.75" x14ac:dyDescent="0.25">
      <c r="A223" s="319"/>
      <c r="B223" s="300"/>
      <c r="C223" s="320"/>
      <c r="D223" s="59"/>
      <c r="E223" s="300"/>
      <c r="F223" s="300"/>
      <c r="G223" s="300"/>
      <c r="H223" s="301"/>
      <c r="I223" s="332"/>
      <c r="J223" s="172"/>
      <c r="K223" s="172"/>
      <c r="L223" s="172"/>
      <c r="M223" s="93">
        <f t="shared" si="18"/>
        <v>0</v>
      </c>
      <c r="N223" s="276"/>
      <c r="O223" s="277">
        <f t="shared" si="19"/>
        <v>0</v>
      </c>
      <c r="P223" s="302"/>
      <c r="Q223" s="302"/>
      <c r="R223" s="303"/>
      <c r="S223" s="80">
        <f t="shared" si="20"/>
        <v>6</v>
      </c>
      <c r="T223" s="81"/>
      <c r="U223" s="81" t="str">
        <f t="shared" si="21"/>
        <v/>
      </c>
      <c r="V223" s="81"/>
      <c r="W223" s="81"/>
      <c r="X223" s="81"/>
      <c r="Y223" s="81"/>
      <c r="Z223" s="124"/>
      <c r="AA223" s="82">
        <f t="shared" si="17"/>
        <v>0</v>
      </c>
      <c r="AB223" s="304"/>
      <c r="AF223" s="34"/>
      <c r="AG223" s="118"/>
      <c r="AH223" s="34"/>
      <c r="AI223" s="34"/>
      <c r="AJ223" s="34"/>
      <c r="AK223" s="158"/>
      <c r="AL223" s="158"/>
      <c r="AM223" s="158"/>
      <c r="AN223" s="158"/>
      <c r="AO223" s="83"/>
      <c r="AP223" s="84"/>
      <c r="AQ223" s="84"/>
      <c r="AR223" s="84"/>
    </row>
    <row r="224" spans="1:44" ht="15.75" x14ac:dyDescent="0.25">
      <c r="A224" s="319"/>
      <c r="B224" s="300"/>
      <c r="C224" s="320"/>
      <c r="D224" s="59"/>
      <c r="E224" s="300"/>
      <c r="F224" s="300"/>
      <c r="G224" s="300"/>
      <c r="H224" s="301"/>
      <c r="I224" s="332"/>
      <c r="J224" s="172"/>
      <c r="K224" s="172"/>
      <c r="L224" s="172"/>
      <c r="M224" s="93">
        <f t="shared" si="18"/>
        <v>0</v>
      </c>
      <c r="N224" s="276"/>
      <c r="O224" s="277">
        <f t="shared" si="19"/>
        <v>0</v>
      </c>
      <c r="P224" s="302"/>
      <c r="Q224" s="302"/>
      <c r="R224" s="303"/>
      <c r="S224" s="80">
        <f t="shared" si="20"/>
        <v>6</v>
      </c>
      <c r="T224" s="81"/>
      <c r="U224" s="81" t="str">
        <f t="shared" si="21"/>
        <v/>
      </c>
      <c r="V224" s="81"/>
      <c r="W224" s="81"/>
      <c r="X224" s="81"/>
      <c r="Y224" s="81"/>
      <c r="Z224" s="124"/>
      <c r="AA224" s="82">
        <f t="shared" si="17"/>
        <v>0</v>
      </c>
      <c r="AB224" s="304"/>
      <c r="AF224" s="34"/>
      <c r="AG224" s="118"/>
      <c r="AH224" s="34"/>
      <c r="AI224" s="34"/>
      <c r="AJ224" s="34"/>
      <c r="AK224" s="158"/>
      <c r="AL224" s="158"/>
      <c r="AM224" s="158"/>
      <c r="AN224" s="158"/>
      <c r="AO224" s="83"/>
      <c r="AP224" s="84"/>
      <c r="AQ224" s="84"/>
      <c r="AR224" s="84"/>
    </row>
    <row r="225" spans="1:44" ht="15.75" x14ac:dyDescent="0.25">
      <c r="A225" s="319"/>
      <c r="B225" s="300"/>
      <c r="C225" s="320"/>
      <c r="D225" s="59"/>
      <c r="E225" s="300"/>
      <c r="F225" s="300"/>
      <c r="G225" s="300"/>
      <c r="H225" s="301"/>
      <c r="I225" s="332"/>
      <c r="J225" s="172"/>
      <c r="K225" s="172"/>
      <c r="L225" s="172"/>
      <c r="M225" s="93">
        <f t="shared" si="18"/>
        <v>0</v>
      </c>
      <c r="N225" s="276"/>
      <c r="O225" s="277">
        <f t="shared" si="19"/>
        <v>0</v>
      </c>
      <c r="P225" s="302"/>
      <c r="Q225" s="302"/>
      <c r="R225" s="303"/>
      <c r="S225" s="80">
        <f t="shared" si="20"/>
        <v>6</v>
      </c>
      <c r="T225" s="81"/>
      <c r="U225" s="81" t="str">
        <f t="shared" si="21"/>
        <v/>
      </c>
      <c r="V225" s="81"/>
      <c r="W225" s="81"/>
      <c r="X225" s="81"/>
      <c r="Y225" s="81"/>
      <c r="Z225" s="124"/>
      <c r="AA225" s="82">
        <f t="shared" si="17"/>
        <v>0</v>
      </c>
      <c r="AB225" s="304"/>
      <c r="AF225" s="34"/>
      <c r="AG225" s="118"/>
      <c r="AH225" s="34"/>
      <c r="AI225" s="34"/>
      <c r="AJ225" s="34"/>
      <c r="AK225" s="158"/>
      <c r="AL225" s="158"/>
      <c r="AM225" s="158"/>
      <c r="AN225" s="158"/>
      <c r="AO225" s="83"/>
      <c r="AP225" s="84"/>
      <c r="AQ225" s="84"/>
      <c r="AR225" s="84"/>
    </row>
    <row r="226" spans="1:44" ht="15.75" x14ac:dyDescent="0.25">
      <c r="A226" s="319"/>
      <c r="B226" s="300"/>
      <c r="C226" s="320"/>
      <c r="D226" s="59"/>
      <c r="E226" s="300"/>
      <c r="F226" s="300"/>
      <c r="G226" s="300"/>
      <c r="H226" s="301"/>
      <c r="I226" s="332"/>
      <c r="J226" s="172"/>
      <c r="K226" s="172"/>
      <c r="L226" s="172"/>
      <c r="M226" s="93">
        <f t="shared" si="18"/>
        <v>0</v>
      </c>
      <c r="N226" s="276"/>
      <c r="O226" s="277">
        <f t="shared" si="19"/>
        <v>0</v>
      </c>
      <c r="P226" s="302"/>
      <c r="Q226" s="302"/>
      <c r="R226" s="303"/>
      <c r="S226" s="80">
        <f t="shared" si="20"/>
        <v>6</v>
      </c>
      <c r="T226" s="81"/>
      <c r="U226" s="81" t="str">
        <f t="shared" si="21"/>
        <v/>
      </c>
      <c r="V226" s="81"/>
      <c r="W226" s="81"/>
      <c r="X226" s="81"/>
      <c r="Y226" s="81"/>
      <c r="Z226" s="124"/>
      <c r="AA226" s="82">
        <f t="shared" si="17"/>
        <v>0</v>
      </c>
      <c r="AB226" s="304"/>
      <c r="AF226" s="34"/>
      <c r="AG226" s="118"/>
      <c r="AH226" s="34"/>
      <c r="AI226" s="34"/>
      <c r="AJ226" s="34"/>
      <c r="AK226" s="158"/>
      <c r="AL226" s="158"/>
      <c r="AM226" s="158"/>
      <c r="AN226" s="158"/>
      <c r="AO226" s="83"/>
      <c r="AP226" s="84"/>
      <c r="AQ226" s="84"/>
      <c r="AR226" s="84"/>
    </row>
    <row r="227" spans="1:44" ht="15.75" x14ac:dyDescent="0.25">
      <c r="A227" s="319"/>
      <c r="B227" s="300"/>
      <c r="C227" s="320"/>
      <c r="D227" s="59"/>
      <c r="E227" s="300"/>
      <c r="F227" s="300"/>
      <c r="G227" s="300"/>
      <c r="H227" s="301"/>
      <c r="I227" s="332"/>
      <c r="J227" s="172"/>
      <c r="K227" s="172"/>
      <c r="L227" s="172"/>
      <c r="M227" s="93">
        <f t="shared" si="18"/>
        <v>0</v>
      </c>
      <c r="N227" s="276"/>
      <c r="O227" s="277">
        <f t="shared" si="19"/>
        <v>0</v>
      </c>
      <c r="P227" s="302"/>
      <c r="Q227" s="302"/>
      <c r="R227" s="303"/>
      <c r="S227" s="80">
        <f t="shared" si="20"/>
        <v>6</v>
      </c>
      <c r="T227" s="81"/>
      <c r="U227" s="81" t="str">
        <f t="shared" si="21"/>
        <v/>
      </c>
      <c r="V227" s="81"/>
      <c r="W227" s="81"/>
      <c r="X227" s="81"/>
      <c r="Y227" s="81"/>
      <c r="Z227" s="124"/>
      <c r="AA227" s="82">
        <f t="shared" si="17"/>
        <v>0</v>
      </c>
      <c r="AB227" s="304"/>
      <c r="AF227" s="34"/>
      <c r="AG227" s="118"/>
      <c r="AH227" s="34"/>
      <c r="AI227" s="34"/>
      <c r="AJ227" s="34"/>
      <c r="AK227" s="158"/>
      <c r="AL227" s="158"/>
      <c r="AM227" s="158"/>
      <c r="AN227" s="158"/>
      <c r="AO227" s="83"/>
      <c r="AP227" s="84"/>
      <c r="AQ227" s="84"/>
      <c r="AR227" s="84"/>
    </row>
    <row r="228" spans="1:44" ht="15.75" x14ac:dyDescent="0.25">
      <c r="A228" s="319"/>
      <c r="B228" s="300"/>
      <c r="C228" s="320"/>
      <c r="D228" s="59"/>
      <c r="E228" s="300"/>
      <c r="F228" s="300"/>
      <c r="G228" s="300"/>
      <c r="H228" s="301"/>
      <c r="I228" s="332"/>
      <c r="J228" s="172"/>
      <c r="K228" s="172"/>
      <c r="L228" s="172"/>
      <c r="M228" s="93">
        <f t="shared" si="18"/>
        <v>0</v>
      </c>
      <c r="N228" s="276"/>
      <c r="O228" s="277">
        <f t="shared" si="19"/>
        <v>0</v>
      </c>
      <c r="P228" s="302"/>
      <c r="Q228" s="302"/>
      <c r="R228" s="303"/>
      <c r="S228" s="80">
        <f t="shared" si="20"/>
        <v>6</v>
      </c>
      <c r="T228" s="81"/>
      <c r="U228" s="81" t="str">
        <f t="shared" si="21"/>
        <v/>
      </c>
      <c r="V228" s="81"/>
      <c r="W228" s="81"/>
      <c r="X228" s="81"/>
      <c r="Y228" s="81"/>
      <c r="Z228" s="124"/>
      <c r="AA228" s="82">
        <f t="shared" si="17"/>
        <v>0</v>
      </c>
      <c r="AB228" s="304"/>
      <c r="AF228" s="34"/>
      <c r="AG228" s="118"/>
      <c r="AH228" s="34"/>
      <c r="AI228" s="34"/>
      <c r="AJ228" s="34"/>
      <c r="AK228" s="158"/>
      <c r="AL228" s="158"/>
      <c r="AM228" s="158"/>
      <c r="AN228" s="158"/>
      <c r="AO228" s="83"/>
      <c r="AP228" s="84"/>
      <c r="AQ228" s="84"/>
      <c r="AR228" s="84"/>
    </row>
    <row r="229" spans="1:44" ht="15.75" x14ac:dyDescent="0.25">
      <c r="A229" s="319"/>
      <c r="B229" s="300"/>
      <c r="C229" s="320"/>
      <c r="D229" s="59"/>
      <c r="E229" s="300"/>
      <c r="F229" s="300"/>
      <c r="G229" s="300"/>
      <c r="H229" s="301"/>
      <c r="I229" s="332"/>
      <c r="J229" s="172"/>
      <c r="K229" s="172"/>
      <c r="L229" s="172"/>
      <c r="M229" s="93">
        <f t="shared" si="18"/>
        <v>0</v>
      </c>
      <c r="N229" s="276"/>
      <c r="O229" s="277">
        <f t="shared" si="19"/>
        <v>0</v>
      </c>
      <c r="P229" s="302"/>
      <c r="Q229" s="302"/>
      <c r="R229" s="303"/>
      <c r="S229" s="80">
        <f t="shared" si="20"/>
        <v>6</v>
      </c>
      <c r="T229" s="81"/>
      <c r="U229" s="81" t="str">
        <f t="shared" si="21"/>
        <v/>
      </c>
      <c r="V229" s="81"/>
      <c r="W229" s="81"/>
      <c r="X229" s="81"/>
      <c r="Y229" s="81"/>
      <c r="Z229" s="124"/>
      <c r="AA229" s="82">
        <f t="shared" si="17"/>
        <v>0</v>
      </c>
      <c r="AB229" s="304"/>
      <c r="AF229" s="34"/>
      <c r="AG229" s="118"/>
      <c r="AH229" s="34"/>
      <c r="AI229" s="34"/>
      <c r="AJ229" s="34"/>
      <c r="AK229" s="158"/>
      <c r="AL229" s="158"/>
      <c r="AM229" s="158"/>
      <c r="AN229" s="158"/>
      <c r="AO229" s="83"/>
      <c r="AP229" s="84"/>
      <c r="AQ229" s="84"/>
      <c r="AR229" s="84"/>
    </row>
    <row r="230" spans="1:44" ht="15.75" x14ac:dyDescent="0.25">
      <c r="A230" s="319"/>
      <c r="B230" s="300"/>
      <c r="C230" s="320"/>
      <c r="D230" s="59"/>
      <c r="E230" s="300"/>
      <c r="F230" s="300"/>
      <c r="G230" s="300"/>
      <c r="H230" s="301"/>
      <c r="I230" s="332"/>
      <c r="J230" s="172"/>
      <c r="K230" s="172"/>
      <c r="L230" s="172"/>
      <c r="M230" s="93">
        <f t="shared" si="18"/>
        <v>0</v>
      </c>
      <c r="N230" s="276"/>
      <c r="O230" s="277">
        <f t="shared" si="19"/>
        <v>0</v>
      </c>
      <c r="P230" s="302"/>
      <c r="Q230" s="302"/>
      <c r="R230" s="303"/>
      <c r="S230" s="80">
        <f t="shared" si="20"/>
        <v>6</v>
      </c>
      <c r="T230" s="81"/>
      <c r="U230" s="81" t="str">
        <f t="shared" si="21"/>
        <v/>
      </c>
      <c r="V230" s="81"/>
      <c r="W230" s="81"/>
      <c r="X230" s="81"/>
      <c r="Y230" s="81"/>
      <c r="Z230" s="124"/>
      <c r="AA230" s="82">
        <f t="shared" si="17"/>
        <v>0</v>
      </c>
      <c r="AB230" s="304"/>
      <c r="AF230" s="34"/>
      <c r="AG230" s="118"/>
      <c r="AH230" s="34"/>
      <c r="AI230" s="34"/>
      <c r="AJ230" s="34"/>
      <c r="AK230" s="158"/>
      <c r="AL230" s="158"/>
      <c r="AM230" s="158"/>
      <c r="AN230" s="158"/>
      <c r="AO230" s="83"/>
      <c r="AP230" s="84"/>
      <c r="AQ230" s="84"/>
      <c r="AR230" s="84"/>
    </row>
    <row r="231" spans="1:44" ht="15.75" x14ac:dyDescent="0.25">
      <c r="A231" s="319"/>
      <c r="B231" s="300"/>
      <c r="C231" s="320"/>
      <c r="D231" s="59"/>
      <c r="E231" s="300"/>
      <c r="F231" s="300"/>
      <c r="G231" s="300"/>
      <c r="H231" s="301"/>
      <c r="I231" s="332"/>
      <c r="J231" s="172"/>
      <c r="K231" s="172"/>
      <c r="L231" s="172"/>
      <c r="M231" s="93">
        <f t="shared" si="18"/>
        <v>0</v>
      </c>
      <c r="N231" s="276"/>
      <c r="O231" s="277">
        <f t="shared" si="19"/>
        <v>0</v>
      </c>
      <c r="P231" s="302"/>
      <c r="Q231" s="302"/>
      <c r="R231" s="303"/>
      <c r="S231" s="80">
        <f t="shared" si="20"/>
        <v>6</v>
      </c>
      <c r="T231" s="81"/>
      <c r="U231" s="81" t="str">
        <f t="shared" si="21"/>
        <v/>
      </c>
      <c r="V231" s="81"/>
      <c r="W231" s="81"/>
      <c r="X231" s="81"/>
      <c r="Y231" s="81"/>
      <c r="Z231" s="124"/>
      <c r="AA231" s="82">
        <f t="shared" si="17"/>
        <v>0</v>
      </c>
      <c r="AB231" s="304"/>
      <c r="AF231" s="34"/>
      <c r="AG231" s="118"/>
      <c r="AH231" s="34"/>
      <c r="AI231" s="34"/>
      <c r="AJ231" s="34"/>
      <c r="AK231" s="158"/>
      <c r="AL231" s="158"/>
      <c r="AM231" s="158"/>
      <c r="AN231" s="158"/>
      <c r="AO231" s="83"/>
      <c r="AP231" s="84"/>
      <c r="AQ231" s="84"/>
      <c r="AR231" s="84"/>
    </row>
    <row r="232" spans="1:44" ht="15.75" x14ac:dyDescent="0.25">
      <c r="A232" s="319"/>
      <c r="B232" s="300"/>
      <c r="C232" s="320"/>
      <c r="D232" s="59"/>
      <c r="E232" s="300"/>
      <c r="F232" s="300"/>
      <c r="G232" s="300"/>
      <c r="H232" s="301"/>
      <c r="I232" s="332"/>
      <c r="J232" s="172"/>
      <c r="K232" s="172"/>
      <c r="L232" s="172"/>
      <c r="M232" s="93">
        <f t="shared" si="18"/>
        <v>0</v>
      </c>
      <c r="N232" s="276"/>
      <c r="O232" s="277">
        <f t="shared" si="19"/>
        <v>0</v>
      </c>
      <c r="P232" s="302"/>
      <c r="Q232" s="302"/>
      <c r="R232" s="303"/>
      <c r="S232" s="80">
        <f t="shared" si="20"/>
        <v>6</v>
      </c>
      <c r="T232" s="81"/>
      <c r="U232" s="81" t="str">
        <f t="shared" si="21"/>
        <v/>
      </c>
      <c r="V232" s="81"/>
      <c r="W232" s="81"/>
      <c r="X232" s="81"/>
      <c r="Y232" s="81"/>
      <c r="Z232" s="124"/>
      <c r="AA232" s="82">
        <f t="shared" si="17"/>
        <v>0</v>
      </c>
      <c r="AB232" s="304"/>
      <c r="AF232" s="34"/>
      <c r="AG232" s="118"/>
      <c r="AH232" s="34"/>
      <c r="AI232" s="34"/>
      <c r="AJ232" s="34"/>
      <c r="AK232" s="158"/>
      <c r="AL232" s="158"/>
      <c r="AM232" s="158"/>
      <c r="AN232" s="158"/>
      <c r="AO232" s="83"/>
      <c r="AP232" s="84"/>
      <c r="AQ232" s="84"/>
      <c r="AR232" s="84"/>
    </row>
    <row r="233" spans="1:44" ht="15.75" x14ac:dyDescent="0.25">
      <c r="A233" s="319"/>
      <c r="B233" s="300"/>
      <c r="C233" s="320"/>
      <c r="D233" s="59"/>
      <c r="E233" s="300"/>
      <c r="F233" s="300"/>
      <c r="G233" s="300"/>
      <c r="H233" s="301"/>
      <c r="I233" s="332"/>
      <c r="J233" s="172"/>
      <c r="K233" s="172"/>
      <c r="L233" s="172"/>
      <c r="M233" s="93">
        <f t="shared" si="18"/>
        <v>0</v>
      </c>
      <c r="N233" s="276"/>
      <c r="O233" s="277">
        <f t="shared" si="19"/>
        <v>0</v>
      </c>
      <c r="P233" s="302"/>
      <c r="Q233" s="302"/>
      <c r="R233" s="303"/>
      <c r="S233" s="80">
        <f t="shared" si="20"/>
        <v>6</v>
      </c>
      <c r="T233" s="81"/>
      <c r="U233" s="81" t="str">
        <f t="shared" si="21"/>
        <v/>
      </c>
      <c r="V233" s="81"/>
      <c r="W233" s="81"/>
      <c r="X233" s="81"/>
      <c r="Y233" s="81"/>
      <c r="Z233" s="124"/>
      <c r="AA233" s="82">
        <f t="shared" si="17"/>
        <v>0</v>
      </c>
      <c r="AB233" s="304"/>
      <c r="AF233" s="34"/>
      <c r="AG233" s="118"/>
      <c r="AH233" s="34"/>
      <c r="AI233" s="34"/>
      <c r="AJ233" s="34"/>
      <c r="AK233" s="158"/>
      <c r="AL233" s="158"/>
      <c r="AM233" s="158"/>
      <c r="AN233" s="158"/>
      <c r="AO233" s="83"/>
      <c r="AP233" s="84"/>
      <c r="AQ233" s="84"/>
      <c r="AR233" s="84"/>
    </row>
    <row r="234" spans="1:44" ht="15.75" x14ac:dyDescent="0.25">
      <c r="A234" s="319"/>
      <c r="B234" s="300"/>
      <c r="C234" s="320"/>
      <c r="D234" s="59"/>
      <c r="E234" s="300"/>
      <c r="F234" s="300"/>
      <c r="G234" s="300"/>
      <c r="H234" s="301"/>
      <c r="I234" s="332"/>
      <c r="J234" s="172"/>
      <c r="K234" s="172"/>
      <c r="L234" s="172"/>
      <c r="M234" s="93">
        <f t="shared" si="18"/>
        <v>0</v>
      </c>
      <c r="N234" s="276"/>
      <c r="O234" s="277">
        <f t="shared" si="19"/>
        <v>0</v>
      </c>
      <c r="P234" s="302"/>
      <c r="Q234" s="302"/>
      <c r="R234" s="303"/>
      <c r="S234" s="80">
        <f t="shared" si="20"/>
        <v>6</v>
      </c>
      <c r="T234" s="81"/>
      <c r="U234" s="81" t="str">
        <f t="shared" si="21"/>
        <v/>
      </c>
      <c r="V234" s="81"/>
      <c r="W234" s="81"/>
      <c r="X234" s="81"/>
      <c r="Y234" s="81"/>
      <c r="Z234" s="124"/>
      <c r="AA234" s="82">
        <f t="shared" si="17"/>
        <v>0</v>
      </c>
      <c r="AB234" s="304"/>
      <c r="AF234" s="34"/>
      <c r="AG234" s="118"/>
      <c r="AH234" s="34"/>
      <c r="AI234" s="34"/>
      <c r="AJ234" s="34"/>
      <c r="AK234" s="158"/>
      <c r="AL234" s="158"/>
      <c r="AM234" s="158"/>
      <c r="AN234" s="158"/>
      <c r="AO234" s="83"/>
      <c r="AP234" s="84"/>
      <c r="AQ234" s="84"/>
      <c r="AR234" s="84"/>
    </row>
    <row r="235" spans="1:44" ht="15.75" x14ac:dyDescent="0.25">
      <c r="A235" s="319"/>
      <c r="B235" s="300"/>
      <c r="C235" s="320"/>
      <c r="D235" s="59"/>
      <c r="E235" s="300"/>
      <c r="F235" s="300"/>
      <c r="G235" s="300"/>
      <c r="H235" s="301"/>
      <c r="I235" s="332"/>
      <c r="J235" s="172"/>
      <c r="K235" s="172"/>
      <c r="L235" s="172"/>
      <c r="M235" s="93">
        <f t="shared" si="18"/>
        <v>0</v>
      </c>
      <c r="N235" s="276"/>
      <c r="O235" s="277">
        <f t="shared" si="19"/>
        <v>0</v>
      </c>
      <c r="P235" s="302"/>
      <c r="Q235" s="302"/>
      <c r="R235" s="303"/>
      <c r="S235" s="80">
        <f t="shared" si="20"/>
        <v>6</v>
      </c>
      <c r="T235" s="81"/>
      <c r="U235" s="81" t="str">
        <f t="shared" si="21"/>
        <v/>
      </c>
      <c r="V235" s="81"/>
      <c r="W235" s="81"/>
      <c r="X235" s="81"/>
      <c r="Y235" s="81"/>
      <c r="Z235" s="124"/>
      <c r="AA235" s="82">
        <f t="shared" si="17"/>
        <v>0</v>
      </c>
      <c r="AB235" s="304"/>
      <c r="AF235" s="34"/>
      <c r="AG235" s="118"/>
      <c r="AH235" s="34"/>
      <c r="AI235" s="34"/>
      <c r="AJ235" s="34"/>
      <c r="AK235" s="158"/>
      <c r="AL235" s="158"/>
      <c r="AM235" s="158"/>
      <c r="AN235" s="158"/>
      <c r="AO235" s="83"/>
      <c r="AP235" s="84"/>
      <c r="AQ235" s="84"/>
      <c r="AR235" s="84"/>
    </row>
    <row r="236" spans="1:44" ht="15.75" x14ac:dyDescent="0.25">
      <c r="A236" s="319"/>
      <c r="B236" s="300"/>
      <c r="C236" s="320"/>
      <c r="D236" s="59"/>
      <c r="E236" s="300"/>
      <c r="F236" s="300"/>
      <c r="G236" s="300"/>
      <c r="H236" s="301"/>
      <c r="I236" s="332"/>
      <c r="J236" s="172"/>
      <c r="K236" s="172"/>
      <c r="L236" s="172"/>
      <c r="M236" s="93">
        <f t="shared" si="18"/>
        <v>0</v>
      </c>
      <c r="N236" s="276"/>
      <c r="O236" s="277">
        <f t="shared" si="19"/>
        <v>0</v>
      </c>
      <c r="P236" s="302"/>
      <c r="Q236" s="302"/>
      <c r="R236" s="303"/>
      <c r="S236" s="80">
        <f t="shared" si="20"/>
        <v>6</v>
      </c>
      <c r="T236" s="81"/>
      <c r="U236" s="81" t="str">
        <f t="shared" si="21"/>
        <v/>
      </c>
      <c r="V236" s="81"/>
      <c r="W236" s="81"/>
      <c r="X236" s="81"/>
      <c r="Y236" s="81"/>
      <c r="Z236" s="124"/>
      <c r="AA236" s="82">
        <f t="shared" si="17"/>
        <v>0</v>
      </c>
      <c r="AB236" s="304"/>
      <c r="AF236" s="34"/>
      <c r="AG236" s="118"/>
      <c r="AH236" s="34"/>
      <c r="AI236" s="34"/>
      <c r="AJ236" s="34"/>
      <c r="AK236" s="158"/>
      <c r="AL236" s="158"/>
      <c r="AM236" s="158"/>
      <c r="AN236" s="158"/>
      <c r="AO236" s="83"/>
      <c r="AP236" s="84"/>
      <c r="AQ236" s="84"/>
      <c r="AR236" s="84"/>
    </row>
    <row r="237" spans="1:44" ht="15.75" x14ac:dyDescent="0.25">
      <c r="A237" s="319"/>
      <c r="B237" s="300"/>
      <c r="C237" s="320"/>
      <c r="D237" s="59"/>
      <c r="E237" s="300"/>
      <c r="F237" s="300"/>
      <c r="G237" s="300"/>
      <c r="H237" s="301"/>
      <c r="I237" s="332"/>
      <c r="J237" s="172"/>
      <c r="K237" s="172"/>
      <c r="L237" s="172"/>
      <c r="M237" s="93">
        <f t="shared" si="18"/>
        <v>0</v>
      </c>
      <c r="N237" s="276"/>
      <c r="O237" s="277">
        <f t="shared" si="19"/>
        <v>0</v>
      </c>
      <c r="P237" s="302"/>
      <c r="Q237" s="302"/>
      <c r="R237" s="303"/>
      <c r="S237" s="80">
        <f t="shared" si="20"/>
        <v>6</v>
      </c>
      <c r="T237" s="81"/>
      <c r="U237" s="81" t="str">
        <f t="shared" si="21"/>
        <v/>
      </c>
      <c r="V237" s="81"/>
      <c r="W237" s="81"/>
      <c r="X237" s="81"/>
      <c r="Y237" s="81"/>
      <c r="Z237" s="124"/>
      <c r="AA237" s="82">
        <f t="shared" si="17"/>
        <v>0</v>
      </c>
      <c r="AB237" s="304"/>
      <c r="AF237" s="34"/>
      <c r="AG237" s="118"/>
      <c r="AH237" s="34"/>
      <c r="AI237" s="34"/>
      <c r="AJ237" s="34"/>
      <c r="AK237" s="158"/>
      <c r="AL237" s="158"/>
      <c r="AM237" s="158"/>
      <c r="AN237" s="158"/>
      <c r="AO237" s="83"/>
      <c r="AP237" s="84"/>
      <c r="AQ237" s="84"/>
      <c r="AR237" s="84"/>
    </row>
    <row r="238" spans="1:44" ht="15.75" x14ac:dyDescent="0.25">
      <c r="A238" s="319"/>
      <c r="B238" s="300"/>
      <c r="C238" s="320"/>
      <c r="D238" s="59"/>
      <c r="E238" s="300"/>
      <c r="F238" s="300"/>
      <c r="G238" s="300"/>
      <c r="H238" s="301"/>
      <c r="I238" s="332"/>
      <c r="J238" s="172"/>
      <c r="K238" s="172"/>
      <c r="L238" s="172"/>
      <c r="M238" s="93">
        <f t="shared" si="18"/>
        <v>0</v>
      </c>
      <c r="N238" s="276"/>
      <c r="O238" s="277">
        <f t="shared" si="19"/>
        <v>0</v>
      </c>
      <c r="P238" s="302"/>
      <c r="Q238" s="302"/>
      <c r="R238" s="303"/>
      <c r="S238" s="80">
        <f t="shared" si="20"/>
        <v>6</v>
      </c>
      <c r="T238" s="81"/>
      <c r="U238" s="81" t="str">
        <f t="shared" si="21"/>
        <v/>
      </c>
      <c r="V238" s="81"/>
      <c r="W238" s="81"/>
      <c r="X238" s="81"/>
      <c r="Y238" s="81"/>
      <c r="Z238" s="124"/>
      <c r="AA238" s="82">
        <f t="shared" si="17"/>
        <v>0</v>
      </c>
      <c r="AB238" s="304"/>
      <c r="AF238" s="34"/>
      <c r="AG238" s="118"/>
      <c r="AH238" s="34"/>
      <c r="AI238" s="34"/>
      <c r="AJ238" s="34"/>
      <c r="AK238" s="158"/>
      <c r="AL238" s="158"/>
      <c r="AM238" s="158"/>
      <c r="AN238" s="158"/>
      <c r="AO238" s="83"/>
      <c r="AP238" s="84"/>
      <c r="AQ238" s="84"/>
      <c r="AR238" s="84"/>
    </row>
    <row r="239" spans="1:44" ht="15.75" x14ac:dyDescent="0.25">
      <c r="A239" s="319"/>
      <c r="B239" s="300"/>
      <c r="C239" s="320"/>
      <c r="D239" s="59"/>
      <c r="E239" s="300"/>
      <c r="F239" s="300"/>
      <c r="G239" s="300"/>
      <c r="H239" s="301"/>
      <c r="I239" s="332"/>
      <c r="J239" s="172"/>
      <c r="K239" s="172"/>
      <c r="L239" s="172"/>
      <c r="M239" s="93">
        <f t="shared" si="18"/>
        <v>0</v>
      </c>
      <c r="N239" s="276"/>
      <c r="O239" s="277">
        <f t="shared" si="19"/>
        <v>0</v>
      </c>
      <c r="P239" s="302"/>
      <c r="Q239" s="302"/>
      <c r="R239" s="303"/>
      <c r="S239" s="80">
        <f t="shared" si="20"/>
        <v>6</v>
      </c>
      <c r="T239" s="81"/>
      <c r="U239" s="81" t="str">
        <f t="shared" si="21"/>
        <v/>
      </c>
      <c r="V239" s="81"/>
      <c r="W239" s="81"/>
      <c r="X239" s="81"/>
      <c r="Y239" s="81"/>
      <c r="Z239" s="124"/>
      <c r="AA239" s="82">
        <f t="shared" si="17"/>
        <v>0</v>
      </c>
      <c r="AB239" s="304"/>
      <c r="AF239" s="34"/>
      <c r="AG239" s="118"/>
      <c r="AH239" s="34"/>
      <c r="AI239" s="34"/>
      <c r="AJ239" s="34"/>
      <c r="AK239" s="158"/>
      <c r="AL239" s="158"/>
      <c r="AM239" s="158"/>
      <c r="AN239" s="158"/>
      <c r="AO239" s="83"/>
      <c r="AP239" s="84"/>
      <c r="AQ239" s="84"/>
      <c r="AR239" s="84"/>
    </row>
    <row r="240" spans="1:44" ht="15.75" x14ac:dyDescent="0.25">
      <c r="A240" s="319"/>
      <c r="B240" s="300"/>
      <c r="C240" s="320"/>
      <c r="D240" s="59"/>
      <c r="E240" s="300"/>
      <c r="F240" s="300"/>
      <c r="G240" s="300"/>
      <c r="H240" s="301"/>
      <c r="I240" s="332"/>
      <c r="J240" s="172"/>
      <c r="K240" s="172"/>
      <c r="L240" s="172"/>
      <c r="M240" s="93">
        <f t="shared" si="18"/>
        <v>0</v>
      </c>
      <c r="N240" s="276"/>
      <c r="O240" s="277">
        <f t="shared" si="19"/>
        <v>0</v>
      </c>
      <c r="P240" s="302"/>
      <c r="Q240" s="302"/>
      <c r="R240" s="303"/>
      <c r="S240" s="80">
        <f t="shared" si="20"/>
        <v>6</v>
      </c>
      <c r="T240" s="81"/>
      <c r="U240" s="81" t="str">
        <f t="shared" si="21"/>
        <v/>
      </c>
      <c r="V240" s="81"/>
      <c r="W240" s="81"/>
      <c r="X240" s="81"/>
      <c r="Y240" s="81"/>
      <c r="Z240" s="124"/>
      <c r="AA240" s="82">
        <f t="shared" si="17"/>
        <v>0</v>
      </c>
      <c r="AB240" s="304"/>
      <c r="AF240" s="34"/>
      <c r="AG240" s="118"/>
      <c r="AH240" s="34"/>
      <c r="AI240" s="34"/>
      <c r="AJ240" s="34"/>
      <c r="AK240" s="158"/>
      <c r="AL240" s="158"/>
      <c r="AM240" s="158"/>
      <c r="AN240" s="158"/>
      <c r="AO240" s="83"/>
      <c r="AP240" s="84"/>
      <c r="AQ240" s="84"/>
      <c r="AR240" s="84"/>
    </row>
    <row r="241" spans="1:44" ht="15.75" x14ac:dyDescent="0.25">
      <c r="A241" s="319"/>
      <c r="B241" s="300"/>
      <c r="C241" s="320"/>
      <c r="D241" s="59"/>
      <c r="E241" s="300"/>
      <c r="F241" s="300"/>
      <c r="G241" s="300"/>
      <c r="H241" s="301"/>
      <c r="I241" s="332"/>
      <c r="J241" s="172"/>
      <c r="K241" s="172"/>
      <c r="L241" s="172"/>
      <c r="M241" s="93">
        <f t="shared" si="18"/>
        <v>0</v>
      </c>
      <c r="N241" s="276"/>
      <c r="O241" s="277">
        <f t="shared" si="19"/>
        <v>0</v>
      </c>
      <c r="P241" s="302"/>
      <c r="Q241" s="302"/>
      <c r="R241" s="303"/>
      <c r="S241" s="80">
        <f t="shared" si="20"/>
        <v>6</v>
      </c>
      <c r="T241" s="81"/>
      <c r="U241" s="81" t="str">
        <f t="shared" si="21"/>
        <v/>
      </c>
      <c r="V241" s="81"/>
      <c r="W241" s="81"/>
      <c r="X241" s="81"/>
      <c r="Y241" s="81"/>
      <c r="Z241" s="124"/>
      <c r="AA241" s="82">
        <f t="shared" si="17"/>
        <v>0</v>
      </c>
      <c r="AB241" s="304"/>
      <c r="AF241" s="34"/>
      <c r="AG241" s="118"/>
      <c r="AH241" s="34"/>
      <c r="AI241" s="34"/>
      <c r="AJ241" s="34"/>
      <c r="AK241" s="158"/>
      <c r="AL241" s="158"/>
      <c r="AM241" s="158"/>
      <c r="AN241" s="158"/>
      <c r="AO241" s="83"/>
      <c r="AP241" s="84"/>
      <c r="AQ241" s="84"/>
      <c r="AR241" s="84"/>
    </row>
    <row r="242" spans="1:44" ht="15.75" x14ac:dyDescent="0.25">
      <c r="A242" s="319"/>
      <c r="B242" s="300"/>
      <c r="C242" s="320"/>
      <c r="D242" s="59"/>
      <c r="E242" s="300"/>
      <c r="F242" s="300"/>
      <c r="G242" s="300"/>
      <c r="H242" s="301"/>
      <c r="I242" s="332"/>
      <c r="J242" s="172"/>
      <c r="K242" s="172"/>
      <c r="L242" s="172"/>
      <c r="M242" s="93">
        <f t="shared" si="18"/>
        <v>0</v>
      </c>
      <c r="N242" s="276"/>
      <c r="O242" s="277">
        <f t="shared" si="19"/>
        <v>0</v>
      </c>
      <c r="P242" s="302"/>
      <c r="Q242" s="302"/>
      <c r="R242" s="303"/>
      <c r="S242" s="80">
        <f t="shared" si="20"/>
        <v>6</v>
      </c>
      <c r="T242" s="81"/>
      <c r="U242" s="81" t="str">
        <f t="shared" si="21"/>
        <v/>
      </c>
      <c r="V242" s="81"/>
      <c r="W242" s="81"/>
      <c r="X242" s="81"/>
      <c r="Y242" s="81"/>
      <c r="Z242" s="124"/>
      <c r="AA242" s="82">
        <f t="shared" si="17"/>
        <v>0</v>
      </c>
      <c r="AB242" s="304"/>
      <c r="AF242" s="34"/>
      <c r="AG242" s="118"/>
      <c r="AH242" s="34"/>
      <c r="AI242" s="34"/>
      <c r="AJ242" s="34"/>
      <c r="AK242" s="158"/>
      <c r="AL242" s="158"/>
      <c r="AM242" s="158"/>
      <c r="AN242" s="158"/>
      <c r="AO242" s="83"/>
      <c r="AP242" s="84"/>
      <c r="AQ242" s="84"/>
      <c r="AR242" s="84"/>
    </row>
    <row r="243" spans="1:44" ht="15.75" x14ac:dyDescent="0.25">
      <c r="A243" s="319"/>
      <c r="B243" s="300"/>
      <c r="C243" s="320"/>
      <c r="D243" s="59"/>
      <c r="E243" s="300"/>
      <c r="F243" s="300"/>
      <c r="G243" s="300"/>
      <c r="H243" s="301"/>
      <c r="I243" s="332"/>
      <c r="J243" s="172"/>
      <c r="K243" s="172"/>
      <c r="L243" s="172"/>
      <c r="M243" s="93">
        <f t="shared" si="18"/>
        <v>0</v>
      </c>
      <c r="N243" s="276"/>
      <c r="O243" s="277">
        <f t="shared" si="19"/>
        <v>0</v>
      </c>
      <c r="P243" s="302"/>
      <c r="Q243" s="302"/>
      <c r="R243" s="303"/>
      <c r="S243" s="80">
        <f t="shared" si="20"/>
        <v>6</v>
      </c>
      <c r="T243" s="81"/>
      <c r="U243" s="81" t="str">
        <f t="shared" si="21"/>
        <v/>
      </c>
      <c r="V243" s="81"/>
      <c r="W243" s="81"/>
      <c r="X243" s="81"/>
      <c r="Y243" s="81"/>
      <c r="Z243" s="124"/>
      <c r="AA243" s="82">
        <f t="shared" si="17"/>
        <v>0</v>
      </c>
      <c r="AB243" s="304"/>
      <c r="AF243" s="34"/>
      <c r="AG243" s="118"/>
      <c r="AH243" s="34"/>
      <c r="AI243" s="34"/>
      <c r="AJ243" s="34"/>
      <c r="AK243" s="158"/>
      <c r="AL243" s="158"/>
      <c r="AM243" s="158"/>
      <c r="AN243" s="158"/>
      <c r="AO243" s="83"/>
      <c r="AP243" s="84"/>
      <c r="AQ243" s="84"/>
      <c r="AR243" s="84"/>
    </row>
    <row r="244" spans="1:44" ht="15.75" x14ac:dyDescent="0.25">
      <c r="A244" s="319"/>
      <c r="B244" s="300"/>
      <c r="C244" s="320"/>
      <c r="D244" s="59"/>
      <c r="E244" s="300"/>
      <c r="F244" s="300"/>
      <c r="G244" s="300"/>
      <c r="H244" s="301"/>
      <c r="I244" s="332"/>
      <c r="J244" s="172"/>
      <c r="K244" s="172"/>
      <c r="L244" s="172"/>
      <c r="M244" s="93">
        <f t="shared" si="18"/>
        <v>0</v>
      </c>
      <c r="N244" s="276"/>
      <c r="O244" s="277">
        <f t="shared" si="19"/>
        <v>0</v>
      </c>
      <c r="P244" s="302"/>
      <c r="Q244" s="302"/>
      <c r="R244" s="303"/>
      <c r="S244" s="80">
        <f t="shared" si="20"/>
        <v>6</v>
      </c>
      <c r="T244" s="81"/>
      <c r="U244" s="81" t="str">
        <f t="shared" si="21"/>
        <v/>
      </c>
      <c r="V244" s="81"/>
      <c r="W244" s="81"/>
      <c r="X244" s="81"/>
      <c r="Y244" s="81"/>
      <c r="Z244" s="124"/>
      <c r="AA244" s="82">
        <f t="shared" si="17"/>
        <v>0</v>
      </c>
      <c r="AB244" s="304"/>
      <c r="AF244" s="34"/>
      <c r="AG244" s="118"/>
      <c r="AH244" s="34"/>
      <c r="AI244" s="34"/>
      <c r="AJ244" s="34"/>
      <c r="AK244" s="158"/>
      <c r="AL244" s="158"/>
      <c r="AM244" s="158"/>
      <c r="AN244" s="158"/>
      <c r="AO244" s="83"/>
      <c r="AP244" s="84"/>
      <c r="AQ244" s="84"/>
      <c r="AR244" s="84"/>
    </row>
    <row r="245" spans="1:44" ht="15.75" x14ac:dyDescent="0.25">
      <c r="A245" s="319"/>
      <c r="B245" s="300"/>
      <c r="C245" s="320"/>
      <c r="D245" s="59"/>
      <c r="E245" s="300"/>
      <c r="F245" s="300"/>
      <c r="G245" s="300"/>
      <c r="H245" s="301"/>
      <c r="I245" s="332"/>
      <c r="J245" s="172"/>
      <c r="K245" s="172"/>
      <c r="L245" s="172"/>
      <c r="M245" s="93">
        <f t="shared" si="18"/>
        <v>0</v>
      </c>
      <c r="N245" s="276"/>
      <c r="O245" s="277">
        <f t="shared" si="19"/>
        <v>0</v>
      </c>
      <c r="P245" s="302"/>
      <c r="Q245" s="302"/>
      <c r="R245" s="303"/>
      <c r="S245" s="80">
        <f t="shared" si="20"/>
        <v>6</v>
      </c>
      <c r="T245" s="81"/>
      <c r="U245" s="81" t="str">
        <f t="shared" si="21"/>
        <v/>
      </c>
      <c r="V245" s="81"/>
      <c r="W245" s="81"/>
      <c r="X245" s="81"/>
      <c r="Y245" s="81"/>
      <c r="Z245" s="124"/>
      <c r="AA245" s="82">
        <f t="shared" si="17"/>
        <v>0</v>
      </c>
      <c r="AB245" s="304"/>
      <c r="AF245" s="34"/>
      <c r="AG245" s="118"/>
      <c r="AH245" s="34"/>
      <c r="AI245" s="34"/>
      <c r="AJ245" s="34"/>
      <c r="AK245" s="158"/>
      <c r="AL245" s="158"/>
      <c r="AM245" s="158"/>
      <c r="AN245" s="158"/>
      <c r="AO245" s="83"/>
      <c r="AP245" s="84"/>
      <c r="AQ245" s="84"/>
      <c r="AR245" s="84"/>
    </row>
    <row r="246" spans="1:44" ht="15.75" x14ac:dyDescent="0.25">
      <c r="A246" s="319"/>
      <c r="B246" s="300"/>
      <c r="C246" s="320"/>
      <c r="D246" s="59"/>
      <c r="E246" s="300"/>
      <c r="F246" s="300"/>
      <c r="G246" s="300"/>
      <c r="H246" s="301"/>
      <c r="I246" s="332"/>
      <c r="J246" s="172"/>
      <c r="K246" s="172"/>
      <c r="L246" s="172"/>
      <c r="M246" s="93">
        <f t="shared" si="18"/>
        <v>0</v>
      </c>
      <c r="N246" s="276"/>
      <c r="O246" s="277">
        <f t="shared" si="19"/>
        <v>0</v>
      </c>
      <c r="P246" s="302"/>
      <c r="Q246" s="302"/>
      <c r="R246" s="303"/>
      <c r="S246" s="80">
        <f t="shared" si="20"/>
        <v>6</v>
      </c>
      <c r="T246" s="81"/>
      <c r="U246" s="81" t="str">
        <f t="shared" si="21"/>
        <v/>
      </c>
      <c r="V246" s="81"/>
      <c r="W246" s="81"/>
      <c r="X246" s="81"/>
      <c r="Y246" s="81"/>
      <c r="Z246" s="124"/>
      <c r="AA246" s="82">
        <f t="shared" si="17"/>
        <v>0</v>
      </c>
      <c r="AB246" s="304"/>
      <c r="AF246" s="34"/>
      <c r="AG246" s="118">
        <v>1</v>
      </c>
      <c r="AH246" s="34"/>
      <c r="AI246" s="34"/>
      <c r="AJ246" s="34"/>
      <c r="AK246" s="14"/>
      <c r="AL246" s="14"/>
      <c r="AM246" s="14"/>
      <c r="AN246" s="14"/>
      <c r="AO246" s="83"/>
      <c r="AP246" s="84"/>
      <c r="AQ246" s="84"/>
      <c r="AR246" s="84"/>
    </row>
    <row r="247" spans="1:44" ht="15.75" x14ac:dyDescent="0.25">
      <c r="A247" s="319"/>
      <c r="B247" s="300"/>
      <c r="C247" s="320"/>
      <c r="D247" s="59"/>
      <c r="E247" s="300"/>
      <c r="F247" s="300"/>
      <c r="G247" s="300"/>
      <c r="H247" s="301"/>
      <c r="I247" s="332"/>
      <c r="J247" s="172"/>
      <c r="K247" s="172"/>
      <c r="L247" s="172"/>
      <c r="M247" s="93">
        <f t="shared" si="18"/>
        <v>0</v>
      </c>
      <c r="N247" s="276"/>
      <c r="O247" s="277">
        <f t="shared" si="19"/>
        <v>0</v>
      </c>
      <c r="P247" s="302"/>
      <c r="Q247" s="302"/>
      <c r="R247" s="303"/>
      <c r="S247" s="80">
        <f t="shared" si="20"/>
        <v>6</v>
      </c>
      <c r="T247" s="81"/>
      <c r="U247" s="81" t="str">
        <f t="shared" si="21"/>
        <v/>
      </c>
      <c r="V247" s="81"/>
      <c r="W247" s="81"/>
      <c r="X247" s="81"/>
      <c r="Y247" s="81"/>
      <c r="Z247" s="124"/>
      <c r="AA247" s="82">
        <f t="shared" si="17"/>
        <v>0</v>
      </c>
      <c r="AB247" s="304"/>
      <c r="AF247" s="34"/>
      <c r="AG247" s="118">
        <v>1</v>
      </c>
      <c r="AH247" s="34"/>
      <c r="AI247" s="34"/>
      <c r="AJ247" s="34"/>
      <c r="AK247" s="424"/>
      <c r="AL247" s="424"/>
      <c r="AM247" s="424"/>
      <c r="AN247" s="424"/>
      <c r="AO247" s="83"/>
      <c r="AP247" s="84"/>
      <c r="AQ247" s="84"/>
      <c r="AR247" s="84"/>
    </row>
    <row r="248" spans="1:44" x14ac:dyDescent="0.25">
      <c r="A248" s="319"/>
      <c r="B248" s="300"/>
      <c r="C248" s="320"/>
      <c r="D248" s="59"/>
      <c r="E248" s="300"/>
      <c r="F248" s="300"/>
      <c r="G248" s="300"/>
      <c r="H248" s="301"/>
      <c r="I248" s="332"/>
      <c r="J248" s="172"/>
      <c r="K248" s="172"/>
      <c r="L248" s="172"/>
      <c r="M248" s="93">
        <f t="shared" si="18"/>
        <v>0</v>
      </c>
      <c r="N248" s="276"/>
      <c r="O248" s="277">
        <f t="shared" si="19"/>
        <v>0</v>
      </c>
      <c r="P248" s="302"/>
      <c r="Q248" s="302"/>
      <c r="R248" s="303"/>
      <c r="S248" s="80">
        <f t="shared" si="20"/>
        <v>6</v>
      </c>
      <c r="T248" s="81"/>
      <c r="U248" s="81" t="str">
        <f t="shared" si="21"/>
        <v/>
      </c>
      <c r="V248" s="81"/>
      <c r="W248" s="81"/>
      <c r="X248" s="81"/>
      <c r="Y248" s="81"/>
      <c r="Z248" s="124"/>
      <c r="AA248" s="82">
        <f t="shared" si="17"/>
        <v>0</v>
      </c>
      <c r="AB248" s="304"/>
      <c r="AK248" s="15"/>
      <c r="AL248" s="16"/>
      <c r="AM248" s="15"/>
      <c r="AN248" s="15"/>
      <c r="AO248" s="83"/>
      <c r="AP248" s="84"/>
      <c r="AQ248" s="84"/>
      <c r="AR248" s="84"/>
    </row>
    <row r="249" spans="1:44" x14ac:dyDescent="0.25">
      <c r="A249" s="319"/>
      <c r="B249" s="300"/>
      <c r="C249" s="320"/>
      <c r="D249" s="59"/>
      <c r="E249" s="300"/>
      <c r="F249" s="300"/>
      <c r="G249" s="300"/>
      <c r="H249" s="301"/>
      <c r="I249" s="332"/>
      <c r="J249" s="172"/>
      <c r="K249" s="172"/>
      <c r="L249" s="172"/>
      <c r="M249" s="93">
        <f t="shared" si="18"/>
        <v>0</v>
      </c>
      <c r="N249" s="276"/>
      <c r="O249" s="277">
        <f t="shared" si="19"/>
        <v>0</v>
      </c>
      <c r="P249" s="302"/>
      <c r="Q249" s="302"/>
      <c r="R249" s="303"/>
      <c r="S249" s="80">
        <f t="shared" si="20"/>
        <v>6</v>
      </c>
      <c r="T249" s="81"/>
      <c r="U249" s="81" t="str">
        <f t="shared" si="21"/>
        <v/>
      </c>
      <c r="V249" s="81"/>
      <c r="W249" s="81"/>
      <c r="X249" s="81"/>
      <c r="Y249" s="81"/>
      <c r="Z249" s="124"/>
      <c r="AA249" s="82">
        <f t="shared" si="17"/>
        <v>0</v>
      </c>
      <c r="AB249" s="304"/>
      <c r="AH249" s="75"/>
      <c r="AI249" s="85"/>
      <c r="AJ249" s="85"/>
      <c r="AK249" s="424"/>
      <c r="AL249" s="424"/>
      <c r="AM249" s="424"/>
      <c r="AN249" s="424"/>
      <c r="AO249" s="83"/>
      <c r="AP249" s="84"/>
      <c r="AQ249" s="84"/>
      <c r="AR249" s="84"/>
    </row>
    <row r="250" spans="1:44" x14ac:dyDescent="0.25">
      <c r="A250" s="319"/>
      <c r="B250" s="300"/>
      <c r="C250" s="320"/>
      <c r="D250" s="59"/>
      <c r="E250" s="300"/>
      <c r="F250" s="300"/>
      <c r="G250" s="300"/>
      <c r="H250" s="301"/>
      <c r="I250" s="332"/>
      <c r="J250" s="172"/>
      <c r="K250" s="172"/>
      <c r="L250" s="172"/>
      <c r="M250" s="93">
        <f t="shared" si="18"/>
        <v>0</v>
      </c>
      <c r="N250" s="276"/>
      <c r="O250" s="277">
        <f t="shared" si="19"/>
        <v>0</v>
      </c>
      <c r="P250" s="302"/>
      <c r="Q250" s="302"/>
      <c r="R250" s="303"/>
      <c r="S250" s="80">
        <f t="shared" si="20"/>
        <v>6</v>
      </c>
      <c r="T250" s="81"/>
      <c r="U250" s="81" t="str">
        <f t="shared" si="21"/>
        <v/>
      </c>
      <c r="V250" s="81"/>
      <c r="W250" s="81"/>
      <c r="X250" s="81"/>
      <c r="Y250" s="81"/>
      <c r="Z250" s="124"/>
      <c r="AA250" s="82">
        <f t="shared" si="17"/>
        <v>0</v>
      </c>
      <c r="AB250" s="304"/>
      <c r="AH250" s="75"/>
      <c r="AI250" s="85"/>
      <c r="AJ250" s="85"/>
    </row>
    <row r="251" spans="1:44" x14ac:dyDescent="0.25">
      <c r="A251" s="319"/>
      <c r="B251" s="300"/>
      <c r="C251" s="320"/>
      <c r="D251" s="59"/>
      <c r="E251" s="300"/>
      <c r="F251" s="300"/>
      <c r="G251" s="300"/>
      <c r="H251" s="301"/>
      <c r="I251" s="332"/>
      <c r="J251" s="172"/>
      <c r="K251" s="172"/>
      <c r="L251" s="172"/>
      <c r="M251" s="93">
        <f t="shared" si="18"/>
        <v>0</v>
      </c>
      <c r="N251" s="276"/>
      <c r="O251" s="277">
        <f t="shared" si="19"/>
        <v>0</v>
      </c>
      <c r="P251" s="302"/>
      <c r="Q251" s="302"/>
      <c r="R251" s="303"/>
      <c r="S251" s="80">
        <f t="shared" si="20"/>
        <v>6</v>
      </c>
      <c r="T251" s="81"/>
      <c r="U251" s="81" t="str">
        <f t="shared" si="21"/>
        <v/>
      </c>
      <c r="V251" s="81"/>
      <c r="W251" s="81"/>
      <c r="X251" s="81"/>
      <c r="Y251" s="81"/>
      <c r="Z251" s="124"/>
      <c r="AA251" s="82">
        <f t="shared" si="17"/>
        <v>0</v>
      </c>
      <c r="AB251" s="304"/>
      <c r="AH251" s="75"/>
      <c r="AI251" s="85"/>
      <c r="AJ251" s="85"/>
    </row>
    <row r="252" spans="1:44" x14ac:dyDescent="0.25">
      <c r="A252" s="319"/>
      <c r="B252" s="300"/>
      <c r="C252" s="320"/>
      <c r="D252" s="59"/>
      <c r="E252" s="300"/>
      <c r="F252" s="300"/>
      <c r="G252" s="300"/>
      <c r="H252" s="301"/>
      <c r="I252" s="332"/>
      <c r="J252" s="172"/>
      <c r="K252" s="172"/>
      <c r="L252" s="172"/>
      <c r="M252" s="93">
        <f t="shared" si="18"/>
        <v>0</v>
      </c>
      <c r="N252" s="276"/>
      <c r="O252" s="277">
        <f t="shared" si="19"/>
        <v>0</v>
      </c>
      <c r="P252" s="302"/>
      <c r="Q252" s="302"/>
      <c r="R252" s="303"/>
      <c r="S252" s="80">
        <f t="shared" si="20"/>
        <v>6</v>
      </c>
      <c r="T252" s="81"/>
      <c r="U252" s="81" t="str">
        <f t="shared" si="21"/>
        <v/>
      </c>
      <c r="V252" s="81"/>
      <c r="W252" s="81"/>
      <c r="X252" s="81"/>
      <c r="Y252" s="81"/>
      <c r="Z252" s="124"/>
      <c r="AA252" s="82">
        <f t="shared" si="17"/>
        <v>0</v>
      </c>
      <c r="AB252" s="304"/>
      <c r="AH252" s="75"/>
      <c r="AI252" s="85"/>
      <c r="AJ252" s="85"/>
    </row>
    <row r="253" spans="1:44" x14ac:dyDescent="0.25">
      <c r="A253" s="319"/>
      <c r="B253" s="300"/>
      <c r="C253" s="320"/>
      <c r="D253" s="59"/>
      <c r="E253" s="300"/>
      <c r="F253" s="300"/>
      <c r="G253" s="300"/>
      <c r="H253" s="301"/>
      <c r="I253" s="332"/>
      <c r="J253" s="172"/>
      <c r="K253" s="172"/>
      <c r="L253" s="172"/>
      <c r="M253" s="93">
        <f t="shared" si="18"/>
        <v>0</v>
      </c>
      <c r="N253" s="276"/>
      <c r="O253" s="277">
        <f t="shared" si="19"/>
        <v>0</v>
      </c>
      <c r="P253" s="302"/>
      <c r="Q253" s="302"/>
      <c r="R253" s="303"/>
      <c r="S253" s="80">
        <f t="shared" si="20"/>
        <v>6</v>
      </c>
      <c r="T253" s="81"/>
      <c r="U253" s="81" t="str">
        <f t="shared" si="21"/>
        <v/>
      </c>
      <c r="V253" s="81"/>
      <c r="W253" s="81"/>
      <c r="X253" s="81"/>
      <c r="Y253" s="81"/>
      <c r="Z253" s="124"/>
      <c r="AA253" s="82">
        <f t="shared" si="17"/>
        <v>0</v>
      </c>
      <c r="AB253" s="304"/>
      <c r="AH253" s="75"/>
      <c r="AI253" s="85"/>
      <c r="AJ253" s="85"/>
    </row>
    <row r="254" spans="1:44" x14ac:dyDescent="0.25">
      <c r="A254" s="319"/>
      <c r="B254" s="300"/>
      <c r="C254" s="320"/>
      <c r="D254" s="59"/>
      <c r="E254" s="300"/>
      <c r="F254" s="300"/>
      <c r="G254" s="300"/>
      <c r="H254" s="301"/>
      <c r="I254" s="332"/>
      <c r="J254" s="172"/>
      <c r="K254" s="172"/>
      <c r="L254" s="172"/>
      <c r="M254" s="93">
        <f t="shared" si="18"/>
        <v>0</v>
      </c>
      <c r="N254" s="276"/>
      <c r="O254" s="277">
        <f t="shared" si="19"/>
        <v>0</v>
      </c>
      <c r="P254" s="302"/>
      <c r="Q254" s="302"/>
      <c r="R254" s="303"/>
      <c r="S254" s="80">
        <f t="shared" si="20"/>
        <v>6</v>
      </c>
      <c r="T254" s="81"/>
      <c r="U254" s="81" t="str">
        <f t="shared" si="21"/>
        <v/>
      </c>
      <c r="V254" s="81"/>
      <c r="W254" s="81"/>
      <c r="X254" s="81"/>
      <c r="Y254" s="81"/>
      <c r="Z254" s="124"/>
      <c r="AA254" s="82">
        <f t="shared" si="17"/>
        <v>0</v>
      </c>
      <c r="AB254" s="304"/>
      <c r="AH254" s="75"/>
      <c r="AI254" s="85"/>
      <c r="AJ254" s="85"/>
    </row>
    <row r="255" spans="1:44" x14ac:dyDescent="0.25">
      <c r="A255" s="319"/>
      <c r="B255" s="300"/>
      <c r="C255" s="320"/>
      <c r="D255" s="59"/>
      <c r="E255" s="300"/>
      <c r="F255" s="300"/>
      <c r="G255" s="300"/>
      <c r="H255" s="301"/>
      <c r="I255" s="332"/>
      <c r="J255" s="172"/>
      <c r="K255" s="172"/>
      <c r="L255" s="172"/>
      <c r="M255" s="93">
        <f t="shared" si="18"/>
        <v>0</v>
      </c>
      <c r="N255" s="276"/>
      <c r="O255" s="277">
        <f t="shared" si="19"/>
        <v>0</v>
      </c>
      <c r="P255" s="302"/>
      <c r="Q255" s="302"/>
      <c r="R255" s="303"/>
      <c r="S255" s="80">
        <f t="shared" si="20"/>
        <v>6</v>
      </c>
      <c r="T255" s="81"/>
      <c r="U255" s="81" t="str">
        <f t="shared" si="21"/>
        <v/>
      </c>
      <c r="V255" s="81"/>
      <c r="W255" s="81"/>
      <c r="X255" s="81"/>
      <c r="Y255" s="81"/>
      <c r="Z255" s="124"/>
      <c r="AA255" s="82">
        <f t="shared" si="17"/>
        <v>0</v>
      </c>
      <c r="AB255" s="304"/>
      <c r="AH255" s="75"/>
      <c r="AI255" s="85"/>
      <c r="AJ255" s="85"/>
    </row>
    <row r="256" spans="1:44" x14ac:dyDescent="0.25">
      <c r="A256" s="319"/>
      <c r="B256" s="300"/>
      <c r="C256" s="320"/>
      <c r="D256" s="59"/>
      <c r="E256" s="300"/>
      <c r="F256" s="300"/>
      <c r="G256" s="300"/>
      <c r="H256" s="301"/>
      <c r="I256" s="332"/>
      <c r="J256" s="172"/>
      <c r="K256" s="172"/>
      <c r="L256" s="172"/>
      <c r="M256" s="93">
        <f t="shared" si="18"/>
        <v>0</v>
      </c>
      <c r="N256" s="276"/>
      <c r="O256" s="277">
        <f t="shared" si="19"/>
        <v>0</v>
      </c>
      <c r="P256" s="302"/>
      <c r="Q256" s="302"/>
      <c r="R256" s="303"/>
      <c r="S256" s="80">
        <f t="shared" si="20"/>
        <v>6</v>
      </c>
      <c r="T256" s="81"/>
      <c r="U256" s="81" t="str">
        <f t="shared" si="21"/>
        <v/>
      </c>
      <c r="V256" s="81"/>
      <c r="W256" s="81"/>
      <c r="X256" s="81"/>
      <c r="Y256" s="81"/>
      <c r="Z256" s="124"/>
      <c r="AA256" s="82">
        <f t="shared" si="17"/>
        <v>0</v>
      </c>
      <c r="AB256" s="304"/>
      <c r="AH256" s="75"/>
      <c r="AI256" s="85"/>
      <c r="AJ256" s="85"/>
    </row>
    <row r="257" spans="1:36" x14ac:dyDescent="0.25">
      <c r="A257" s="319"/>
      <c r="B257" s="300"/>
      <c r="C257" s="320"/>
      <c r="D257" s="59"/>
      <c r="E257" s="300"/>
      <c r="F257" s="300"/>
      <c r="G257" s="300"/>
      <c r="H257" s="301"/>
      <c r="I257" s="332"/>
      <c r="J257" s="172"/>
      <c r="K257" s="172"/>
      <c r="L257" s="172"/>
      <c r="M257" s="93">
        <f t="shared" si="18"/>
        <v>0</v>
      </c>
      <c r="N257" s="276"/>
      <c r="O257" s="277">
        <f t="shared" si="19"/>
        <v>0</v>
      </c>
      <c r="P257" s="302"/>
      <c r="Q257" s="302"/>
      <c r="R257" s="303"/>
      <c r="S257" s="80">
        <f t="shared" si="20"/>
        <v>6</v>
      </c>
      <c r="T257" s="81"/>
      <c r="U257" s="81" t="str">
        <f t="shared" si="21"/>
        <v/>
      </c>
      <c r="V257" s="81"/>
      <c r="W257" s="81"/>
      <c r="X257" s="81"/>
      <c r="Y257" s="81"/>
      <c r="Z257" s="124"/>
      <c r="AA257" s="82">
        <f t="shared" si="17"/>
        <v>0</v>
      </c>
      <c r="AB257" s="304"/>
      <c r="AH257" s="75"/>
      <c r="AI257" s="85"/>
      <c r="AJ257" s="85"/>
    </row>
    <row r="258" spans="1:36" x14ac:dyDescent="0.25">
      <c r="A258" s="319"/>
      <c r="B258" s="300"/>
      <c r="C258" s="320"/>
      <c r="D258" s="59"/>
      <c r="E258" s="300"/>
      <c r="F258" s="300"/>
      <c r="G258" s="300"/>
      <c r="H258" s="301"/>
      <c r="I258" s="332"/>
      <c r="J258" s="172"/>
      <c r="K258" s="172"/>
      <c r="L258" s="172"/>
      <c r="M258" s="93">
        <f t="shared" si="18"/>
        <v>0</v>
      </c>
      <c r="N258" s="276"/>
      <c r="O258" s="277">
        <f t="shared" si="19"/>
        <v>0</v>
      </c>
      <c r="P258" s="302"/>
      <c r="Q258" s="302"/>
      <c r="R258" s="303"/>
      <c r="S258" s="80">
        <f t="shared" si="20"/>
        <v>6</v>
      </c>
      <c r="T258" s="81"/>
      <c r="U258" s="81" t="str">
        <f t="shared" si="21"/>
        <v/>
      </c>
      <c r="V258" s="81"/>
      <c r="W258" s="81"/>
      <c r="X258" s="81"/>
      <c r="Y258" s="81"/>
      <c r="Z258" s="124"/>
      <c r="AA258" s="82">
        <f t="shared" si="17"/>
        <v>0</v>
      </c>
      <c r="AB258" s="304"/>
      <c r="AH258" s="75"/>
      <c r="AI258" s="85"/>
      <c r="AJ258" s="85"/>
    </row>
    <row r="259" spans="1:36" x14ac:dyDescent="0.25">
      <c r="A259" s="319"/>
      <c r="B259" s="300"/>
      <c r="C259" s="320"/>
      <c r="D259" s="59"/>
      <c r="E259" s="300"/>
      <c r="F259" s="300"/>
      <c r="G259" s="300"/>
      <c r="H259" s="301"/>
      <c r="I259" s="332"/>
      <c r="J259" s="172"/>
      <c r="K259" s="172"/>
      <c r="L259" s="172"/>
      <c r="M259" s="93">
        <f t="shared" si="18"/>
        <v>0</v>
      </c>
      <c r="N259" s="276"/>
      <c r="O259" s="277">
        <f t="shared" si="19"/>
        <v>0</v>
      </c>
      <c r="P259" s="302"/>
      <c r="Q259" s="302"/>
      <c r="R259" s="303"/>
      <c r="S259" s="80">
        <f t="shared" si="20"/>
        <v>6</v>
      </c>
      <c r="T259" s="81"/>
      <c r="U259" s="81" t="str">
        <f t="shared" si="21"/>
        <v/>
      </c>
      <c r="V259" s="81"/>
      <c r="W259" s="81"/>
      <c r="X259" s="81"/>
      <c r="Y259" s="81"/>
      <c r="Z259" s="124"/>
      <c r="AA259" s="82">
        <f t="shared" si="17"/>
        <v>0</v>
      </c>
      <c r="AB259" s="304"/>
      <c r="AH259" s="75"/>
      <c r="AI259" s="85"/>
      <c r="AJ259" s="85"/>
    </row>
    <row r="260" spans="1:36" x14ac:dyDescent="0.25">
      <c r="A260" s="319"/>
      <c r="B260" s="300"/>
      <c r="C260" s="320"/>
      <c r="D260" s="59"/>
      <c r="E260" s="300"/>
      <c r="F260" s="300"/>
      <c r="G260" s="300"/>
      <c r="H260" s="301"/>
      <c r="I260" s="332"/>
      <c r="J260" s="172"/>
      <c r="K260" s="172"/>
      <c r="L260" s="172"/>
      <c r="M260" s="93">
        <f t="shared" si="18"/>
        <v>0</v>
      </c>
      <c r="N260" s="276"/>
      <c r="O260" s="277">
        <f t="shared" si="19"/>
        <v>0</v>
      </c>
      <c r="P260" s="302"/>
      <c r="Q260" s="302"/>
      <c r="R260" s="303"/>
      <c r="S260" s="80">
        <f t="shared" si="20"/>
        <v>6</v>
      </c>
      <c r="T260" s="81"/>
      <c r="U260" s="81" t="str">
        <f t="shared" si="21"/>
        <v/>
      </c>
      <c r="V260" s="81"/>
      <c r="W260" s="81"/>
      <c r="X260" s="81"/>
      <c r="Y260" s="81"/>
      <c r="Z260" s="124"/>
      <c r="AA260" s="82">
        <f t="shared" si="17"/>
        <v>0</v>
      </c>
      <c r="AB260" s="304"/>
      <c r="AH260" s="75"/>
      <c r="AI260" s="85"/>
      <c r="AJ260" s="85"/>
    </row>
    <row r="261" spans="1:36" x14ac:dyDescent="0.25">
      <c r="A261" s="319"/>
      <c r="B261" s="300"/>
      <c r="C261" s="320"/>
      <c r="D261" s="59"/>
      <c r="E261" s="300"/>
      <c r="F261" s="300"/>
      <c r="G261" s="300"/>
      <c r="H261" s="301"/>
      <c r="I261" s="332"/>
      <c r="J261" s="172"/>
      <c r="K261" s="172"/>
      <c r="L261" s="172"/>
      <c r="M261" s="93">
        <f t="shared" si="18"/>
        <v>0</v>
      </c>
      <c r="N261" s="276"/>
      <c r="O261" s="277">
        <f t="shared" si="19"/>
        <v>0</v>
      </c>
      <c r="P261" s="302"/>
      <c r="Q261" s="302"/>
      <c r="R261" s="303"/>
      <c r="S261" s="80">
        <f t="shared" si="20"/>
        <v>6</v>
      </c>
      <c r="T261" s="81"/>
      <c r="U261" s="81" t="str">
        <f t="shared" si="21"/>
        <v/>
      </c>
      <c r="V261" s="81"/>
      <c r="W261" s="81"/>
      <c r="X261" s="81"/>
      <c r="Y261" s="81"/>
      <c r="Z261" s="124"/>
      <c r="AA261" s="82">
        <f t="shared" ref="AA261:AA324" si="22">IF(S261=6,O261,"")</f>
        <v>0</v>
      </c>
      <c r="AB261" s="304"/>
      <c r="AH261" s="75"/>
      <c r="AI261" s="85"/>
      <c r="AJ261" s="85"/>
    </row>
    <row r="262" spans="1:36" x14ac:dyDescent="0.25">
      <c r="A262" s="319"/>
      <c r="B262" s="300"/>
      <c r="C262" s="320"/>
      <c r="D262" s="59"/>
      <c r="E262" s="300"/>
      <c r="F262" s="300"/>
      <c r="G262" s="300"/>
      <c r="H262" s="301"/>
      <c r="I262" s="332"/>
      <c r="J262" s="172"/>
      <c r="K262" s="172"/>
      <c r="L262" s="172"/>
      <c r="M262" s="93">
        <f t="shared" ref="M262:M325" si="23">J262+K262-L262</f>
        <v>0</v>
      </c>
      <c r="N262" s="276"/>
      <c r="O262" s="277">
        <f t="shared" ref="O262:O325" si="24">J262*N262</f>
        <v>0</v>
      </c>
      <c r="P262" s="302"/>
      <c r="Q262" s="302"/>
      <c r="R262" s="303"/>
      <c r="S262" s="80">
        <f t="shared" ref="S262:S325" si="25">COUNTIF(T262:Y262,"")</f>
        <v>6</v>
      </c>
      <c r="T262" s="81"/>
      <c r="U262" s="81" t="str">
        <f t="shared" si="21"/>
        <v/>
      </c>
      <c r="V262" s="81"/>
      <c r="W262" s="81"/>
      <c r="X262" s="81"/>
      <c r="Y262" s="81"/>
      <c r="Z262" s="124"/>
      <c r="AA262" s="82">
        <f t="shared" si="22"/>
        <v>0</v>
      </c>
      <c r="AB262" s="304"/>
      <c r="AH262" s="75"/>
      <c r="AI262" s="85"/>
      <c r="AJ262" s="85"/>
    </row>
    <row r="263" spans="1:36" x14ac:dyDescent="0.25">
      <c r="A263" s="319"/>
      <c r="B263" s="300"/>
      <c r="C263" s="320"/>
      <c r="D263" s="59"/>
      <c r="E263" s="300"/>
      <c r="F263" s="300"/>
      <c r="G263" s="300"/>
      <c r="H263" s="301"/>
      <c r="I263" s="332"/>
      <c r="J263" s="172"/>
      <c r="K263" s="172"/>
      <c r="L263" s="172"/>
      <c r="M263" s="93">
        <f t="shared" si="23"/>
        <v>0</v>
      </c>
      <c r="N263" s="276"/>
      <c r="O263" s="277">
        <f t="shared" si="24"/>
        <v>0</v>
      </c>
      <c r="P263" s="302"/>
      <c r="Q263" s="302"/>
      <c r="R263" s="303"/>
      <c r="S263" s="80">
        <f t="shared" si="25"/>
        <v>6</v>
      </c>
      <c r="T263" s="81"/>
      <c r="U263" s="81" t="str">
        <f t="shared" si="21"/>
        <v/>
      </c>
      <c r="V263" s="81"/>
      <c r="W263" s="81"/>
      <c r="X263" s="81"/>
      <c r="Y263" s="81"/>
      <c r="Z263" s="124"/>
      <c r="AA263" s="82">
        <f t="shared" si="22"/>
        <v>0</v>
      </c>
      <c r="AB263" s="304"/>
      <c r="AH263" s="75"/>
      <c r="AI263" s="85"/>
      <c r="AJ263" s="85"/>
    </row>
    <row r="264" spans="1:36" x14ac:dyDescent="0.25">
      <c r="A264" s="319"/>
      <c r="B264" s="300"/>
      <c r="C264" s="320"/>
      <c r="D264" s="59"/>
      <c r="E264" s="300"/>
      <c r="F264" s="300"/>
      <c r="G264" s="300"/>
      <c r="H264" s="301"/>
      <c r="I264" s="332"/>
      <c r="J264" s="172"/>
      <c r="K264" s="172"/>
      <c r="L264" s="172"/>
      <c r="M264" s="93">
        <f t="shared" si="23"/>
        <v>0</v>
      </c>
      <c r="N264" s="276"/>
      <c r="O264" s="277">
        <f t="shared" si="24"/>
        <v>0</v>
      </c>
      <c r="P264" s="302"/>
      <c r="Q264" s="302"/>
      <c r="R264" s="303"/>
      <c r="S264" s="80">
        <f t="shared" si="25"/>
        <v>6</v>
      </c>
      <c r="T264" s="81"/>
      <c r="U264" s="81" t="str">
        <f t="shared" si="21"/>
        <v/>
      </c>
      <c r="V264" s="81"/>
      <c r="W264" s="81"/>
      <c r="X264" s="81"/>
      <c r="Y264" s="81"/>
      <c r="Z264" s="124"/>
      <c r="AA264" s="82">
        <f t="shared" si="22"/>
        <v>0</v>
      </c>
      <c r="AB264" s="304"/>
      <c r="AH264" s="75"/>
      <c r="AI264" s="85"/>
      <c r="AJ264" s="85"/>
    </row>
    <row r="265" spans="1:36" x14ac:dyDescent="0.25">
      <c r="A265" s="319"/>
      <c r="B265" s="300"/>
      <c r="C265" s="320"/>
      <c r="D265" s="59"/>
      <c r="E265" s="300"/>
      <c r="F265" s="300"/>
      <c r="G265" s="300"/>
      <c r="H265" s="301"/>
      <c r="I265" s="332"/>
      <c r="J265" s="172"/>
      <c r="K265" s="172"/>
      <c r="L265" s="172"/>
      <c r="M265" s="93">
        <f t="shared" si="23"/>
        <v>0</v>
      </c>
      <c r="N265" s="276"/>
      <c r="O265" s="277">
        <f t="shared" si="24"/>
        <v>0</v>
      </c>
      <c r="P265" s="302"/>
      <c r="Q265" s="302"/>
      <c r="R265" s="303"/>
      <c r="S265" s="80">
        <f t="shared" si="25"/>
        <v>6</v>
      </c>
      <c r="T265" s="81"/>
      <c r="U265" s="81" t="str">
        <f t="shared" ref="U265:U328" si="26">IF(H265=I265,"","*")</f>
        <v/>
      </c>
      <c r="V265" s="81"/>
      <c r="W265" s="81"/>
      <c r="X265" s="81"/>
      <c r="Y265" s="81"/>
      <c r="Z265" s="124"/>
      <c r="AA265" s="82">
        <f t="shared" si="22"/>
        <v>0</v>
      </c>
      <c r="AB265" s="304"/>
      <c r="AH265" s="75"/>
      <c r="AI265" s="85"/>
      <c r="AJ265" s="85"/>
    </row>
    <row r="266" spans="1:36" x14ac:dyDescent="0.25">
      <c r="A266" s="319"/>
      <c r="B266" s="300"/>
      <c r="C266" s="320"/>
      <c r="D266" s="59"/>
      <c r="E266" s="300"/>
      <c r="F266" s="300"/>
      <c r="G266" s="300"/>
      <c r="H266" s="301"/>
      <c r="I266" s="332"/>
      <c r="J266" s="172"/>
      <c r="K266" s="172"/>
      <c r="L266" s="172"/>
      <c r="M266" s="93">
        <f t="shared" si="23"/>
        <v>0</v>
      </c>
      <c r="N266" s="276"/>
      <c r="O266" s="277">
        <f t="shared" si="24"/>
        <v>0</v>
      </c>
      <c r="P266" s="302"/>
      <c r="Q266" s="302"/>
      <c r="R266" s="303"/>
      <c r="S266" s="80">
        <f t="shared" si="25"/>
        <v>6</v>
      </c>
      <c r="T266" s="81"/>
      <c r="U266" s="81" t="str">
        <f t="shared" si="26"/>
        <v/>
      </c>
      <c r="V266" s="81"/>
      <c r="W266" s="81"/>
      <c r="X266" s="81"/>
      <c r="Y266" s="81"/>
      <c r="Z266" s="124"/>
      <c r="AA266" s="82">
        <f t="shared" si="22"/>
        <v>0</v>
      </c>
      <c r="AB266" s="304"/>
      <c r="AH266" s="75"/>
      <c r="AI266" s="85"/>
      <c r="AJ266" s="85"/>
    </row>
    <row r="267" spans="1:36" x14ac:dyDescent="0.25">
      <c r="A267" s="319"/>
      <c r="B267" s="300"/>
      <c r="C267" s="320"/>
      <c r="D267" s="59"/>
      <c r="E267" s="300"/>
      <c r="F267" s="300"/>
      <c r="G267" s="300"/>
      <c r="H267" s="301"/>
      <c r="I267" s="332"/>
      <c r="J267" s="172"/>
      <c r="K267" s="172"/>
      <c r="L267" s="172"/>
      <c r="M267" s="93">
        <f t="shared" si="23"/>
        <v>0</v>
      </c>
      <c r="N267" s="276"/>
      <c r="O267" s="277">
        <f t="shared" si="24"/>
        <v>0</v>
      </c>
      <c r="P267" s="302"/>
      <c r="Q267" s="302"/>
      <c r="R267" s="303"/>
      <c r="S267" s="80">
        <f t="shared" si="25"/>
        <v>6</v>
      </c>
      <c r="T267" s="81"/>
      <c r="U267" s="81" t="str">
        <f t="shared" si="26"/>
        <v/>
      </c>
      <c r="V267" s="81"/>
      <c r="W267" s="81"/>
      <c r="X267" s="81"/>
      <c r="Y267" s="81"/>
      <c r="Z267" s="124"/>
      <c r="AA267" s="82">
        <f t="shared" si="22"/>
        <v>0</v>
      </c>
      <c r="AB267" s="304"/>
      <c r="AH267" s="75"/>
      <c r="AI267" s="85"/>
      <c r="AJ267" s="85"/>
    </row>
    <row r="268" spans="1:36" x14ac:dyDescent="0.25">
      <c r="A268" s="319"/>
      <c r="B268" s="300"/>
      <c r="C268" s="320"/>
      <c r="D268" s="59"/>
      <c r="E268" s="300"/>
      <c r="F268" s="300"/>
      <c r="G268" s="300"/>
      <c r="H268" s="301"/>
      <c r="I268" s="332"/>
      <c r="J268" s="172"/>
      <c r="K268" s="172"/>
      <c r="L268" s="172"/>
      <c r="M268" s="93">
        <f t="shared" si="23"/>
        <v>0</v>
      </c>
      <c r="N268" s="276"/>
      <c r="O268" s="277">
        <f t="shared" si="24"/>
        <v>0</v>
      </c>
      <c r="P268" s="302"/>
      <c r="Q268" s="302"/>
      <c r="R268" s="303"/>
      <c r="S268" s="80">
        <f t="shared" si="25"/>
        <v>6</v>
      </c>
      <c r="T268" s="81"/>
      <c r="U268" s="81" t="str">
        <f t="shared" si="26"/>
        <v/>
      </c>
      <c r="V268" s="81"/>
      <c r="W268" s="81"/>
      <c r="X268" s="81"/>
      <c r="Y268" s="81"/>
      <c r="Z268" s="124"/>
      <c r="AA268" s="82">
        <f t="shared" si="22"/>
        <v>0</v>
      </c>
      <c r="AB268" s="304"/>
      <c r="AH268" s="75"/>
      <c r="AI268" s="85"/>
      <c r="AJ268" s="85"/>
    </row>
    <row r="269" spans="1:36" x14ac:dyDescent="0.25">
      <c r="A269" s="319"/>
      <c r="B269" s="300"/>
      <c r="C269" s="320"/>
      <c r="D269" s="59"/>
      <c r="E269" s="300"/>
      <c r="F269" s="300"/>
      <c r="G269" s="300"/>
      <c r="H269" s="301"/>
      <c r="I269" s="332"/>
      <c r="J269" s="172"/>
      <c r="K269" s="172"/>
      <c r="L269" s="172"/>
      <c r="M269" s="93">
        <f t="shared" si="23"/>
        <v>0</v>
      </c>
      <c r="N269" s="276"/>
      <c r="O269" s="277">
        <f t="shared" si="24"/>
        <v>0</v>
      </c>
      <c r="P269" s="302"/>
      <c r="Q269" s="302"/>
      <c r="R269" s="303"/>
      <c r="S269" s="80">
        <f t="shared" si="25"/>
        <v>6</v>
      </c>
      <c r="T269" s="81"/>
      <c r="U269" s="81" t="str">
        <f t="shared" si="26"/>
        <v/>
      </c>
      <c r="V269" s="81"/>
      <c r="W269" s="81"/>
      <c r="X269" s="81"/>
      <c r="Y269" s="81"/>
      <c r="Z269" s="124"/>
      <c r="AA269" s="82">
        <f t="shared" si="22"/>
        <v>0</v>
      </c>
      <c r="AB269" s="304"/>
      <c r="AH269" s="75"/>
      <c r="AI269" s="85"/>
      <c r="AJ269" s="85"/>
    </row>
    <row r="270" spans="1:36" x14ac:dyDescent="0.25">
      <c r="A270" s="319"/>
      <c r="B270" s="300"/>
      <c r="C270" s="320"/>
      <c r="D270" s="59"/>
      <c r="E270" s="300"/>
      <c r="F270" s="300"/>
      <c r="G270" s="300"/>
      <c r="H270" s="301"/>
      <c r="I270" s="332"/>
      <c r="J270" s="172"/>
      <c r="K270" s="172"/>
      <c r="L270" s="172"/>
      <c r="M270" s="93">
        <f t="shared" si="23"/>
        <v>0</v>
      </c>
      <c r="N270" s="276"/>
      <c r="O270" s="277">
        <f t="shared" si="24"/>
        <v>0</v>
      </c>
      <c r="P270" s="302"/>
      <c r="Q270" s="302"/>
      <c r="R270" s="303"/>
      <c r="S270" s="80">
        <f t="shared" si="25"/>
        <v>6</v>
      </c>
      <c r="T270" s="81"/>
      <c r="U270" s="81" t="str">
        <f t="shared" si="26"/>
        <v/>
      </c>
      <c r="V270" s="81"/>
      <c r="W270" s="81"/>
      <c r="X270" s="81"/>
      <c r="Y270" s="81"/>
      <c r="Z270" s="124"/>
      <c r="AA270" s="82">
        <f t="shared" si="22"/>
        <v>0</v>
      </c>
      <c r="AB270" s="304"/>
      <c r="AH270" s="75"/>
      <c r="AI270" s="85"/>
      <c r="AJ270" s="85"/>
    </row>
    <row r="271" spans="1:36" x14ac:dyDescent="0.25">
      <c r="A271" s="319"/>
      <c r="B271" s="300"/>
      <c r="C271" s="320"/>
      <c r="D271" s="59"/>
      <c r="E271" s="300"/>
      <c r="F271" s="300"/>
      <c r="G271" s="300"/>
      <c r="H271" s="301"/>
      <c r="I271" s="332"/>
      <c r="J271" s="172"/>
      <c r="K271" s="172"/>
      <c r="L271" s="172"/>
      <c r="M271" s="93">
        <f t="shared" si="23"/>
        <v>0</v>
      </c>
      <c r="N271" s="276"/>
      <c r="O271" s="277">
        <f t="shared" si="24"/>
        <v>0</v>
      </c>
      <c r="P271" s="302"/>
      <c r="Q271" s="302"/>
      <c r="R271" s="303"/>
      <c r="S271" s="80">
        <f t="shared" si="25"/>
        <v>6</v>
      </c>
      <c r="T271" s="81"/>
      <c r="U271" s="81" t="str">
        <f t="shared" si="26"/>
        <v/>
      </c>
      <c r="V271" s="81"/>
      <c r="W271" s="81"/>
      <c r="X271" s="81"/>
      <c r="Y271" s="81"/>
      <c r="Z271" s="124"/>
      <c r="AA271" s="82">
        <f t="shared" si="22"/>
        <v>0</v>
      </c>
      <c r="AB271" s="304"/>
      <c r="AH271" s="75"/>
      <c r="AI271" s="85"/>
      <c r="AJ271" s="85"/>
    </row>
    <row r="272" spans="1:36" x14ac:dyDescent="0.25">
      <c r="A272" s="319"/>
      <c r="B272" s="300"/>
      <c r="C272" s="320"/>
      <c r="D272" s="59"/>
      <c r="E272" s="300"/>
      <c r="F272" s="300"/>
      <c r="G272" s="300"/>
      <c r="H272" s="301"/>
      <c r="I272" s="332"/>
      <c r="J272" s="172"/>
      <c r="K272" s="172"/>
      <c r="L272" s="172"/>
      <c r="M272" s="93">
        <f t="shared" si="23"/>
        <v>0</v>
      </c>
      <c r="N272" s="276"/>
      <c r="O272" s="277">
        <f t="shared" si="24"/>
        <v>0</v>
      </c>
      <c r="P272" s="302"/>
      <c r="Q272" s="302"/>
      <c r="R272" s="303"/>
      <c r="S272" s="80">
        <f t="shared" si="25"/>
        <v>6</v>
      </c>
      <c r="T272" s="81"/>
      <c r="U272" s="81" t="str">
        <f t="shared" si="26"/>
        <v/>
      </c>
      <c r="V272" s="81"/>
      <c r="W272" s="81"/>
      <c r="X272" s="81"/>
      <c r="Y272" s="81"/>
      <c r="Z272" s="124"/>
      <c r="AA272" s="82">
        <f t="shared" si="22"/>
        <v>0</v>
      </c>
      <c r="AB272" s="304"/>
      <c r="AH272" s="75"/>
      <c r="AI272" s="85"/>
      <c r="AJ272" s="85"/>
    </row>
    <row r="273" spans="1:41" x14ac:dyDescent="0.25">
      <c r="A273" s="319"/>
      <c r="B273" s="300"/>
      <c r="C273" s="320"/>
      <c r="D273" s="59"/>
      <c r="E273" s="300"/>
      <c r="F273" s="300"/>
      <c r="G273" s="300"/>
      <c r="H273" s="301"/>
      <c r="I273" s="332"/>
      <c r="J273" s="172"/>
      <c r="K273" s="172"/>
      <c r="L273" s="172"/>
      <c r="M273" s="93">
        <f t="shared" si="23"/>
        <v>0</v>
      </c>
      <c r="N273" s="276"/>
      <c r="O273" s="277">
        <f t="shared" si="24"/>
        <v>0</v>
      </c>
      <c r="P273" s="302"/>
      <c r="Q273" s="302"/>
      <c r="R273" s="303"/>
      <c r="S273" s="80">
        <f t="shared" si="25"/>
        <v>6</v>
      </c>
      <c r="T273" s="81"/>
      <c r="U273" s="81" t="str">
        <f t="shared" si="26"/>
        <v/>
      </c>
      <c r="V273" s="81"/>
      <c r="W273" s="81"/>
      <c r="X273" s="81"/>
      <c r="Y273" s="81"/>
      <c r="Z273" s="124"/>
      <c r="AA273" s="82">
        <f t="shared" si="22"/>
        <v>0</v>
      </c>
      <c r="AB273" s="304"/>
      <c r="AH273" s="75"/>
      <c r="AI273" s="85"/>
      <c r="AJ273" s="85"/>
    </row>
    <row r="274" spans="1:41" x14ac:dyDescent="0.25">
      <c r="A274" s="319"/>
      <c r="B274" s="300"/>
      <c r="C274" s="320"/>
      <c r="D274" s="59"/>
      <c r="E274" s="300"/>
      <c r="F274" s="300"/>
      <c r="G274" s="300"/>
      <c r="H274" s="301"/>
      <c r="I274" s="332"/>
      <c r="J274" s="172"/>
      <c r="K274" s="172"/>
      <c r="L274" s="172"/>
      <c r="M274" s="93">
        <f t="shared" si="23"/>
        <v>0</v>
      </c>
      <c r="N274" s="276"/>
      <c r="O274" s="277">
        <f t="shared" si="24"/>
        <v>0</v>
      </c>
      <c r="P274" s="302"/>
      <c r="Q274" s="302"/>
      <c r="R274" s="303"/>
      <c r="S274" s="80">
        <f t="shared" si="25"/>
        <v>6</v>
      </c>
      <c r="T274" s="81"/>
      <c r="U274" s="81" t="str">
        <f t="shared" si="26"/>
        <v/>
      </c>
      <c r="V274" s="81"/>
      <c r="W274" s="81"/>
      <c r="X274" s="81"/>
      <c r="Y274" s="81"/>
      <c r="Z274" s="124"/>
      <c r="AA274" s="82">
        <f t="shared" si="22"/>
        <v>0</v>
      </c>
      <c r="AB274" s="304"/>
      <c r="AH274" s="75"/>
      <c r="AI274" s="85"/>
      <c r="AJ274" s="85"/>
    </row>
    <row r="275" spans="1:41" x14ac:dyDescent="0.25">
      <c r="A275" s="319"/>
      <c r="B275" s="300"/>
      <c r="C275" s="320"/>
      <c r="D275" s="59"/>
      <c r="E275" s="300"/>
      <c r="F275" s="300"/>
      <c r="G275" s="300"/>
      <c r="H275" s="301"/>
      <c r="I275" s="332"/>
      <c r="J275" s="172"/>
      <c r="K275" s="172"/>
      <c r="L275" s="172"/>
      <c r="M275" s="93">
        <f t="shared" si="23"/>
        <v>0</v>
      </c>
      <c r="N275" s="276"/>
      <c r="O275" s="277">
        <f t="shared" si="24"/>
        <v>0</v>
      </c>
      <c r="P275" s="302"/>
      <c r="Q275" s="302"/>
      <c r="R275" s="303"/>
      <c r="S275" s="80">
        <f t="shared" si="25"/>
        <v>6</v>
      </c>
      <c r="T275" s="81"/>
      <c r="U275" s="81" t="str">
        <f t="shared" si="26"/>
        <v/>
      </c>
      <c r="V275" s="81"/>
      <c r="W275" s="81"/>
      <c r="X275" s="81"/>
      <c r="Y275" s="81"/>
      <c r="Z275" s="124"/>
      <c r="AA275" s="82">
        <f t="shared" si="22"/>
        <v>0</v>
      </c>
      <c r="AB275" s="304"/>
      <c r="AH275" s="75"/>
      <c r="AI275" s="85"/>
      <c r="AJ275" s="85"/>
    </row>
    <row r="276" spans="1:41" x14ac:dyDescent="0.25">
      <c r="A276" s="319"/>
      <c r="B276" s="300"/>
      <c r="C276" s="320"/>
      <c r="D276" s="59"/>
      <c r="E276" s="300"/>
      <c r="F276" s="300"/>
      <c r="G276" s="300"/>
      <c r="H276" s="301"/>
      <c r="I276" s="332"/>
      <c r="J276" s="172"/>
      <c r="K276" s="172"/>
      <c r="L276" s="172"/>
      <c r="M276" s="93">
        <f t="shared" si="23"/>
        <v>0</v>
      </c>
      <c r="N276" s="276"/>
      <c r="O276" s="277">
        <f t="shared" si="24"/>
        <v>0</v>
      </c>
      <c r="P276" s="302"/>
      <c r="Q276" s="302"/>
      <c r="R276" s="303"/>
      <c r="S276" s="80">
        <f t="shared" si="25"/>
        <v>6</v>
      </c>
      <c r="T276" s="81"/>
      <c r="U276" s="81" t="str">
        <f t="shared" si="26"/>
        <v/>
      </c>
      <c r="V276" s="81"/>
      <c r="W276" s="81"/>
      <c r="X276" s="81"/>
      <c r="Y276" s="81"/>
      <c r="Z276" s="124"/>
      <c r="AA276" s="82">
        <f t="shared" si="22"/>
        <v>0</v>
      </c>
      <c r="AB276" s="304"/>
      <c r="AH276" s="75"/>
      <c r="AI276" s="85"/>
      <c r="AJ276" s="85"/>
    </row>
    <row r="277" spans="1:41" x14ac:dyDescent="0.25">
      <c r="A277" s="319"/>
      <c r="B277" s="300"/>
      <c r="C277" s="320"/>
      <c r="D277" s="59"/>
      <c r="E277" s="300"/>
      <c r="F277" s="300"/>
      <c r="G277" s="300"/>
      <c r="H277" s="301"/>
      <c r="I277" s="332"/>
      <c r="J277" s="172"/>
      <c r="K277" s="172"/>
      <c r="L277" s="172"/>
      <c r="M277" s="93">
        <f t="shared" si="23"/>
        <v>0</v>
      </c>
      <c r="N277" s="276"/>
      <c r="O277" s="277">
        <f t="shared" si="24"/>
        <v>0</v>
      </c>
      <c r="P277" s="302"/>
      <c r="Q277" s="302"/>
      <c r="R277" s="303"/>
      <c r="S277" s="80">
        <f t="shared" si="25"/>
        <v>6</v>
      </c>
      <c r="T277" s="81"/>
      <c r="U277" s="81" t="str">
        <f t="shared" si="26"/>
        <v/>
      </c>
      <c r="V277" s="81"/>
      <c r="W277" s="81"/>
      <c r="X277" s="81"/>
      <c r="Y277" s="81"/>
      <c r="Z277" s="124"/>
      <c r="AA277" s="82">
        <f t="shared" si="22"/>
        <v>0</v>
      </c>
      <c r="AB277" s="304"/>
      <c r="AH277" s="75"/>
      <c r="AI277" s="85"/>
      <c r="AJ277" s="85"/>
    </row>
    <row r="278" spans="1:41" x14ac:dyDescent="0.25">
      <c r="A278" s="319"/>
      <c r="B278" s="300"/>
      <c r="C278" s="320"/>
      <c r="D278" s="59"/>
      <c r="E278" s="300"/>
      <c r="F278" s="300"/>
      <c r="G278" s="300"/>
      <c r="H278" s="301"/>
      <c r="I278" s="332"/>
      <c r="J278" s="172"/>
      <c r="K278" s="172"/>
      <c r="L278" s="172"/>
      <c r="M278" s="93">
        <f t="shared" si="23"/>
        <v>0</v>
      </c>
      <c r="N278" s="276"/>
      <c r="O278" s="277">
        <f t="shared" si="24"/>
        <v>0</v>
      </c>
      <c r="P278" s="302"/>
      <c r="Q278" s="302"/>
      <c r="R278" s="303"/>
      <c r="S278" s="80">
        <f t="shared" si="25"/>
        <v>6</v>
      </c>
      <c r="T278" s="81"/>
      <c r="U278" s="81" t="str">
        <f t="shared" si="26"/>
        <v/>
      </c>
      <c r="V278" s="81"/>
      <c r="W278" s="81"/>
      <c r="X278" s="81"/>
      <c r="Y278" s="81"/>
      <c r="Z278" s="124"/>
      <c r="AA278" s="82">
        <f t="shared" si="22"/>
        <v>0</v>
      </c>
      <c r="AB278" s="304"/>
      <c r="AH278" s="75"/>
      <c r="AI278" s="85"/>
      <c r="AJ278" s="85"/>
    </row>
    <row r="279" spans="1:41" x14ac:dyDescent="0.25">
      <c r="A279" s="319"/>
      <c r="B279" s="300"/>
      <c r="C279" s="320"/>
      <c r="D279" s="59"/>
      <c r="E279" s="300"/>
      <c r="F279" s="300"/>
      <c r="G279" s="300"/>
      <c r="H279" s="301"/>
      <c r="I279" s="332"/>
      <c r="J279" s="172"/>
      <c r="K279" s="172"/>
      <c r="L279" s="172"/>
      <c r="M279" s="93">
        <f t="shared" si="23"/>
        <v>0</v>
      </c>
      <c r="N279" s="276"/>
      <c r="O279" s="277">
        <f t="shared" si="24"/>
        <v>0</v>
      </c>
      <c r="P279" s="302"/>
      <c r="Q279" s="302"/>
      <c r="R279" s="303"/>
      <c r="S279" s="80">
        <f t="shared" si="25"/>
        <v>6</v>
      </c>
      <c r="T279" s="81"/>
      <c r="U279" s="81" t="str">
        <f t="shared" si="26"/>
        <v/>
      </c>
      <c r="V279" s="81"/>
      <c r="W279" s="81"/>
      <c r="X279" s="81"/>
      <c r="Y279" s="81"/>
      <c r="Z279" s="124"/>
      <c r="AA279" s="82">
        <f t="shared" si="22"/>
        <v>0</v>
      </c>
      <c r="AB279" s="304"/>
      <c r="AH279" s="75"/>
      <c r="AI279" s="85"/>
      <c r="AJ279" s="85"/>
    </row>
    <row r="280" spans="1:41" x14ac:dyDescent="0.25">
      <c r="A280" s="319"/>
      <c r="B280" s="300"/>
      <c r="C280" s="320"/>
      <c r="D280" s="59"/>
      <c r="E280" s="300"/>
      <c r="F280" s="300"/>
      <c r="G280" s="300"/>
      <c r="H280" s="301"/>
      <c r="I280" s="332"/>
      <c r="J280" s="172"/>
      <c r="K280" s="172"/>
      <c r="L280" s="172"/>
      <c r="M280" s="93">
        <f t="shared" si="23"/>
        <v>0</v>
      </c>
      <c r="N280" s="276"/>
      <c r="O280" s="277">
        <f t="shared" si="24"/>
        <v>0</v>
      </c>
      <c r="P280" s="302"/>
      <c r="Q280" s="302"/>
      <c r="R280" s="303"/>
      <c r="S280" s="80">
        <f t="shared" si="25"/>
        <v>6</v>
      </c>
      <c r="T280" s="81"/>
      <c r="U280" s="81" t="str">
        <f t="shared" si="26"/>
        <v/>
      </c>
      <c r="V280" s="81"/>
      <c r="W280" s="81"/>
      <c r="X280" s="81"/>
      <c r="Y280" s="81"/>
      <c r="Z280" s="124"/>
      <c r="AA280" s="82">
        <f t="shared" si="22"/>
        <v>0</v>
      </c>
      <c r="AB280" s="304"/>
      <c r="AH280" s="75"/>
      <c r="AI280" s="85"/>
      <c r="AJ280" s="85"/>
    </row>
    <row r="281" spans="1:41" x14ac:dyDescent="0.25">
      <c r="A281" s="319"/>
      <c r="B281" s="300"/>
      <c r="C281" s="320"/>
      <c r="D281" s="59"/>
      <c r="E281" s="300"/>
      <c r="F281" s="300"/>
      <c r="G281" s="300"/>
      <c r="H281" s="301"/>
      <c r="I281" s="332"/>
      <c r="J281" s="172"/>
      <c r="K281" s="172"/>
      <c r="L281" s="172"/>
      <c r="M281" s="93">
        <f t="shared" si="23"/>
        <v>0</v>
      </c>
      <c r="N281" s="276"/>
      <c r="O281" s="277">
        <f t="shared" si="24"/>
        <v>0</v>
      </c>
      <c r="P281" s="302"/>
      <c r="Q281" s="302"/>
      <c r="R281" s="303"/>
      <c r="S281" s="80">
        <f t="shared" si="25"/>
        <v>6</v>
      </c>
      <c r="T281" s="81"/>
      <c r="U281" s="81" t="str">
        <f t="shared" si="26"/>
        <v/>
      </c>
      <c r="V281" s="81"/>
      <c r="W281" s="81"/>
      <c r="X281" s="81"/>
      <c r="Y281" s="81"/>
      <c r="Z281" s="124"/>
      <c r="AA281" s="82">
        <f t="shared" si="22"/>
        <v>0</v>
      </c>
      <c r="AB281" s="304"/>
      <c r="AH281" s="75"/>
      <c r="AI281" s="85"/>
      <c r="AJ281" s="85"/>
    </row>
    <row r="282" spans="1:41" x14ac:dyDescent="0.25">
      <c r="A282" s="319"/>
      <c r="B282" s="300"/>
      <c r="C282" s="320"/>
      <c r="D282" s="59"/>
      <c r="E282" s="300"/>
      <c r="F282" s="300"/>
      <c r="G282" s="300"/>
      <c r="H282" s="301"/>
      <c r="I282" s="332"/>
      <c r="J282" s="172"/>
      <c r="K282" s="172"/>
      <c r="L282" s="172"/>
      <c r="M282" s="93">
        <f t="shared" si="23"/>
        <v>0</v>
      </c>
      <c r="N282" s="276"/>
      <c r="O282" s="277">
        <f t="shared" si="24"/>
        <v>0</v>
      </c>
      <c r="P282" s="302"/>
      <c r="Q282" s="302"/>
      <c r="R282" s="303"/>
      <c r="S282" s="80">
        <f t="shared" si="25"/>
        <v>6</v>
      </c>
      <c r="T282" s="81"/>
      <c r="U282" s="81" t="str">
        <f t="shared" si="26"/>
        <v/>
      </c>
      <c r="V282" s="81"/>
      <c r="W282" s="81"/>
      <c r="X282" s="81"/>
      <c r="Y282" s="81"/>
      <c r="Z282" s="124"/>
      <c r="AA282" s="82">
        <f t="shared" si="22"/>
        <v>0</v>
      </c>
      <c r="AB282" s="304"/>
      <c r="AH282" s="75"/>
      <c r="AI282" s="85"/>
      <c r="AJ282" s="85"/>
    </row>
    <row r="283" spans="1:41" x14ac:dyDescent="0.25">
      <c r="A283" s="319"/>
      <c r="B283" s="300"/>
      <c r="C283" s="320"/>
      <c r="D283" s="59"/>
      <c r="E283" s="300"/>
      <c r="F283" s="300"/>
      <c r="G283" s="300"/>
      <c r="H283" s="301"/>
      <c r="I283" s="332"/>
      <c r="J283" s="172"/>
      <c r="K283" s="172"/>
      <c r="L283" s="172"/>
      <c r="M283" s="93">
        <f t="shared" si="23"/>
        <v>0</v>
      </c>
      <c r="N283" s="276"/>
      <c r="O283" s="277">
        <f t="shared" si="24"/>
        <v>0</v>
      </c>
      <c r="P283" s="302"/>
      <c r="Q283" s="302"/>
      <c r="R283" s="303"/>
      <c r="S283" s="80">
        <f t="shared" si="25"/>
        <v>6</v>
      </c>
      <c r="T283" s="81"/>
      <c r="U283" s="81" t="str">
        <f t="shared" si="26"/>
        <v/>
      </c>
      <c r="V283" s="81"/>
      <c r="W283" s="81"/>
      <c r="X283" s="81"/>
      <c r="Y283" s="81"/>
      <c r="Z283" s="124"/>
      <c r="AA283" s="82">
        <f t="shared" si="22"/>
        <v>0</v>
      </c>
      <c r="AB283" s="304"/>
      <c r="AH283" s="75"/>
      <c r="AI283" s="85"/>
      <c r="AJ283" s="85"/>
    </row>
    <row r="284" spans="1:41" x14ac:dyDescent="0.25">
      <c r="A284" s="319"/>
      <c r="B284" s="300"/>
      <c r="C284" s="320"/>
      <c r="D284" s="59"/>
      <c r="E284" s="300"/>
      <c r="F284" s="300"/>
      <c r="G284" s="300"/>
      <c r="H284" s="301"/>
      <c r="I284" s="332"/>
      <c r="J284" s="172"/>
      <c r="K284" s="172"/>
      <c r="L284" s="172"/>
      <c r="M284" s="93">
        <f t="shared" si="23"/>
        <v>0</v>
      </c>
      <c r="N284" s="276"/>
      <c r="O284" s="277">
        <f t="shared" si="24"/>
        <v>0</v>
      </c>
      <c r="P284" s="302"/>
      <c r="Q284" s="302"/>
      <c r="R284" s="303"/>
      <c r="S284" s="80">
        <f t="shared" si="25"/>
        <v>6</v>
      </c>
      <c r="T284" s="81"/>
      <c r="U284" s="81" t="str">
        <f t="shared" si="26"/>
        <v/>
      </c>
      <c r="V284" s="81"/>
      <c r="W284" s="81"/>
      <c r="X284" s="81"/>
      <c r="Y284" s="81"/>
      <c r="Z284" s="124"/>
      <c r="AA284" s="82">
        <f t="shared" si="22"/>
        <v>0</v>
      </c>
      <c r="AB284" s="304"/>
      <c r="AH284" s="75"/>
      <c r="AI284" s="85"/>
      <c r="AJ284" s="85"/>
    </row>
    <row r="285" spans="1:41" x14ac:dyDescent="0.25">
      <c r="A285" s="319"/>
      <c r="B285" s="300"/>
      <c r="C285" s="320"/>
      <c r="D285" s="59"/>
      <c r="E285" s="300"/>
      <c r="F285" s="300"/>
      <c r="G285" s="300"/>
      <c r="H285" s="301"/>
      <c r="I285" s="332"/>
      <c r="J285" s="172"/>
      <c r="K285" s="172"/>
      <c r="L285" s="172"/>
      <c r="M285" s="93">
        <f t="shared" si="23"/>
        <v>0</v>
      </c>
      <c r="N285" s="276"/>
      <c r="O285" s="277">
        <f t="shared" si="24"/>
        <v>0</v>
      </c>
      <c r="P285" s="302"/>
      <c r="Q285" s="302"/>
      <c r="R285" s="303"/>
      <c r="S285" s="80">
        <f t="shared" si="25"/>
        <v>6</v>
      </c>
      <c r="T285" s="81"/>
      <c r="U285" s="81" t="str">
        <f t="shared" si="26"/>
        <v/>
      </c>
      <c r="V285" s="81"/>
      <c r="W285" s="81"/>
      <c r="X285" s="81"/>
      <c r="Y285" s="81"/>
      <c r="Z285" s="124"/>
      <c r="AA285" s="82">
        <f t="shared" si="22"/>
        <v>0</v>
      </c>
      <c r="AB285" s="304"/>
      <c r="AH285" s="75"/>
      <c r="AI285" s="85"/>
      <c r="AJ285" s="85"/>
    </row>
    <row r="286" spans="1:41" x14ac:dyDescent="0.25">
      <c r="A286" s="319"/>
      <c r="B286" s="300"/>
      <c r="C286" s="320"/>
      <c r="D286" s="59"/>
      <c r="E286" s="300"/>
      <c r="F286" s="300"/>
      <c r="G286" s="300"/>
      <c r="H286" s="301"/>
      <c r="I286" s="332"/>
      <c r="J286" s="172"/>
      <c r="K286" s="172"/>
      <c r="L286" s="172"/>
      <c r="M286" s="93">
        <f t="shared" si="23"/>
        <v>0</v>
      </c>
      <c r="N286" s="276"/>
      <c r="O286" s="277">
        <f t="shared" si="24"/>
        <v>0</v>
      </c>
      <c r="P286" s="302"/>
      <c r="Q286" s="302"/>
      <c r="R286" s="303"/>
      <c r="S286" s="80">
        <f t="shared" si="25"/>
        <v>6</v>
      </c>
      <c r="T286" s="81"/>
      <c r="U286" s="81" t="str">
        <f t="shared" si="26"/>
        <v/>
      </c>
      <c r="V286" s="81"/>
      <c r="W286" s="81"/>
      <c r="X286" s="81"/>
      <c r="Y286" s="81"/>
      <c r="Z286" s="124"/>
      <c r="AA286" s="82">
        <f t="shared" si="22"/>
        <v>0</v>
      </c>
      <c r="AB286" s="304"/>
      <c r="AH286" s="75"/>
      <c r="AI286" s="85"/>
      <c r="AJ286" s="85"/>
    </row>
    <row r="287" spans="1:41" x14ac:dyDescent="0.25">
      <c r="A287" s="319"/>
      <c r="B287" s="300"/>
      <c r="C287" s="320"/>
      <c r="D287" s="59"/>
      <c r="E287" s="300"/>
      <c r="F287" s="300"/>
      <c r="G287" s="300"/>
      <c r="H287" s="301"/>
      <c r="I287" s="332"/>
      <c r="J287" s="172"/>
      <c r="K287" s="172"/>
      <c r="L287" s="172"/>
      <c r="M287" s="93">
        <f t="shared" si="23"/>
        <v>0</v>
      </c>
      <c r="N287" s="276"/>
      <c r="O287" s="277">
        <f t="shared" si="24"/>
        <v>0</v>
      </c>
      <c r="P287" s="302"/>
      <c r="Q287" s="302"/>
      <c r="R287" s="303"/>
      <c r="S287" s="80">
        <f t="shared" si="25"/>
        <v>6</v>
      </c>
      <c r="T287" s="81"/>
      <c r="U287" s="81" t="str">
        <f t="shared" si="26"/>
        <v/>
      </c>
      <c r="V287" s="81"/>
      <c r="W287" s="81"/>
      <c r="X287" s="81"/>
      <c r="Y287" s="81"/>
      <c r="Z287" s="124"/>
      <c r="AA287" s="82">
        <f t="shared" si="22"/>
        <v>0</v>
      </c>
      <c r="AB287" s="304"/>
      <c r="AH287" s="75"/>
      <c r="AI287" s="85"/>
      <c r="AJ287" s="85"/>
      <c r="AO287" s="15"/>
    </row>
    <row r="288" spans="1:41" x14ac:dyDescent="0.25">
      <c r="A288" s="319"/>
      <c r="B288" s="300"/>
      <c r="C288" s="320"/>
      <c r="D288" s="59"/>
      <c r="E288" s="300"/>
      <c r="F288" s="300"/>
      <c r="G288" s="300"/>
      <c r="H288" s="301"/>
      <c r="I288" s="332"/>
      <c r="J288" s="172"/>
      <c r="K288" s="172"/>
      <c r="L288" s="172"/>
      <c r="M288" s="93">
        <f t="shared" si="23"/>
        <v>0</v>
      </c>
      <c r="N288" s="276"/>
      <c r="O288" s="277">
        <f t="shared" si="24"/>
        <v>0</v>
      </c>
      <c r="P288" s="302"/>
      <c r="Q288" s="302"/>
      <c r="R288" s="303"/>
      <c r="S288" s="80">
        <f t="shared" si="25"/>
        <v>6</v>
      </c>
      <c r="T288" s="81"/>
      <c r="U288" s="81" t="str">
        <f t="shared" si="26"/>
        <v/>
      </c>
      <c r="V288" s="81"/>
      <c r="W288" s="81"/>
      <c r="X288" s="81"/>
      <c r="Y288" s="81"/>
      <c r="Z288" s="124"/>
      <c r="AA288" s="82">
        <f t="shared" si="22"/>
        <v>0</v>
      </c>
      <c r="AB288" s="304"/>
      <c r="AH288" s="75"/>
      <c r="AI288" s="85"/>
      <c r="AJ288" s="85"/>
    </row>
    <row r="289" spans="1:44" x14ac:dyDescent="0.25">
      <c r="A289" s="319"/>
      <c r="B289" s="300"/>
      <c r="C289" s="320"/>
      <c r="D289" s="59"/>
      <c r="E289" s="300"/>
      <c r="F289" s="300"/>
      <c r="G289" s="300"/>
      <c r="H289" s="301"/>
      <c r="I289" s="332"/>
      <c r="J289" s="172"/>
      <c r="K289" s="172"/>
      <c r="L289" s="172"/>
      <c r="M289" s="93">
        <f t="shared" si="23"/>
        <v>0</v>
      </c>
      <c r="N289" s="276"/>
      <c r="O289" s="277">
        <f t="shared" si="24"/>
        <v>0</v>
      </c>
      <c r="P289" s="302"/>
      <c r="Q289" s="302"/>
      <c r="R289" s="303"/>
      <c r="S289" s="80">
        <f t="shared" si="25"/>
        <v>6</v>
      </c>
      <c r="T289" s="81"/>
      <c r="U289" s="81" t="str">
        <f t="shared" si="26"/>
        <v/>
      </c>
      <c r="V289" s="81"/>
      <c r="W289" s="81"/>
      <c r="X289" s="81"/>
      <c r="Y289" s="81"/>
      <c r="Z289" s="124"/>
      <c r="AA289" s="82">
        <f t="shared" si="22"/>
        <v>0</v>
      </c>
      <c r="AB289" s="304"/>
      <c r="AH289" s="75"/>
      <c r="AI289" s="85"/>
      <c r="AJ289" s="85"/>
    </row>
    <row r="290" spans="1:44" x14ac:dyDescent="0.25">
      <c r="A290" s="319"/>
      <c r="B290" s="300"/>
      <c r="C290" s="320"/>
      <c r="D290" s="59"/>
      <c r="E290" s="300"/>
      <c r="F290" s="300"/>
      <c r="G290" s="300"/>
      <c r="H290" s="301"/>
      <c r="I290" s="332"/>
      <c r="J290" s="172"/>
      <c r="K290" s="172"/>
      <c r="L290" s="172"/>
      <c r="M290" s="93">
        <f t="shared" si="23"/>
        <v>0</v>
      </c>
      <c r="N290" s="276"/>
      <c r="O290" s="277">
        <f t="shared" si="24"/>
        <v>0</v>
      </c>
      <c r="P290" s="302"/>
      <c r="Q290" s="302"/>
      <c r="R290" s="303"/>
      <c r="S290" s="80">
        <f t="shared" si="25"/>
        <v>6</v>
      </c>
      <c r="T290" s="81"/>
      <c r="U290" s="81" t="str">
        <f t="shared" si="26"/>
        <v/>
      </c>
      <c r="V290" s="81"/>
      <c r="W290" s="81"/>
      <c r="X290" s="81"/>
      <c r="Y290" s="81"/>
      <c r="Z290" s="124"/>
      <c r="AA290" s="82">
        <f t="shared" si="22"/>
        <v>0</v>
      </c>
      <c r="AB290" s="304"/>
      <c r="AH290" s="75"/>
      <c r="AI290" s="85"/>
      <c r="AJ290" s="85"/>
    </row>
    <row r="291" spans="1:44" x14ac:dyDescent="0.25">
      <c r="A291" s="319"/>
      <c r="B291" s="300"/>
      <c r="C291" s="320"/>
      <c r="D291" s="59"/>
      <c r="E291" s="300"/>
      <c r="F291" s="300"/>
      <c r="G291" s="300"/>
      <c r="H291" s="301"/>
      <c r="I291" s="332"/>
      <c r="J291" s="172"/>
      <c r="K291" s="172"/>
      <c r="L291" s="172"/>
      <c r="M291" s="93">
        <f t="shared" si="23"/>
        <v>0</v>
      </c>
      <c r="N291" s="276"/>
      <c r="O291" s="277">
        <f t="shared" si="24"/>
        <v>0</v>
      </c>
      <c r="P291" s="302"/>
      <c r="Q291" s="302"/>
      <c r="R291" s="303"/>
      <c r="S291" s="80">
        <f t="shared" si="25"/>
        <v>6</v>
      </c>
      <c r="T291" s="81"/>
      <c r="U291" s="81" t="str">
        <f t="shared" si="26"/>
        <v/>
      </c>
      <c r="V291" s="81"/>
      <c r="W291" s="81"/>
      <c r="X291" s="81"/>
      <c r="Y291" s="81"/>
      <c r="Z291" s="124"/>
      <c r="AA291" s="82">
        <f t="shared" si="22"/>
        <v>0</v>
      </c>
      <c r="AB291" s="304"/>
      <c r="AH291" s="75"/>
      <c r="AI291" s="85"/>
      <c r="AJ291" s="85"/>
      <c r="AK291" s="17"/>
      <c r="AL291" s="17"/>
      <c r="AM291" s="17"/>
      <c r="AN291" s="17"/>
      <c r="AO291" s="83"/>
      <c r="AP291" s="84"/>
      <c r="AQ291" s="84"/>
      <c r="AR291" s="84"/>
    </row>
    <row r="292" spans="1:44" x14ac:dyDescent="0.25">
      <c r="A292" s="319"/>
      <c r="B292" s="300"/>
      <c r="C292" s="320"/>
      <c r="D292" s="59"/>
      <c r="E292" s="300"/>
      <c r="F292" s="300"/>
      <c r="G292" s="300"/>
      <c r="H292" s="301"/>
      <c r="I292" s="332"/>
      <c r="J292" s="172"/>
      <c r="K292" s="172"/>
      <c r="L292" s="172"/>
      <c r="M292" s="93">
        <f t="shared" si="23"/>
        <v>0</v>
      </c>
      <c r="N292" s="276"/>
      <c r="O292" s="277">
        <f t="shared" si="24"/>
        <v>0</v>
      </c>
      <c r="P292" s="302"/>
      <c r="Q292" s="302"/>
      <c r="R292" s="303"/>
      <c r="S292" s="80">
        <f t="shared" si="25"/>
        <v>6</v>
      </c>
      <c r="T292" s="81"/>
      <c r="U292" s="81" t="str">
        <f t="shared" si="26"/>
        <v/>
      </c>
      <c r="V292" s="81"/>
      <c r="W292" s="81"/>
      <c r="X292" s="81"/>
      <c r="Y292" s="81"/>
      <c r="Z292" s="124"/>
      <c r="AA292" s="82">
        <f t="shared" si="22"/>
        <v>0</v>
      </c>
      <c r="AB292" s="304"/>
      <c r="AH292" s="75"/>
      <c r="AI292" s="85"/>
      <c r="AJ292" s="85"/>
      <c r="AO292" s="83"/>
      <c r="AP292" s="84"/>
      <c r="AQ292" s="84"/>
      <c r="AR292" s="84"/>
    </row>
    <row r="293" spans="1:44" x14ac:dyDescent="0.25">
      <c r="A293" s="319"/>
      <c r="B293" s="300"/>
      <c r="C293" s="320"/>
      <c r="D293" s="59"/>
      <c r="E293" s="300"/>
      <c r="F293" s="300"/>
      <c r="G293" s="300"/>
      <c r="H293" s="301"/>
      <c r="I293" s="332"/>
      <c r="J293" s="172"/>
      <c r="K293" s="172"/>
      <c r="L293" s="172"/>
      <c r="M293" s="93">
        <f t="shared" si="23"/>
        <v>0</v>
      </c>
      <c r="N293" s="276"/>
      <c r="O293" s="277">
        <f t="shared" si="24"/>
        <v>0</v>
      </c>
      <c r="P293" s="302"/>
      <c r="Q293" s="302"/>
      <c r="R293" s="303"/>
      <c r="S293" s="80">
        <f t="shared" si="25"/>
        <v>6</v>
      </c>
      <c r="T293" s="81"/>
      <c r="U293" s="81" t="str">
        <f t="shared" si="26"/>
        <v/>
      </c>
      <c r="V293" s="81"/>
      <c r="W293" s="81"/>
      <c r="X293" s="81"/>
      <c r="Y293" s="81"/>
      <c r="Z293" s="124"/>
      <c r="AA293" s="82">
        <f t="shared" si="22"/>
        <v>0</v>
      </c>
      <c r="AB293" s="304"/>
      <c r="AH293" s="75"/>
      <c r="AI293" s="85"/>
      <c r="AJ293" s="85"/>
      <c r="AK293" s="17"/>
      <c r="AL293" s="17"/>
      <c r="AM293" s="17"/>
      <c r="AN293" s="17"/>
      <c r="AO293" s="83"/>
      <c r="AP293" s="84"/>
      <c r="AQ293" s="84"/>
      <c r="AR293" s="84"/>
    </row>
    <row r="294" spans="1:44" x14ac:dyDescent="0.25">
      <c r="A294" s="319"/>
      <c r="B294" s="300"/>
      <c r="C294" s="320"/>
      <c r="D294" s="59"/>
      <c r="E294" s="300"/>
      <c r="F294" s="300"/>
      <c r="G294" s="300"/>
      <c r="H294" s="301"/>
      <c r="I294" s="332"/>
      <c r="J294" s="172"/>
      <c r="K294" s="172"/>
      <c r="L294" s="172"/>
      <c r="M294" s="93">
        <f t="shared" si="23"/>
        <v>0</v>
      </c>
      <c r="N294" s="276"/>
      <c r="O294" s="277">
        <f t="shared" si="24"/>
        <v>0</v>
      </c>
      <c r="P294" s="302"/>
      <c r="Q294" s="302"/>
      <c r="R294" s="303"/>
      <c r="S294" s="80">
        <f t="shared" si="25"/>
        <v>6</v>
      </c>
      <c r="T294" s="81"/>
      <c r="U294" s="81" t="str">
        <f t="shared" si="26"/>
        <v/>
      </c>
      <c r="V294" s="81"/>
      <c r="W294" s="81"/>
      <c r="X294" s="81"/>
      <c r="Y294" s="81"/>
      <c r="Z294" s="124"/>
      <c r="AA294" s="82">
        <f t="shared" si="22"/>
        <v>0</v>
      </c>
      <c r="AB294" s="304"/>
      <c r="AH294" s="75"/>
      <c r="AI294" s="85"/>
      <c r="AJ294" s="85"/>
      <c r="AO294" s="423"/>
      <c r="AP294" s="423"/>
      <c r="AQ294" s="423"/>
      <c r="AR294" s="423"/>
    </row>
    <row r="295" spans="1:44" x14ac:dyDescent="0.25">
      <c r="A295" s="319"/>
      <c r="B295" s="300"/>
      <c r="C295" s="320"/>
      <c r="D295" s="59"/>
      <c r="E295" s="300"/>
      <c r="F295" s="300"/>
      <c r="G295" s="300"/>
      <c r="H295" s="301"/>
      <c r="I295" s="332"/>
      <c r="J295" s="172"/>
      <c r="K295" s="172"/>
      <c r="L295" s="172"/>
      <c r="M295" s="93">
        <f t="shared" si="23"/>
        <v>0</v>
      </c>
      <c r="N295" s="276"/>
      <c r="O295" s="277">
        <f t="shared" si="24"/>
        <v>0</v>
      </c>
      <c r="P295" s="302"/>
      <c r="Q295" s="302"/>
      <c r="R295" s="303"/>
      <c r="S295" s="80">
        <f t="shared" si="25"/>
        <v>6</v>
      </c>
      <c r="T295" s="81"/>
      <c r="U295" s="81" t="str">
        <f t="shared" si="26"/>
        <v/>
      </c>
      <c r="V295" s="81"/>
      <c r="W295" s="81"/>
      <c r="X295" s="81"/>
      <c r="Y295" s="81"/>
      <c r="Z295" s="124"/>
      <c r="AA295" s="82">
        <f t="shared" si="22"/>
        <v>0</v>
      </c>
      <c r="AB295" s="304"/>
      <c r="AH295" s="75"/>
      <c r="AI295" s="85"/>
      <c r="AJ295" s="85"/>
    </row>
    <row r="296" spans="1:44" x14ac:dyDescent="0.25">
      <c r="A296" s="319"/>
      <c r="B296" s="300"/>
      <c r="C296" s="320"/>
      <c r="D296" s="59"/>
      <c r="E296" s="300"/>
      <c r="F296" s="300"/>
      <c r="G296" s="300"/>
      <c r="H296" s="301"/>
      <c r="I296" s="332"/>
      <c r="J296" s="172"/>
      <c r="K296" s="172"/>
      <c r="L296" s="172"/>
      <c r="M296" s="93">
        <f t="shared" si="23"/>
        <v>0</v>
      </c>
      <c r="N296" s="276"/>
      <c r="O296" s="277">
        <f t="shared" si="24"/>
        <v>0</v>
      </c>
      <c r="P296" s="302"/>
      <c r="Q296" s="302"/>
      <c r="R296" s="303"/>
      <c r="S296" s="80">
        <f t="shared" si="25"/>
        <v>6</v>
      </c>
      <c r="T296" s="81"/>
      <c r="U296" s="81" t="str">
        <f t="shared" si="26"/>
        <v/>
      </c>
      <c r="V296" s="81"/>
      <c r="W296" s="81"/>
      <c r="X296" s="81"/>
      <c r="Y296" s="81"/>
      <c r="Z296" s="124"/>
      <c r="AA296" s="82">
        <f t="shared" si="22"/>
        <v>0</v>
      </c>
      <c r="AB296" s="304"/>
      <c r="AH296" s="75"/>
      <c r="AI296" s="85"/>
      <c r="AJ296" s="85"/>
    </row>
    <row r="297" spans="1:44" x14ac:dyDescent="0.25">
      <c r="A297" s="319"/>
      <c r="B297" s="300"/>
      <c r="C297" s="320"/>
      <c r="D297" s="59"/>
      <c r="E297" s="300"/>
      <c r="F297" s="300"/>
      <c r="G297" s="300"/>
      <c r="H297" s="301"/>
      <c r="I297" s="332"/>
      <c r="J297" s="172"/>
      <c r="K297" s="172"/>
      <c r="L297" s="172"/>
      <c r="M297" s="93">
        <f t="shared" si="23"/>
        <v>0</v>
      </c>
      <c r="N297" s="276"/>
      <c r="O297" s="277">
        <f t="shared" si="24"/>
        <v>0</v>
      </c>
      <c r="P297" s="302"/>
      <c r="Q297" s="302"/>
      <c r="R297" s="303"/>
      <c r="S297" s="80">
        <f t="shared" si="25"/>
        <v>6</v>
      </c>
      <c r="T297" s="81"/>
      <c r="U297" s="81" t="str">
        <f t="shared" si="26"/>
        <v/>
      </c>
      <c r="V297" s="81"/>
      <c r="W297" s="81"/>
      <c r="X297" s="81"/>
      <c r="Y297" s="81"/>
      <c r="Z297" s="124"/>
      <c r="AA297" s="82">
        <f t="shared" si="22"/>
        <v>0</v>
      </c>
      <c r="AB297" s="304"/>
      <c r="AH297" s="75"/>
      <c r="AI297" s="85"/>
      <c r="AJ297" s="85"/>
    </row>
    <row r="298" spans="1:44" x14ac:dyDescent="0.25">
      <c r="A298" s="319"/>
      <c r="B298" s="300"/>
      <c r="C298" s="320"/>
      <c r="D298" s="59"/>
      <c r="E298" s="300"/>
      <c r="F298" s="300"/>
      <c r="G298" s="300"/>
      <c r="H298" s="301"/>
      <c r="I298" s="332"/>
      <c r="J298" s="172"/>
      <c r="K298" s="172"/>
      <c r="L298" s="172"/>
      <c r="M298" s="93">
        <f t="shared" si="23"/>
        <v>0</v>
      </c>
      <c r="N298" s="276"/>
      <c r="O298" s="277">
        <f t="shared" si="24"/>
        <v>0</v>
      </c>
      <c r="P298" s="302"/>
      <c r="Q298" s="302"/>
      <c r="R298" s="303"/>
      <c r="S298" s="80">
        <f t="shared" si="25"/>
        <v>6</v>
      </c>
      <c r="T298" s="81"/>
      <c r="U298" s="81" t="str">
        <f t="shared" si="26"/>
        <v/>
      </c>
      <c r="V298" s="81"/>
      <c r="W298" s="81"/>
      <c r="X298" s="81"/>
      <c r="Y298" s="81"/>
      <c r="Z298" s="124"/>
      <c r="AA298" s="82">
        <f t="shared" si="22"/>
        <v>0</v>
      </c>
      <c r="AB298" s="304"/>
      <c r="AH298" s="75"/>
      <c r="AI298" s="85"/>
      <c r="AJ298" s="85"/>
    </row>
    <row r="299" spans="1:44" x14ac:dyDescent="0.25">
      <c r="A299" s="319"/>
      <c r="B299" s="300"/>
      <c r="C299" s="320"/>
      <c r="D299" s="59"/>
      <c r="E299" s="300"/>
      <c r="F299" s="300"/>
      <c r="G299" s="300"/>
      <c r="H299" s="301"/>
      <c r="I299" s="332"/>
      <c r="J299" s="172"/>
      <c r="K299" s="172"/>
      <c r="L299" s="172"/>
      <c r="M299" s="93">
        <f t="shared" si="23"/>
        <v>0</v>
      </c>
      <c r="N299" s="276"/>
      <c r="O299" s="277">
        <f t="shared" si="24"/>
        <v>0</v>
      </c>
      <c r="P299" s="302"/>
      <c r="Q299" s="302"/>
      <c r="R299" s="303"/>
      <c r="S299" s="80">
        <f t="shared" si="25"/>
        <v>6</v>
      </c>
      <c r="T299" s="81"/>
      <c r="U299" s="81" t="str">
        <f t="shared" si="26"/>
        <v/>
      </c>
      <c r="V299" s="81"/>
      <c r="W299" s="81"/>
      <c r="X299" s="81"/>
      <c r="Y299" s="81"/>
      <c r="Z299" s="124"/>
      <c r="AA299" s="82">
        <f t="shared" si="22"/>
        <v>0</v>
      </c>
      <c r="AB299" s="304"/>
      <c r="AH299" s="75"/>
      <c r="AI299" s="85"/>
      <c r="AJ299" s="85"/>
    </row>
    <row r="300" spans="1:44" x14ac:dyDescent="0.25">
      <c r="A300" s="319"/>
      <c r="B300" s="300"/>
      <c r="C300" s="320"/>
      <c r="D300" s="59"/>
      <c r="E300" s="300"/>
      <c r="F300" s="300"/>
      <c r="G300" s="300"/>
      <c r="H300" s="301"/>
      <c r="I300" s="332"/>
      <c r="J300" s="172"/>
      <c r="K300" s="172"/>
      <c r="L300" s="172"/>
      <c r="M300" s="93">
        <f t="shared" si="23"/>
        <v>0</v>
      </c>
      <c r="N300" s="276"/>
      <c r="O300" s="277">
        <f t="shared" si="24"/>
        <v>0</v>
      </c>
      <c r="P300" s="302"/>
      <c r="Q300" s="302"/>
      <c r="R300" s="303"/>
      <c r="S300" s="80">
        <f t="shared" si="25"/>
        <v>6</v>
      </c>
      <c r="T300" s="81"/>
      <c r="U300" s="81" t="str">
        <f t="shared" si="26"/>
        <v/>
      </c>
      <c r="V300" s="81"/>
      <c r="W300" s="81"/>
      <c r="X300" s="81"/>
      <c r="Y300" s="81"/>
      <c r="Z300" s="124"/>
      <c r="AA300" s="82">
        <f t="shared" si="22"/>
        <v>0</v>
      </c>
      <c r="AB300" s="304"/>
      <c r="AH300" s="75"/>
      <c r="AI300" s="85"/>
      <c r="AJ300" s="85"/>
    </row>
    <row r="301" spans="1:44" x14ac:dyDescent="0.25">
      <c r="A301" s="319"/>
      <c r="B301" s="300"/>
      <c r="C301" s="320"/>
      <c r="D301" s="59"/>
      <c r="E301" s="300"/>
      <c r="F301" s="300"/>
      <c r="G301" s="300"/>
      <c r="H301" s="301"/>
      <c r="I301" s="332"/>
      <c r="J301" s="172"/>
      <c r="K301" s="172"/>
      <c r="L301" s="172"/>
      <c r="M301" s="93">
        <f t="shared" si="23"/>
        <v>0</v>
      </c>
      <c r="N301" s="276"/>
      <c r="O301" s="277">
        <f t="shared" si="24"/>
        <v>0</v>
      </c>
      <c r="P301" s="302"/>
      <c r="Q301" s="302"/>
      <c r="R301" s="303"/>
      <c r="S301" s="80">
        <f t="shared" si="25"/>
        <v>6</v>
      </c>
      <c r="T301" s="81"/>
      <c r="U301" s="81" t="str">
        <f t="shared" si="26"/>
        <v/>
      </c>
      <c r="V301" s="81"/>
      <c r="W301" s="81"/>
      <c r="X301" s="81"/>
      <c r="Y301" s="81"/>
      <c r="Z301" s="124"/>
      <c r="AA301" s="82">
        <f t="shared" si="22"/>
        <v>0</v>
      </c>
      <c r="AB301" s="304"/>
      <c r="AH301" s="75"/>
      <c r="AI301" s="85"/>
      <c r="AJ301" s="85"/>
    </row>
    <row r="302" spans="1:44" x14ac:dyDescent="0.25">
      <c r="A302" s="319"/>
      <c r="B302" s="300"/>
      <c r="C302" s="320"/>
      <c r="D302" s="59"/>
      <c r="E302" s="300"/>
      <c r="F302" s="300"/>
      <c r="G302" s="300"/>
      <c r="H302" s="301"/>
      <c r="I302" s="332"/>
      <c r="J302" s="172"/>
      <c r="K302" s="172"/>
      <c r="L302" s="172"/>
      <c r="M302" s="93">
        <f t="shared" si="23"/>
        <v>0</v>
      </c>
      <c r="N302" s="276"/>
      <c r="O302" s="277">
        <f t="shared" si="24"/>
        <v>0</v>
      </c>
      <c r="P302" s="302"/>
      <c r="Q302" s="302"/>
      <c r="R302" s="303"/>
      <c r="S302" s="80">
        <f t="shared" si="25"/>
        <v>6</v>
      </c>
      <c r="T302" s="81"/>
      <c r="U302" s="81" t="str">
        <f t="shared" si="26"/>
        <v/>
      </c>
      <c r="V302" s="81"/>
      <c r="W302" s="81"/>
      <c r="X302" s="81"/>
      <c r="Y302" s="81"/>
      <c r="Z302" s="124"/>
      <c r="AA302" s="82">
        <f t="shared" si="22"/>
        <v>0</v>
      </c>
      <c r="AB302" s="304"/>
      <c r="AH302" s="75"/>
      <c r="AI302" s="85"/>
      <c r="AJ302" s="85"/>
    </row>
    <row r="303" spans="1:44" x14ac:dyDescent="0.25">
      <c r="A303" s="319"/>
      <c r="B303" s="300"/>
      <c r="C303" s="320"/>
      <c r="D303" s="59"/>
      <c r="E303" s="300"/>
      <c r="F303" s="300"/>
      <c r="G303" s="300"/>
      <c r="H303" s="301"/>
      <c r="I303" s="332"/>
      <c r="J303" s="172"/>
      <c r="K303" s="172"/>
      <c r="L303" s="172"/>
      <c r="M303" s="93">
        <f t="shared" si="23"/>
        <v>0</v>
      </c>
      <c r="N303" s="276"/>
      <c r="O303" s="277">
        <f t="shared" si="24"/>
        <v>0</v>
      </c>
      <c r="P303" s="302"/>
      <c r="Q303" s="302"/>
      <c r="R303" s="303"/>
      <c r="S303" s="80">
        <f t="shared" si="25"/>
        <v>6</v>
      </c>
      <c r="T303" s="81"/>
      <c r="U303" s="81" t="str">
        <f t="shared" si="26"/>
        <v/>
      </c>
      <c r="V303" s="81"/>
      <c r="W303" s="81"/>
      <c r="X303" s="81"/>
      <c r="Y303" s="81"/>
      <c r="Z303" s="124"/>
      <c r="AA303" s="82">
        <f t="shared" si="22"/>
        <v>0</v>
      </c>
      <c r="AB303" s="304"/>
      <c r="AH303" s="75"/>
      <c r="AI303" s="85"/>
      <c r="AJ303" s="85"/>
    </row>
    <row r="304" spans="1:44" x14ac:dyDescent="0.25">
      <c r="A304" s="319"/>
      <c r="B304" s="300"/>
      <c r="C304" s="320"/>
      <c r="D304" s="59"/>
      <c r="E304" s="300"/>
      <c r="F304" s="300"/>
      <c r="G304" s="300"/>
      <c r="H304" s="301"/>
      <c r="I304" s="332"/>
      <c r="J304" s="172"/>
      <c r="K304" s="172"/>
      <c r="L304" s="172"/>
      <c r="M304" s="93">
        <f t="shared" si="23"/>
        <v>0</v>
      </c>
      <c r="N304" s="276"/>
      <c r="O304" s="277">
        <f t="shared" si="24"/>
        <v>0</v>
      </c>
      <c r="P304" s="302"/>
      <c r="Q304" s="302"/>
      <c r="R304" s="303"/>
      <c r="S304" s="80">
        <f t="shared" si="25"/>
        <v>6</v>
      </c>
      <c r="T304" s="81"/>
      <c r="U304" s="81" t="str">
        <f t="shared" si="26"/>
        <v/>
      </c>
      <c r="V304" s="81"/>
      <c r="W304" s="81"/>
      <c r="X304" s="81"/>
      <c r="Y304" s="81"/>
      <c r="Z304" s="124"/>
      <c r="AA304" s="82">
        <f t="shared" si="22"/>
        <v>0</v>
      </c>
      <c r="AB304" s="304"/>
      <c r="AH304" s="75"/>
      <c r="AI304" s="85"/>
      <c r="AJ304" s="85"/>
    </row>
    <row r="305" spans="1:36" x14ac:dyDescent="0.25">
      <c r="A305" s="319"/>
      <c r="B305" s="300"/>
      <c r="C305" s="320"/>
      <c r="D305" s="59"/>
      <c r="E305" s="300"/>
      <c r="F305" s="300"/>
      <c r="G305" s="300"/>
      <c r="H305" s="301"/>
      <c r="I305" s="332"/>
      <c r="J305" s="172"/>
      <c r="K305" s="172"/>
      <c r="L305" s="172"/>
      <c r="M305" s="93">
        <f t="shared" si="23"/>
        <v>0</v>
      </c>
      <c r="N305" s="276"/>
      <c r="O305" s="277">
        <f t="shared" si="24"/>
        <v>0</v>
      </c>
      <c r="P305" s="302"/>
      <c r="Q305" s="302"/>
      <c r="R305" s="303"/>
      <c r="S305" s="80">
        <f t="shared" si="25"/>
        <v>6</v>
      </c>
      <c r="T305" s="81"/>
      <c r="U305" s="81" t="str">
        <f t="shared" si="26"/>
        <v/>
      </c>
      <c r="V305" s="81"/>
      <c r="W305" s="81"/>
      <c r="X305" s="81"/>
      <c r="Y305" s="81"/>
      <c r="Z305" s="124"/>
      <c r="AA305" s="82">
        <f t="shared" si="22"/>
        <v>0</v>
      </c>
      <c r="AB305" s="304"/>
      <c r="AH305" s="75"/>
      <c r="AI305" s="85"/>
      <c r="AJ305" s="85"/>
    </row>
    <row r="306" spans="1:36" x14ac:dyDescent="0.25">
      <c r="A306" s="319"/>
      <c r="B306" s="300"/>
      <c r="C306" s="320"/>
      <c r="D306" s="59"/>
      <c r="E306" s="300"/>
      <c r="F306" s="300"/>
      <c r="G306" s="300"/>
      <c r="H306" s="301"/>
      <c r="I306" s="332"/>
      <c r="J306" s="172"/>
      <c r="K306" s="172"/>
      <c r="L306" s="172"/>
      <c r="M306" s="93">
        <f t="shared" si="23"/>
        <v>0</v>
      </c>
      <c r="N306" s="276"/>
      <c r="O306" s="277">
        <f t="shared" si="24"/>
        <v>0</v>
      </c>
      <c r="P306" s="302"/>
      <c r="Q306" s="302"/>
      <c r="R306" s="303"/>
      <c r="S306" s="80">
        <f t="shared" si="25"/>
        <v>6</v>
      </c>
      <c r="T306" s="81"/>
      <c r="U306" s="81" t="str">
        <f t="shared" si="26"/>
        <v/>
      </c>
      <c r="V306" s="81"/>
      <c r="W306" s="81"/>
      <c r="X306" s="81"/>
      <c r="Y306" s="81"/>
      <c r="Z306" s="124"/>
      <c r="AA306" s="82">
        <f t="shared" si="22"/>
        <v>0</v>
      </c>
      <c r="AB306" s="304"/>
      <c r="AH306" s="75"/>
      <c r="AI306" s="85"/>
      <c r="AJ306" s="85"/>
    </row>
    <row r="307" spans="1:36" x14ac:dyDescent="0.25">
      <c r="A307" s="319"/>
      <c r="B307" s="300"/>
      <c r="C307" s="320"/>
      <c r="D307" s="59"/>
      <c r="E307" s="300"/>
      <c r="F307" s="300"/>
      <c r="G307" s="300"/>
      <c r="H307" s="301"/>
      <c r="I307" s="332"/>
      <c r="J307" s="172"/>
      <c r="K307" s="172"/>
      <c r="L307" s="172"/>
      <c r="M307" s="93">
        <f t="shared" si="23"/>
        <v>0</v>
      </c>
      <c r="N307" s="276"/>
      <c r="O307" s="277">
        <f t="shared" si="24"/>
        <v>0</v>
      </c>
      <c r="P307" s="302"/>
      <c r="Q307" s="302"/>
      <c r="R307" s="303"/>
      <c r="S307" s="80">
        <f t="shared" si="25"/>
        <v>6</v>
      </c>
      <c r="T307" s="81"/>
      <c r="U307" s="81" t="str">
        <f t="shared" si="26"/>
        <v/>
      </c>
      <c r="V307" s="81"/>
      <c r="W307" s="81"/>
      <c r="X307" s="81"/>
      <c r="Y307" s="81"/>
      <c r="Z307" s="124"/>
      <c r="AA307" s="82">
        <f t="shared" si="22"/>
        <v>0</v>
      </c>
      <c r="AB307" s="304"/>
      <c r="AH307" s="75"/>
      <c r="AI307" s="85"/>
      <c r="AJ307" s="85"/>
    </row>
    <row r="308" spans="1:36" x14ac:dyDescent="0.25">
      <c r="A308" s="319"/>
      <c r="B308" s="300"/>
      <c r="C308" s="320"/>
      <c r="D308" s="59"/>
      <c r="E308" s="300"/>
      <c r="F308" s="300"/>
      <c r="G308" s="300"/>
      <c r="H308" s="301"/>
      <c r="I308" s="332"/>
      <c r="J308" s="172"/>
      <c r="K308" s="172"/>
      <c r="L308" s="172"/>
      <c r="M308" s="93">
        <f t="shared" si="23"/>
        <v>0</v>
      </c>
      <c r="N308" s="276"/>
      <c r="O308" s="277">
        <f t="shared" si="24"/>
        <v>0</v>
      </c>
      <c r="P308" s="302"/>
      <c r="Q308" s="302"/>
      <c r="R308" s="303"/>
      <c r="S308" s="80">
        <f t="shared" si="25"/>
        <v>6</v>
      </c>
      <c r="T308" s="81"/>
      <c r="U308" s="81" t="str">
        <f t="shared" si="26"/>
        <v/>
      </c>
      <c r="V308" s="81"/>
      <c r="W308" s="81"/>
      <c r="X308" s="81"/>
      <c r="Y308" s="81"/>
      <c r="Z308" s="124"/>
      <c r="AA308" s="82">
        <f t="shared" si="22"/>
        <v>0</v>
      </c>
      <c r="AB308" s="304"/>
      <c r="AH308" s="75"/>
      <c r="AI308" s="85"/>
      <c r="AJ308" s="85"/>
    </row>
    <row r="309" spans="1:36" x14ac:dyDescent="0.25">
      <c r="A309" s="319"/>
      <c r="B309" s="300"/>
      <c r="C309" s="320"/>
      <c r="D309" s="59"/>
      <c r="E309" s="300"/>
      <c r="F309" s="300"/>
      <c r="G309" s="300"/>
      <c r="H309" s="301"/>
      <c r="I309" s="332"/>
      <c r="J309" s="172"/>
      <c r="K309" s="172"/>
      <c r="L309" s="172"/>
      <c r="M309" s="93">
        <f t="shared" si="23"/>
        <v>0</v>
      </c>
      <c r="N309" s="276"/>
      <c r="O309" s="277">
        <f t="shared" si="24"/>
        <v>0</v>
      </c>
      <c r="P309" s="302"/>
      <c r="Q309" s="302"/>
      <c r="R309" s="303"/>
      <c r="S309" s="80">
        <f t="shared" si="25"/>
        <v>6</v>
      </c>
      <c r="T309" s="81"/>
      <c r="U309" s="81" t="str">
        <f t="shared" si="26"/>
        <v/>
      </c>
      <c r="V309" s="81"/>
      <c r="W309" s="81"/>
      <c r="X309" s="81"/>
      <c r="Y309" s="81"/>
      <c r="Z309" s="124"/>
      <c r="AA309" s="82">
        <f t="shared" si="22"/>
        <v>0</v>
      </c>
      <c r="AB309" s="304"/>
      <c r="AH309" s="75"/>
      <c r="AI309" s="85"/>
      <c r="AJ309" s="85"/>
    </row>
    <row r="310" spans="1:36" x14ac:dyDescent="0.25">
      <c r="A310" s="319"/>
      <c r="B310" s="300"/>
      <c r="C310" s="320"/>
      <c r="D310" s="59"/>
      <c r="E310" s="300"/>
      <c r="F310" s="300"/>
      <c r="G310" s="300"/>
      <c r="H310" s="301"/>
      <c r="I310" s="332"/>
      <c r="J310" s="172"/>
      <c r="K310" s="172"/>
      <c r="L310" s="172"/>
      <c r="M310" s="93">
        <f t="shared" si="23"/>
        <v>0</v>
      </c>
      <c r="N310" s="276"/>
      <c r="O310" s="277">
        <f t="shared" si="24"/>
        <v>0</v>
      </c>
      <c r="P310" s="302"/>
      <c r="Q310" s="302"/>
      <c r="R310" s="303"/>
      <c r="S310" s="80">
        <f t="shared" si="25"/>
        <v>6</v>
      </c>
      <c r="T310" s="81"/>
      <c r="U310" s="81" t="str">
        <f t="shared" si="26"/>
        <v/>
      </c>
      <c r="V310" s="81"/>
      <c r="W310" s="81"/>
      <c r="X310" s="81"/>
      <c r="Y310" s="81"/>
      <c r="Z310" s="124"/>
      <c r="AA310" s="82">
        <f t="shared" si="22"/>
        <v>0</v>
      </c>
      <c r="AB310" s="304"/>
      <c r="AH310" s="75"/>
      <c r="AI310" s="85"/>
      <c r="AJ310" s="85"/>
    </row>
    <row r="311" spans="1:36" x14ac:dyDescent="0.25">
      <c r="A311" s="319"/>
      <c r="B311" s="300"/>
      <c r="C311" s="320"/>
      <c r="D311" s="59"/>
      <c r="E311" s="300"/>
      <c r="F311" s="300"/>
      <c r="G311" s="300"/>
      <c r="H311" s="301"/>
      <c r="I311" s="332"/>
      <c r="J311" s="172"/>
      <c r="K311" s="172"/>
      <c r="L311" s="172"/>
      <c r="M311" s="93">
        <f t="shared" si="23"/>
        <v>0</v>
      </c>
      <c r="N311" s="276"/>
      <c r="O311" s="277">
        <f t="shared" si="24"/>
        <v>0</v>
      </c>
      <c r="P311" s="302"/>
      <c r="Q311" s="302"/>
      <c r="R311" s="303"/>
      <c r="S311" s="80">
        <f t="shared" si="25"/>
        <v>6</v>
      </c>
      <c r="T311" s="81"/>
      <c r="U311" s="81" t="str">
        <f t="shared" si="26"/>
        <v/>
      </c>
      <c r="V311" s="81"/>
      <c r="W311" s="81"/>
      <c r="X311" s="81"/>
      <c r="Y311" s="81"/>
      <c r="Z311" s="124"/>
      <c r="AA311" s="82">
        <f t="shared" si="22"/>
        <v>0</v>
      </c>
      <c r="AB311" s="304"/>
      <c r="AH311" s="75"/>
      <c r="AI311" s="85"/>
      <c r="AJ311" s="85"/>
    </row>
    <row r="312" spans="1:36" x14ac:dyDescent="0.25">
      <c r="A312" s="319"/>
      <c r="B312" s="300"/>
      <c r="C312" s="320"/>
      <c r="D312" s="59"/>
      <c r="E312" s="300"/>
      <c r="F312" s="300"/>
      <c r="G312" s="300"/>
      <c r="H312" s="301"/>
      <c r="I312" s="332"/>
      <c r="J312" s="172"/>
      <c r="K312" s="172"/>
      <c r="L312" s="172"/>
      <c r="M312" s="93">
        <f t="shared" si="23"/>
        <v>0</v>
      </c>
      <c r="N312" s="276"/>
      <c r="O312" s="277">
        <f t="shared" si="24"/>
        <v>0</v>
      </c>
      <c r="P312" s="302"/>
      <c r="Q312" s="302"/>
      <c r="R312" s="303"/>
      <c r="S312" s="80">
        <f t="shared" si="25"/>
        <v>6</v>
      </c>
      <c r="T312" s="81"/>
      <c r="U312" s="81" t="str">
        <f t="shared" si="26"/>
        <v/>
      </c>
      <c r="V312" s="81"/>
      <c r="W312" s="81"/>
      <c r="X312" s="81"/>
      <c r="Y312" s="81"/>
      <c r="Z312" s="124"/>
      <c r="AA312" s="82">
        <f t="shared" si="22"/>
        <v>0</v>
      </c>
      <c r="AB312" s="304"/>
      <c r="AH312" s="75"/>
      <c r="AI312" s="85"/>
      <c r="AJ312" s="85"/>
    </row>
    <row r="313" spans="1:36" x14ac:dyDescent="0.25">
      <c r="A313" s="319"/>
      <c r="B313" s="300"/>
      <c r="C313" s="320"/>
      <c r="D313" s="59"/>
      <c r="E313" s="300"/>
      <c r="F313" s="300"/>
      <c r="G313" s="300"/>
      <c r="H313" s="301"/>
      <c r="I313" s="332"/>
      <c r="J313" s="172"/>
      <c r="K313" s="172"/>
      <c r="L313" s="172"/>
      <c r="M313" s="93">
        <f t="shared" si="23"/>
        <v>0</v>
      </c>
      <c r="N313" s="276"/>
      <c r="O313" s="277">
        <f t="shared" si="24"/>
        <v>0</v>
      </c>
      <c r="P313" s="302"/>
      <c r="Q313" s="302"/>
      <c r="R313" s="303"/>
      <c r="S313" s="80">
        <f t="shared" si="25"/>
        <v>6</v>
      </c>
      <c r="T313" s="81"/>
      <c r="U313" s="81" t="str">
        <f t="shared" si="26"/>
        <v/>
      </c>
      <c r="V313" s="81"/>
      <c r="W313" s="81"/>
      <c r="X313" s="81"/>
      <c r="Y313" s="81"/>
      <c r="Z313" s="124"/>
      <c r="AA313" s="82">
        <f t="shared" si="22"/>
        <v>0</v>
      </c>
      <c r="AB313" s="304"/>
      <c r="AH313" s="75"/>
      <c r="AI313" s="85"/>
      <c r="AJ313" s="85"/>
    </row>
    <row r="314" spans="1:36" x14ac:dyDescent="0.25">
      <c r="A314" s="319"/>
      <c r="B314" s="300"/>
      <c r="C314" s="320"/>
      <c r="D314" s="59"/>
      <c r="E314" s="300"/>
      <c r="F314" s="300"/>
      <c r="G314" s="300"/>
      <c r="H314" s="301"/>
      <c r="I314" s="332"/>
      <c r="J314" s="172"/>
      <c r="K314" s="172"/>
      <c r="L314" s="172"/>
      <c r="M314" s="93">
        <f t="shared" si="23"/>
        <v>0</v>
      </c>
      <c r="N314" s="276"/>
      <c r="O314" s="277">
        <f t="shared" si="24"/>
        <v>0</v>
      </c>
      <c r="P314" s="302"/>
      <c r="Q314" s="302"/>
      <c r="R314" s="303"/>
      <c r="S314" s="80">
        <f t="shared" si="25"/>
        <v>6</v>
      </c>
      <c r="T314" s="81"/>
      <c r="U314" s="81" t="str">
        <f t="shared" si="26"/>
        <v/>
      </c>
      <c r="V314" s="81"/>
      <c r="W314" s="81"/>
      <c r="X314" s="81"/>
      <c r="Y314" s="81"/>
      <c r="Z314" s="124"/>
      <c r="AA314" s="82">
        <f t="shared" si="22"/>
        <v>0</v>
      </c>
      <c r="AB314" s="304"/>
      <c r="AH314" s="75"/>
      <c r="AI314" s="85"/>
      <c r="AJ314" s="85"/>
    </row>
    <row r="315" spans="1:36" x14ac:dyDescent="0.25">
      <c r="A315" s="319"/>
      <c r="B315" s="300"/>
      <c r="C315" s="320"/>
      <c r="D315" s="59"/>
      <c r="E315" s="300"/>
      <c r="F315" s="300"/>
      <c r="G315" s="300"/>
      <c r="H315" s="301"/>
      <c r="I315" s="332"/>
      <c r="J315" s="172"/>
      <c r="K315" s="172"/>
      <c r="L315" s="172"/>
      <c r="M315" s="93">
        <f t="shared" si="23"/>
        <v>0</v>
      </c>
      <c r="N315" s="276"/>
      <c r="O315" s="277">
        <f t="shared" si="24"/>
        <v>0</v>
      </c>
      <c r="P315" s="302"/>
      <c r="Q315" s="302"/>
      <c r="R315" s="303"/>
      <c r="S315" s="80">
        <f t="shared" si="25"/>
        <v>6</v>
      </c>
      <c r="T315" s="81"/>
      <c r="U315" s="81" t="str">
        <f t="shared" si="26"/>
        <v/>
      </c>
      <c r="V315" s="81"/>
      <c r="W315" s="81"/>
      <c r="X315" s="81"/>
      <c r="Y315" s="81"/>
      <c r="Z315" s="124"/>
      <c r="AA315" s="82">
        <f t="shared" si="22"/>
        <v>0</v>
      </c>
      <c r="AB315" s="304"/>
      <c r="AH315" s="75"/>
      <c r="AI315" s="85"/>
      <c r="AJ315" s="85"/>
    </row>
    <row r="316" spans="1:36" x14ac:dyDescent="0.25">
      <c r="A316" s="319"/>
      <c r="B316" s="300"/>
      <c r="C316" s="320"/>
      <c r="D316" s="59"/>
      <c r="E316" s="300"/>
      <c r="F316" s="300"/>
      <c r="G316" s="300"/>
      <c r="H316" s="301"/>
      <c r="I316" s="332"/>
      <c r="J316" s="172"/>
      <c r="K316" s="172"/>
      <c r="L316" s="172"/>
      <c r="M316" s="93">
        <f t="shared" si="23"/>
        <v>0</v>
      </c>
      <c r="N316" s="276"/>
      <c r="O316" s="277">
        <f t="shared" si="24"/>
        <v>0</v>
      </c>
      <c r="P316" s="302"/>
      <c r="Q316" s="302"/>
      <c r="R316" s="303"/>
      <c r="S316" s="80">
        <f t="shared" si="25"/>
        <v>6</v>
      </c>
      <c r="T316" s="81"/>
      <c r="U316" s="81" t="str">
        <f t="shared" si="26"/>
        <v/>
      </c>
      <c r="V316" s="81"/>
      <c r="W316" s="81"/>
      <c r="X316" s="81"/>
      <c r="Y316" s="81"/>
      <c r="Z316" s="124"/>
      <c r="AA316" s="82">
        <f t="shared" si="22"/>
        <v>0</v>
      </c>
      <c r="AB316" s="304"/>
      <c r="AH316" s="75"/>
      <c r="AI316" s="85"/>
      <c r="AJ316" s="85"/>
    </row>
    <row r="317" spans="1:36" x14ac:dyDescent="0.25">
      <c r="A317" s="319"/>
      <c r="B317" s="300"/>
      <c r="C317" s="320"/>
      <c r="D317" s="59"/>
      <c r="E317" s="300"/>
      <c r="F317" s="300"/>
      <c r="G317" s="300"/>
      <c r="H317" s="301"/>
      <c r="I317" s="332"/>
      <c r="J317" s="172"/>
      <c r="K317" s="172"/>
      <c r="L317" s="172"/>
      <c r="M317" s="93">
        <f t="shared" si="23"/>
        <v>0</v>
      </c>
      <c r="N317" s="276"/>
      <c r="O317" s="277">
        <f t="shared" si="24"/>
        <v>0</v>
      </c>
      <c r="P317" s="302"/>
      <c r="Q317" s="302"/>
      <c r="R317" s="303"/>
      <c r="S317" s="80">
        <f t="shared" si="25"/>
        <v>6</v>
      </c>
      <c r="T317" s="81"/>
      <c r="U317" s="81" t="str">
        <f t="shared" si="26"/>
        <v/>
      </c>
      <c r="V317" s="81"/>
      <c r="W317" s="81"/>
      <c r="X317" s="81"/>
      <c r="Y317" s="81"/>
      <c r="Z317" s="124"/>
      <c r="AA317" s="82">
        <f t="shared" si="22"/>
        <v>0</v>
      </c>
      <c r="AB317" s="304"/>
      <c r="AH317" s="75"/>
      <c r="AI317" s="85"/>
      <c r="AJ317" s="85"/>
    </row>
    <row r="318" spans="1:36" x14ac:dyDescent="0.25">
      <c r="A318" s="319"/>
      <c r="B318" s="300"/>
      <c r="C318" s="320"/>
      <c r="D318" s="59"/>
      <c r="E318" s="300"/>
      <c r="F318" s="300"/>
      <c r="G318" s="300"/>
      <c r="H318" s="301"/>
      <c r="I318" s="332"/>
      <c r="J318" s="172"/>
      <c r="K318" s="172"/>
      <c r="L318" s="172"/>
      <c r="M318" s="93">
        <f t="shared" si="23"/>
        <v>0</v>
      </c>
      <c r="N318" s="276"/>
      <c r="O318" s="277">
        <f t="shared" si="24"/>
        <v>0</v>
      </c>
      <c r="P318" s="302"/>
      <c r="Q318" s="302"/>
      <c r="R318" s="303"/>
      <c r="S318" s="80">
        <f t="shared" si="25"/>
        <v>6</v>
      </c>
      <c r="T318" s="81"/>
      <c r="U318" s="81" t="str">
        <f t="shared" si="26"/>
        <v/>
      </c>
      <c r="V318" s="81"/>
      <c r="W318" s="81"/>
      <c r="X318" s="81"/>
      <c r="Y318" s="81"/>
      <c r="Z318" s="124"/>
      <c r="AA318" s="82">
        <f t="shared" si="22"/>
        <v>0</v>
      </c>
      <c r="AB318" s="304"/>
      <c r="AH318" s="75"/>
      <c r="AI318" s="85"/>
      <c r="AJ318" s="85"/>
    </row>
    <row r="319" spans="1:36" x14ac:dyDescent="0.25">
      <c r="A319" s="319"/>
      <c r="B319" s="300"/>
      <c r="C319" s="320"/>
      <c r="D319" s="59"/>
      <c r="E319" s="300"/>
      <c r="F319" s="300"/>
      <c r="G319" s="300"/>
      <c r="H319" s="301"/>
      <c r="I319" s="332"/>
      <c r="J319" s="172"/>
      <c r="K319" s="172"/>
      <c r="L319" s="172"/>
      <c r="M319" s="93">
        <f t="shared" si="23"/>
        <v>0</v>
      </c>
      <c r="N319" s="276"/>
      <c r="O319" s="277">
        <f t="shared" si="24"/>
        <v>0</v>
      </c>
      <c r="P319" s="302"/>
      <c r="Q319" s="302"/>
      <c r="R319" s="303"/>
      <c r="S319" s="80">
        <f t="shared" si="25"/>
        <v>6</v>
      </c>
      <c r="T319" s="81"/>
      <c r="U319" s="81" t="str">
        <f t="shared" si="26"/>
        <v/>
      </c>
      <c r="V319" s="81"/>
      <c r="W319" s="81"/>
      <c r="X319" s="81"/>
      <c r="Y319" s="81"/>
      <c r="Z319" s="124"/>
      <c r="AA319" s="82">
        <f t="shared" si="22"/>
        <v>0</v>
      </c>
      <c r="AB319" s="304"/>
      <c r="AH319" s="75"/>
      <c r="AI319" s="85"/>
      <c r="AJ319" s="85"/>
    </row>
    <row r="320" spans="1:36" x14ac:dyDescent="0.25">
      <c r="A320" s="319"/>
      <c r="B320" s="300"/>
      <c r="C320" s="320"/>
      <c r="D320" s="59"/>
      <c r="E320" s="300"/>
      <c r="F320" s="300"/>
      <c r="G320" s="300"/>
      <c r="H320" s="301"/>
      <c r="I320" s="332"/>
      <c r="J320" s="172"/>
      <c r="K320" s="172"/>
      <c r="L320" s="172"/>
      <c r="M320" s="93">
        <f t="shared" si="23"/>
        <v>0</v>
      </c>
      <c r="N320" s="276"/>
      <c r="O320" s="277">
        <f t="shared" si="24"/>
        <v>0</v>
      </c>
      <c r="P320" s="302"/>
      <c r="Q320" s="302"/>
      <c r="R320" s="303"/>
      <c r="S320" s="80">
        <f t="shared" si="25"/>
        <v>6</v>
      </c>
      <c r="T320" s="81"/>
      <c r="U320" s="81" t="str">
        <f t="shared" si="26"/>
        <v/>
      </c>
      <c r="V320" s="81"/>
      <c r="W320" s="81"/>
      <c r="X320" s="81"/>
      <c r="Y320" s="81"/>
      <c r="Z320" s="124"/>
      <c r="AA320" s="82">
        <f t="shared" si="22"/>
        <v>0</v>
      </c>
      <c r="AB320" s="304"/>
      <c r="AH320" s="75"/>
      <c r="AI320" s="85"/>
      <c r="AJ320" s="85"/>
    </row>
    <row r="321" spans="1:36" x14ac:dyDescent="0.25">
      <c r="A321" s="319"/>
      <c r="B321" s="300"/>
      <c r="C321" s="320"/>
      <c r="D321" s="59"/>
      <c r="E321" s="300"/>
      <c r="F321" s="300"/>
      <c r="G321" s="300"/>
      <c r="H321" s="301"/>
      <c r="I321" s="332"/>
      <c r="J321" s="172"/>
      <c r="K321" s="172"/>
      <c r="L321" s="172"/>
      <c r="M321" s="93">
        <f t="shared" si="23"/>
        <v>0</v>
      </c>
      <c r="N321" s="276"/>
      <c r="O321" s="277">
        <f t="shared" si="24"/>
        <v>0</v>
      </c>
      <c r="P321" s="302"/>
      <c r="Q321" s="302"/>
      <c r="R321" s="303"/>
      <c r="S321" s="80">
        <f t="shared" si="25"/>
        <v>6</v>
      </c>
      <c r="T321" s="81"/>
      <c r="U321" s="81" t="str">
        <f t="shared" si="26"/>
        <v/>
      </c>
      <c r="V321" s="81"/>
      <c r="W321" s="81"/>
      <c r="X321" s="81"/>
      <c r="Y321" s="81"/>
      <c r="Z321" s="124"/>
      <c r="AA321" s="82">
        <f t="shared" si="22"/>
        <v>0</v>
      </c>
      <c r="AB321" s="304"/>
      <c r="AH321" s="75"/>
      <c r="AI321" s="85"/>
      <c r="AJ321" s="85"/>
    </row>
    <row r="322" spans="1:36" x14ac:dyDescent="0.25">
      <c r="A322" s="319"/>
      <c r="B322" s="300"/>
      <c r="C322" s="320"/>
      <c r="D322" s="59"/>
      <c r="E322" s="300"/>
      <c r="F322" s="300"/>
      <c r="G322" s="300"/>
      <c r="H322" s="301"/>
      <c r="I322" s="332"/>
      <c r="J322" s="172"/>
      <c r="K322" s="172"/>
      <c r="L322" s="172"/>
      <c r="M322" s="93">
        <f t="shared" si="23"/>
        <v>0</v>
      </c>
      <c r="N322" s="276"/>
      <c r="O322" s="277">
        <f t="shared" si="24"/>
        <v>0</v>
      </c>
      <c r="P322" s="302"/>
      <c r="Q322" s="302"/>
      <c r="R322" s="303"/>
      <c r="S322" s="80">
        <f t="shared" si="25"/>
        <v>6</v>
      </c>
      <c r="T322" s="81"/>
      <c r="U322" s="81" t="str">
        <f t="shared" si="26"/>
        <v/>
      </c>
      <c r="V322" s="81"/>
      <c r="W322" s="81"/>
      <c r="X322" s="81"/>
      <c r="Y322" s="81"/>
      <c r="Z322" s="124"/>
      <c r="AA322" s="82">
        <f t="shared" si="22"/>
        <v>0</v>
      </c>
      <c r="AB322" s="304"/>
      <c r="AH322" s="75"/>
      <c r="AI322" s="85"/>
      <c r="AJ322" s="85"/>
    </row>
    <row r="323" spans="1:36" x14ac:dyDescent="0.25">
      <c r="A323" s="319"/>
      <c r="B323" s="300"/>
      <c r="C323" s="320"/>
      <c r="D323" s="59"/>
      <c r="E323" s="300"/>
      <c r="F323" s="300"/>
      <c r="G323" s="300"/>
      <c r="H323" s="301"/>
      <c r="I323" s="332"/>
      <c r="J323" s="172"/>
      <c r="K323" s="172"/>
      <c r="L323" s="172"/>
      <c r="M323" s="93">
        <f t="shared" si="23"/>
        <v>0</v>
      </c>
      <c r="N323" s="276"/>
      <c r="O323" s="277">
        <f t="shared" si="24"/>
        <v>0</v>
      </c>
      <c r="P323" s="302"/>
      <c r="Q323" s="302"/>
      <c r="R323" s="303"/>
      <c r="S323" s="80">
        <f t="shared" si="25"/>
        <v>6</v>
      </c>
      <c r="T323" s="81"/>
      <c r="U323" s="81" t="str">
        <f t="shared" si="26"/>
        <v/>
      </c>
      <c r="V323" s="81"/>
      <c r="W323" s="81"/>
      <c r="X323" s="81"/>
      <c r="Y323" s="81"/>
      <c r="Z323" s="124"/>
      <c r="AA323" s="82">
        <f t="shared" si="22"/>
        <v>0</v>
      </c>
      <c r="AB323" s="304"/>
      <c r="AH323" s="75"/>
      <c r="AI323" s="85"/>
      <c r="AJ323" s="85"/>
    </row>
    <row r="324" spans="1:36" x14ac:dyDescent="0.25">
      <c r="A324" s="319"/>
      <c r="B324" s="300"/>
      <c r="C324" s="320"/>
      <c r="D324" s="59"/>
      <c r="E324" s="300"/>
      <c r="F324" s="300"/>
      <c r="G324" s="300"/>
      <c r="H324" s="301"/>
      <c r="I324" s="332"/>
      <c r="J324" s="172"/>
      <c r="K324" s="172"/>
      <c r="L324" s="172"/>
      <c r="M324" s="93">
        <f t="shared" si="23"/>
        <v>0</v>
      </c>
      <c r="N324" s="276"/>
      <c r="O324" s="277">
        <f t="shared" si="24"/>
        <v>0</v>
      </c>
      <c r="P324" s="302"/>
      <c r="Q324" s="302"/>
      <c r="R324" s="303"/>
      <c r="S324" s="80">
        <f t="shared" si="25"/>
        <v>6</v>
      </c>
      <c r="T324" s="81"/>
      <c r="U324" s="81" t="str">
        <f t="shared" si="26"/>
        <v/>
      </c>
      <c r="V324" s="81"/>
      <c r="W324" s="81"/>
      <c r="X324" s="81"/>
      <c r="Y324" s="81"/>
      <c r="Z324" s="124"/>
      <c r="AA324" s="82">
        <f t="shared" si="22"/>
        <v>0</v>
      </c>
      <c r="AB324" s="304"/>
      <c r="AH324" s="75"/>
      <c r="AI324" s="85"/>
      <c r="AJ324" s="85"/>
    </row>
    <row r="325" spans="1:36" x14ac:dyDescent="0.25">
      <c r="A325" s="319"/>
      <c r="B325" s="300"/>
      <c r="C325" s="320"/>
      <c r="D325" s="59"/>
      <c r="E325" s="300"/>
      <c r="F325" s="300"/>
      <c r="G325" s="300"/>
      <c r="H325" s="301"/>
      <c r="I325" s="332"/>
      <c r="J325" s="172"/>
      <c r="K325" s="172"/>
      <c r="L325" s="172"/>
      <c r="M325" s="93">
        <f t="shared" si="23"/>
        <v>0</v>
      </c>
      <c r="N325" s="276"/>
      <c r="O325" s="277">
        <f t="shared" si="24"/>
        <v>0</v>
      </c>
      <c r="P325" s="302"/>
      <c r="Q325" s="302"/>
      <c r="R325" s="303"/>
      <c r="S325" s="80">
        <f t="shared" si="25"/>
        <v>6</v>
      </c>
      <c r="T325" s="81"/>
      <c r="U325" s="81" t="str">
        <f t="shared" si="26"/>
        <v/>
      </c>
      <c r="V325" s="81"/>
      <c r="W325" s="81"/>
      <c r="X325" s="81"/>
      <c r="Y325" s="81"/>
      <c r="Z325" s="124"/>
      <c r="AA325" s="82">
        <f t="shared" ref="AA325:AA388" si="27">IF(S325=6,O325,"")</f>
        <v>0</v>
      </c>
      <c r="AB325" s="304"/>
      <c r="AH325" s="75"/>
      <c r="AI325" s="85"/>
      <c r="AJ325" s="85"/>
    </row>
    <row r="326" spans="1:36" x14ac:dyDescent="0.25">
      <c r="A326" s="319"/>
      <c r="B326" s="300"/>
      <c r="C326" s="320"/>
      <c r="D326" s="59"/>
      <c r="E326" s="300"/>
      <c r="F326" s="300"/>
      <c r="G326" s="300"/>
      <c r="H326" s="301"/>
      <c r="I326" s="332"/>
      <c r="J326" s="172"/>
      <c r="K326" s="172"/>
      <c r="L326" s="172"/>
      <c r="M326" s="93">
        <f t="shared" ref="M326:M389" si="28">J326+K326-L326</f>
        <v>0</v>
      </c>
      <c r="N326" s="276"/>
      <c r="O326" s="277">
        <f t="shared" ref="O326:O389" si="29">J326*N326</f>
        <v>0</v>
      </c>
      <c r="P326" s="302"/>
      <c r="Q326" s="302"/>
      <c r="R326" s="303"/>
      <c r="S326" s="80">
        <f t="shared" ref="S326:S389" si="30">COUNTIF(T326:Y326,"")</f>
        <v>6</v>
      </c>
      <c r="T326" s="81"/>
      <c r="U326" s="81" t="str">
        <f t="shared" si="26"/>
        <v/>
      </c>
      <c r="V326" s="81"/>
      <c r="W326" s="81"/>
      <c r="X326" s="81"/>
      <c r="Y326" s="81"/>
      <c r="Z326" s="124"/>
      <c r="AA326" s="82">
        <f t="shared" si="27"/>
        <v>0</v>
      </c>
      <c r="AB326" s="304"/>
      <c r="AH326" s="75"/>
      <c r="AI326" s="85"/>
      <c r="AJ326" s="85"/>
    </row>
    <row r="327" spans="1:36" x14ac:dyDescent="0.25">
      <c r="A327" s="319"/>
      <c r="B327" s="300"/>
      <c r="C327" s="320"/>
      <c r="D327" s="59"/>
      <c r="E327" s="300"/>
      <c r="F327" s="300"/>
      <c r="G327" s="300"/>
      <c r="H327" s="301"/>
      <c r="I327" s="332"/>
      <c r="J327" s="172"/>
      <c r="K327" s="172"/>
      <c r="L327" s="172"/>
      <c r="M327" s="93">
        <f t="shared" si="28"/>
        <v>0</v>
      </c>
      <c r="N327" s="276"/>
      <c r="O327" s="277">
        <f t="shared" si="29"/>
        <v>0</v>
      </c>
      <c r="P327" s="302"/>
      <c r="Q327" s="302"/>
      <c r="R327" s="303"/>
      <c r="S327" s="80">
        <f t="shared" si="30"/>
        <v>6</v>
      </c>
      <c r="T327" s="81"/>
      <c r="U327" s="81" t="str">
        <f t="shared" si="26"/>
        <v/>
      </c>
      <c r="V327" s="81"/>
      <c r="W327" s="81"/>
      <c r="X327" s="81"/>
      <c r="Y327" s="81"/>
      <c r="Z327" s="124"/>
      <c r="AA327" s="82">
        <f t="shared" si="27"/>
        <v>0</v>
      </c>
      <c r="AB327" s="304"/>
      <c r="AH327" s="75"/>
      <c r="AI327" s="85"/>
      <c r="AJ327" s="85"/>
    </row>
    <row r="328" spans="1:36" x14ac:dyDescent="0.25">
      <c r="A328" s="319"/>
      <c r="B328" s="300"/>
      <c r="C328" s="320"/>
      <c r="D328" s="59"/>
      <c r="E328" s="300"/>
      <c r="F328" s="300"/>
      <c r="G328" s="300"/>
      <c r="H328" s="301"/>
      <c r="I328" s="332"/>
      <c r="J328" s="172"/>
      <c r="K328" s="172"/>
      <c r="L328" s="172"/>
      <c r="M328" s="93">
        <f t="shared" si="28"/>
        <v>0</v>
      </c>
      <c r="N328" s="276"/>
      <c r="O328" s="277">
        <f t="shared" si="29"/>
        <v>0</v>
      </c>
      <c r="P328" s="302"/>
      <c r="Q328" s="302"/>
      <c r="R328" s="303"/>
      <c r="S328" s="80">
        <f t="shared" si="30"/>
        <v>6</v>
      </c>
      <c r="T328" s="81"/>
      <c r="U328" s="81" t="str">
        <f t="shared" si="26"/>
        <v/>
      </c>
      <c r="V328" s="81"/>
      <c r="W328" s="81"/>
      <c r="X328" s="81"/>
      <c r="Y328" s="81"/>
      <c r="Z328" s="124"/>
      <c r="AA328" s="82">
        <f t="shared" si="27"/>
        <v>0</v>
      </c>
      <c r="AB328" s="304"/>
      <c r="AH328" s="75"/>
      <c r="AI328" s="85"/>
      <c r="AJ328" s="85"/>
    </row>
    <row r="329" spans="1:36" x14ac:dyDescent="0.25">
      <c r="A329" s="319"/>
      <c r="B329" s="300"/>
      <c r="C329" s="320"/>
      <c r="D329" s="59"/>
      <c r="E329" s="300"/>
      <c r="F329" s="300"/>
      <c r="G329" s="300"/>
      <c r="H329" s="301"/>
      <c r="I329" s="332"/>
      <c r="J329" s="172"/>
      <c r="K329" s="172"/>
      <c r="L329" s="172"/>
      <c r="M329" s="93">
        <f t="shared" si="28"/>
        <v>0</v>
      </c>
      <c r="N329" s="276"/>
      <c r="O329" s="277">
        <f t="shared" si="29"/>
        <v>0</v>
      </c>
      <c r="P329" s="302"/>
      <c r="Q329" s="302"/>
      <c r="R329" s="303"/>
      <c r="S329" s="80">
        <f t="shared" si="30"/>
        <v>6</v>
      </c>
      <c r="T329" s="81"/>
      <c r="U329" s="81" t="str">
        <f t="shared" ref="U329:U392" si="31">IF(H329=I329,"","*")</f>
        <v/>
      </c>
      <c r="V329" s="81"/>
      <c r="W329" s="81"/>
      <c r="X329" s="81"/>
      <c r="Y329" s="81"/>
      <c r="Z329" s="124"/>
      <c r="AA329" s="82">
        <f t="shared" si="27"/>
        <v>0</v>
      </c>
      <c r="AB329" s="304"/>
      <c r="AH329" s="75"/>
      <c r="AI329" s="85"/>
      <c r="AJ329" s="85"/>
    </row>
    <row r="330" spans="1:36" x14ac:dyDescent="0.25">
      <c r="A330" s="319"/>
      <c r="B330" s="300"/>
      <c r="C330" s="320"/>
      <c r="D330" s="59"/>
      <c r="E330" s="300"/>
      <c r="F330" s="300"/>
      <c r="G330" s="300"/>
      <c r="H330" s="301"/>
      <c r="I330" s="332"/>
      <c r="J330" s="172"/>
      <c r="K330" s="172"/>
      <c r="L330" s="172"/>
      <c r="M330" s="93">
        <f t="shared" si="28"/>
        <v>0</v>
      </c>
      <c r="N330" s="276"/>
      <c r="O330" s="277">
        <f t="shared" si="29"/>
        <v>0</v>
      </c>
      <c r="P330" s="302"/>
      <c r="Q330" s="302"/>
      <c r="R330" s="303"/>
      <c r="S330" s="80">
        <f t="shared" si="30"/>
        <v>6</v>
      </c>
      <c r="T330" s="81"/>
      <c r="U330" s="81" t="str">
        <f t="shared" si="31"/>
        <v/>
      </c>
      <c r="V330" s="81"/>
      <c r="W330" s="81"/>
      <c r="X330" s="81"/>
      <c r="Y330" s="81"/>
      <c r="Z330" s="124"/>
      <c r="AA330" s="82">
        <f t="shared" si="27"/>
        <v>0</v>
      </c>
      <c r="AB330" s="304"/>
      <c r="AH330" s="75"/>
      <c r="AI330" s="85"/>
      <c r="AJ330" s="85"/>
    </row>
    <row r="331" spans="1:36" x14ac:dyDescent="0.25">
      <c r="A331" s="319"/>
      <c r="B331" s="300"/>
      <c r="C331" s="320"/>
      <c r="D331" s="59"/>
      <c r="E331" s="300"/>
      <c r="F331" s="300"/>
      <c r="G331" s="300"/>
      <c r="H331" s="301"/>
      <c r="I331" s="332"/>
      <c r="J331" s="172"/>
      <c r="K331" s="172"/>
      <c r="L331" s="172"/>
      <c r="M331" s="93">
        <f t="shared" si="28"/>
        <v>0</v>
      </c>
      <c r="N331" s="276"/>
      <c r="O331" s="277">
        <f t="shared" si="29"/>
        <v>0</v>
      </c>
      <c r="P331" s="302"/>
      <c r="Q331" s="302"/>
      <c r="R331" s="303"/>
      <c r="S331" s="80">
        <f t="shared" si="30"/>
        <v>6</v>
      </c>
      <c r="T331" s="81"/>
      <c r="U331" s="81" t="str">
        <f t="shared" si="31"/>
        <v/>
      </c>
      <c r="V331" s="81"/>
      <c r="W331" s="81"/>
      <c r="X331" s="81"/>
      <c r="Y331" s="81"/>
      <c r="Z331" s="124"/>
      <c r="AA331" s="82">
        <f t="shared" si="27"/>
        <v>0</v>
      </c>
      <c r="AB331" s="304"/>
      <c r="AH331" s="75"/>
      <c r="AI331" s="85"/>
      <c r="AJ331" s="85"/>
    </row>
    <row r="332" spans="1:36" x14ac:dyDescent="0.25">
      <c r="A332" s="319"/>
      <c r="B332" s="300"/>
      <c r="C332" s="320"/>
      <c r="D332" s="59"/>
      <c r="E332" s="300"/>
      <c r="F332" s="300"/>
      <c r="G332" s="300"/>
      <c r="H332" s="301"/>
      <c r="I332" s="332"/>
      <c r="J332" s="172"/>
      <c r="K332" s="172"/>
      <c r="L332" s="172"/>
      <c r="M332" s="93">
        <f t="shared" si="28"/>
        <v>0</v>
      </c>
      <c r="N332" s="276"/>
      <c r="O332" s="277">
        <f t="shared" si="29"/>
        <v>0</v>
      </c>
      <c r="P332" s="302"/>
      <c r="Q332" s="302"/>
      <c r="R332" s="303"/>
      <c r="S332" s="80">
        <f t="shared" si="30"/>
        <v>6</v>
      </c>
      <c r="T332" s="81"/>
      <c r="U332" s="81" t="str">
        <f t="shared" si="31"/>
        <v/>
      </c>
      <c r="V332" s="81"/>
      <c r="W332" s="81"/>
      <c r="X332" s="81"/>
      <c r="Y332" s="81"/>
      <c r="Z332" s="124"/>
      <c r="AA332" s="82">
        <f t="shared" si="27"/>
        <v>0</v>
      </c>
      <c r="AB332" s="304"/>
      <c r="AH332" s="75"/>
      <c r="AI332" s="85"/>
      <c r="AJ332" s="85"/>
    </row>
    <row r="333" spans="1:36" x14ac:dyDescent="0.25">
      <c r="A333" s="319"/>
      <c r="B333" s="300"/>
      <c r="C333" s="320"/>
      <c r="D333" s="59"/>
      <c r="E333" s="300"/>
      <c r="F333" s="300"/>
      <c r="G333" s="300"/>
      <c r="H333" s="301"/>
      <c r="I333" s="332"/>
      <c r="J333" s="172"/>
      <c r="K333" s="172"/>
      <c r="L333" s="172"/>
      <c r="M333" s="93">
        <f t="shared" si="28"/>
        <v>0</v>
      </c>
      <c r="N333" s="276"/>
      <c r="O333" s="277">
        <f t="shared" si="29"/>
        <v>0</v>
      </c>
      <c r="P333" s="302"/>
      <c r="Q333" s="302"/>
      <c r="R333" s="303"/>
      <c r="S333" s="80">
        <f t="shared" si="30"/>
        <v>6</v>
      </c>
      <c r="T333" s="81"/>
      <c r="U333" s="81" t="str">
        <f t="shared" si="31"/>
        <v/>
      </c>
      <c r="V333" s="81"/>
      <c r="W333" s="81"/>
      <c r="X333" s="81"/>
      <c r="Y333" s="81"/>
      <c r="Z333" s="124"/>
      <c r="AA333" s="82">
        <f t="shared" si="27"/>
        <v>0</v>
      </c>
      <c r="AB333" s="304"/>
      <c r="AH333" s="75"/>
      <c r="AI333" s="85"/>
      <c r="AJ333" s="85"/>
    </row>
    <row r="334" spans="1:36" x14ac:dyDescent="0.25">
      <c r="A334" s="319"/>
      <c r="B334" s="300"/>
      <c r="C334" s="320"/>
      <c r="D334" s="59"/>
      <c r="E334" s="300"/>
      <c r="F334" s="300"/>
      <c r="G334" s="300"/>
      <c r="H334" s="301"/>
      <c r="I334" s="332"/>
      <c r="J334" s="172"/>
      <c r="K334" s="172"/>
      <c r="L334" s="172"/>
      <c r="M334" s="93">
        <f t="shared" si="28"/>
        <v>0</v>
      </c>
      <c r="N334" s="276"/>
      <c r="O334" s="277">
        <f t="shared" si="29"/>
        <v>0</v>
      </c>
      <c r="P334" s="302"/>
      <c r="Q334" s="302"/>
      <c r="R334" s="303"/>
      <c r="S334" s="80">
        <f t="shared" si="30"/>
        <v>6</v>
      </c>
      <c r="T334" s="81"/>
      <c r="U334" s="81" t="str">
        <f t="shared" si="31"/>
        <v/>
      </c>
      <c r="V334" s="81"/>
      <c r="W334" s="81"/>
      <c r="X334" s="81"/>
      <c r="Y334" s="81"/>
      <c r="Z334" s="124"/>
      <c r="AA334" s="82">
        <f t="shared" si="27"/>
        <v>0</v>
      </c>
      <c r="AB334" s="304"/>
      <c r="AH334" s="75"/>
      <c r="AI334" s="85"/>
      <c r="AJ334" s="85"/>
    </row>
    <row r="335" spans="1:36" x14ac:dyDescent="0.25">
      <c r="A335" s="319"/>
      <c r="B335" s="300"/>
      <c r="C335" s="320"/>
      <c r="D335" s="59"/>
      <c r="E335" s="300"/>
      <c r="F335" s="300"/>
      <c r="G335" s="300"/>
      <c r="H335" s="301"/>
      <c r="I335" s="332"/>
      <c r="J335" s="172"/>
      <c r="K335" s="172"/>
      <c r="L335" s="172"/>
      <c r="M335" s="93">
        <f t="shared" si="28"/>
        <v>0</v>
      </c>
      <c r="N335" s="276"/>
      <c r="O335" s="277">
        <f t="shared" si="29"/>
        <v>0</v>
      </c>
      <c r="P335" s="302"/>
      <c r="Q335" s="302"/>
      <c r="R335" s="303"/>
      <c r="S335" s="80">
        <f t="shared" si="30"/>
        <v>6</v>
      </c>
      <c r="T335" s="81"/>
      <c r="U335" s="81" t="str">
        <f t="shared" si="31"/>
        <v/>
      </c>
      <c r="V335" s="81"/>
      <c r="W335" s="81"/>
      <c r="X335" s="81"/>
      <c r="Y335" s="81"/>
      <c r="Z335" s="124"/>
      <c r="AA335" s="82">
        <f t="shared" si="27"/>
        <v>0</v>
      </c>
      <c r="AB335" s="304"/>
      <c r="AH335" s="75"/>
      <c r="AI335" s="85"/>
      <c r="AJ335" s="85"/>
    </row>
    <row r="336" spans="1:36" x14ac:dyDescent="0.25">
      <c r="A336" s="319"/>
      <c r="B336" s="300"/>
      <c r="C336" s="320"/>
      <c r="D336" s="59"/>
      <c r="E336" s="300"/>
      <c r="F336" s="300"/>
      <c r="G336" s="300"/>
      <c r="H336" s="301"/>
      <c r="I336" s="332"/>
      <c r="J336" s="172"/>
      <c r="K336" s="172"/>
      <c r="L336" s="172"/>
      <c r="M336" s="93">
        <f t="shared" si="28"/>
        <v>0</v>
      </c>
      <c r="N336" s="276"/>
      <c r="O336" s="277">
        <f t="shared" si="29"/>
        <v>0</v>
      </c>
      <c r="P336" s="302"/>
      <c r="Q336" s="302"/>
      <c r="R336" s="303"/>
      <c r="S336" s="80">
        <f t="shared" si="30"/>
        <v>6</v>
      </c>
      <c r="T336" s="81"/>
      <c r="U336" s="81" t="str">
        <f t="shared" si="31"/>
        <v/>
      </c>
      <c r="V336" s="81"/>
      <c r="W336" s="81"/>
      <c r="X336" s="81"/>
      <c r="Y336" s="81"/>
      <c r="Z336" s="124"/>
      <c r="AA336" s="82">
        <f t="shared" si="27"/>
        <v>0</v>
      </c>
      <c r="AB336" s="304"/>
      <c r="AH336" s="75"/>
      <c r="AI336" s="85"/>
      <c r="AJ336" s="85"/>
    </row>
    <row r="337" spans="1:36" x14ac:dyDescent="0.25">
      <c r="A337" s="319"/>
      <c r="B337" s="300"/>
      <c r="C337" s="320"/>
      <c r="D337" s="59"/>
      <c r="E337" s="300"/>
      <c r="F337" s="300"/>
      <c r="G337" s="300"/>
      <c r="H337" s="301"/>
      <c r="I337" s="332"/>
      <c r="J337" s="172"/>
      <c r="K337" s="172"/>
      <c r="L337" s="172"/>
      <c r="M337" s="93">
        <f t="shared" si="28"/>
        <v>0</v>
      </c>
      <c r="N337" s="276"/>
      <c r="O337" s="277">
        <f t="shared" si="29"/>
        <v>0</v>
      </c>
      <c r="P337" s="302"/>
      <c r="Q337" s="302"/>
      <c r="R337" s="303"/>
      <c r="S337" s="80">
        <f t="shared" si="30"/>
        <v>6</v>
      </c>
      <c r="T337" s="81"/>
      <c r="U337" s="81" t="str">
        <f t="shared" si="31"/>
        <v/>
      </c>
      <c r="V337" s="81"/>
      <c r="W337" s="81"/>
      <c r="X337" s="81"/>
      <c r="Y337" s="81"/>
      <c r="Z337" s="124"/>
      <c r="AA337" s="82">
        <f t="shared" si="27"/>
        <v>0</v>
      </c>
      <c r="AB337" s="304"/>
      <c r="AH337" s="75"/>
      <c r="AI337" s="85"/>
      <c r="AJ337" s="85"/>
    </row>
    <row r="338" spans="1:36" x14ac:dyDescent="0.25">
      <c r="A338" s="319"/>
      <c r="B338" s="300"/>
      <c r="C338" s="320"/>
      <c r="D338" s="59"/>
      <c r="E338" s="300"/>
      <c r="F338" s="300"/>
      <c r="G338" s="300"/>
      <c r="H338" s="301"/>
      <c r="I338" s="332"/>
      <c r="J338" s="172"/>
      <c r="K338" s="172"/>
      <c r="L338" s="172"/>
      <c r="M338" s="93">
        <f t="shared" si="28"/>
        <v>0</v>
      </c>
      <c r="N338" s="276"/>
      <c r="O338" s="277">
        <f t="shared" si="29"/>
        <v>0</v>
      </c>
      <c r="P338" s="302"/>
      <c r="Q338" s="302"/>
      <c r="R338" s="303"/>
      <c r="S338" s="80">
        <f t="shared" si="30"/>
        <v>6</v>
      </c>
      <c r="T338" s="81"/>
      <c r="U338" s="81" t="str">
        <f t="shared" si="31"/>
        <v/>
      </c>
      <c r="V338" s="81"/>
      <c r="W338" s="81"/>
      <c r="X338" s="81"/>
      <c r="Y338" s="81"/>
      <c r="Z338" s="124"/>
      <c r="AA338" s="82">
        <f t="shared" si="27"/>
        <v>0</v>
      </c>
      <c r="AB338" s="304"/>
      <c r="AH338" s="75"/>
      <c r="AI338" s="85"/>
      <c r="AJ338" s="85"/>
    </row>
    <row r="339" spans="1:36" x14ac:dyDescent="0.25">
      <c r="A339" s="319"/>
      <c r="B339" s="300"/>
      <c r="C339" s="320"/>
      <c r="D339" s="59"/>
      <c r="E339" s="300"/>
      <c r="F339" s="300"/>
      <c r="G339" s="300"/>
      <c r="H339" s="301"/>
      <c r="I339" s="332"/>
      <c r="J339" s="172"/>
      <c r="K339" s="172"/>
      <c r="L339" s="172"/>
      <c r="M339" s="93">
        <f t="shared" si="28"/>
        <v>0</v>
      </c>
      <c r="N339" s="276"/>
      <c r="O339" s="277">
        <f t="shared" si="29"/>
        <v>0</v>
      </c>
      <c r="P339" s="302"/>
      <c r="Q339" s="302"/>
      <c r="R339" s="303"/>
      <c r="S339" s="80">
        <f t="shared" si="30"/>
        <v>6</v>
      </c>
      <c r="T339" s="81"/>
      <c r="U339" s="81" t="str">
        <f t="shared" si="31"/>
        <v/>
      </c>
      <c r="V339" s="81"/>
      <c r="W339" s="81"/>
      <c r="X339" s="81"/>
      <c r="Y339" s="81"/>
      <c r="Z339" s="124"/>
      <c r="AA339" s="82">
        <f t="shared" si="27"/>
        <v>0</v>
      </c>
      <c r="AB339" s="304"/>
      <c r="AH339" s="75"/>
      <c r="AI339" s="85"/>
      <c r="AJ339" s="85"/>
    </row>
    <row r="340" spans="1:36" x14ac:dyDescent="0.25">
      <c r="A340" s="319"/>
      <c r="B340" s="300"/>
      <c r="C340" s="320"/>
      <c r="D340" s="59"/>
      <c r="E340" s="300"/>
      <c r="F340" s="300"/>
      <c r="G340" s="300"/>
      <c r="H340" s="301"/>
      <c r="I340" s="332"/>
      <c r="J340" s="172"/>
      <c r="K340" s="172"/>
      <c r="L340" s="172"/>
      <c r="M340" s="93">
        <f t="shared" si="28"/>
        <v>0</v>
      </c>
      <c r="N340" s="276"/>
      <c r="O340" s="277">
        <f t="shared" si="29"/>
        <v>0</v>
      </c>
      <c r="P340" s="302"/>
      <c r="Q340" s="302"/>
      <c r="R340" s="303"/>
      <c r="S340" s="80">
        <f t="shared" si="30"/>
        <v>6</v>
      </c>
      <c r="T340" s="81"/>
      <c r="U340" s="81" t="str">
        <f t="shared" si="31"/>
        <v/>
      </c>
      <c r="V340" s="81"/>
      <c r="W340" s="81"/>
      <c r="X340" s="81"/>
      <c r="Y340" s="81"/>
      <c r="Z340" s="124"/>
      <c r="AA340" s="82">
        <f t="shared" si="27"/>
        <v>0</v>
      </c>
      <c r="AB340" s="304"/>
      <c r="AH340" s="75"/>
      <c r="AI340" s="85"/>
      <c r="AJ340" s="85"/>
    </row>
    <row r="341" spans="1:36" x14ac:dyDescent="0.25">
      <c r="A341" s="319"/>
      <c r="B341" s="300"/>
      <c r="C341" s="320"/>
      <c r="D341" s="59"/>
      <c r="E341" s="300"/>
      <c r="F341" s="300"/>
      <c r="G341" s="300"/>
      <c r="H341" s="301"/>
      <c r="I341" s="332"/>
      <c r="J341" s="172"/>
      <c r="K341" s="172"/>
      <c r="L341" s="172"/>
      <c r="M341" s="93">
        <f t="shared" si="28"/>
        <v>0</v>
      </c>
      <c r="N341" s="276"/>
      <c r="O341" s="277">
        <f t="shared" si="29"/>
        <v>0</v>
      </c>
      <c r="P341" s="302"/>
      <c r="Q341" s="302"/>
      <c r="R341" s="303"/>
      <c r="S341" s="80">
        <f t="shared" si="30"/>
        <v>6</v>
      </c>
      <c r="T341" s="81"/>
      <c r="U341" s="81" t="str">
        <f t="shared" si="31"/>
        <v/>
      </c>
      <c r="V341" s="81"/>
      <c r="W341" s="81"/>
      <c r="X341" s="81"/>
      <c r="Y341" s="81"/>
      <c r="Z341" s="124"/>
      <c r="AA341" s="82">
        <f t="shared" si="27"/>
        <v>0</v>
      </c>
      <c r="AB341" s="304"/>
      <c r="AH341" s="75"/>
      <c r="AI341" s="85"/>
      <c r="AJ341" s="85"/>
    </row>
    <row r="342" spans="1:36" x14ac:dyDescent="0.25">
      <c r="A342" s="319"/>
      <c r="B342" s="300"/>
      <c r="C342" s="320"/>
      <c r="D342" s="59"/>
      <c r="E342" s="300"/>
      <c r="F342" s="300"/>
      <c r="G342" s="300"/>
      <c r="H342" s="301"/>
      <c r="I342" s="332"/>
      <c r="J342" s="172"/>
      <c r="K342" s="172"/>
      <c r="L342" s="172"/>
      <c r="M342" s="93">
        <f t="shared" si="28"/>
        <v>0</v>
      </c>
      <c r="N342" s="276"/>
      <c r="O342" s="277">
        <f t="shared" si="29"/>
        <v>0</v>
      </c>
      <c r="P342" s="302"/>
      <c r="Q342" s="302"/>
      <c r="R342" s="303"/>
      <c r="S342" s="80">
        <f t="shared" si="30"/>
        <v>6</v>
      </c>
      <c r="T342" s="81"/>
      <c r="U342" s="81" t="str">
        <f t="shared" si="31"/>
        <v/>
      </c>
      <c r="V342" s="81"/>
      <c r="W342" s="81"/>
      <c r="X342" s="81"/>
      <c r="Y342" s="81"/>
      <c r="Z342" s="124"/>
      <c r="AA342" s="82">
        <f t="shared" si="27"/>
        <v>0</v>
      </c>
      <c r="AB342" s="304"/>
      <c r="AH342" s="75"/>
      <c r="AI342" s="85"/>
      <c r="AJ342" s="85"/>
    </row>
    <row r="343" spans="1:36" x14ac:dyDescent="0.25">
      <c r="A343" s="319"/>
      <c r="B343" s="300"/>
      <c r="C343" s="320"/>
      <c r="D343" s="59"/>
      <c r="E343" s="300"/>
      <c r="F343" s="300"/>
      <c r="G343" s="300"/>
      <c r="H343" s="301"/>
      <c r="I343" s="332"/>
      <c r="J343" s="172"/>
      <c r="K343" s="172"/>
      <c r="L343" s="172"/>
      <c r="M343" s="93">
        <f t="shared" si="28"/>
        <v>0</v>
      </c>
      <c r="N343" s="276"/>
      <c r="O343" s="277">
        <f t="shared" si="29"/>
        <v>0</v>
      </c>
      <c r="P343" s="302"/>
      <c r="Q343" s="302"/>
      <c r="R343" s="303"/>
      <c r="S343" s="80">
        <f t="shared" si="30"/>
        <v>6</v>
      </c>
      <c r="T343" s="81"/>
      <c r="U343" s="81" t="str">
        <f t="shared" si="31"/>
        <v/>
      </c>
      <c r="V343" s="81"/>
      <c r="W343" s="81"/>
      <c r="X343" s="81"/>
      <c r="Y343" s="81"/>
      <c r="Z343" s="124"/>
      <c r="AA343" s="82">
        <f t="shared" si="27"/>
        <v>0</v>
      </c>
      <c r="AB343" s="304"/>
      <c r="AH343" s="75"/>
      <c r="AI343" s="85"/>
      <c r="AJ343" s="85"/>
    </row>
    <row r="344" spans="1:36" x14ac:dyDescent="0.25">
      <c r="A344" s="319"/>
      <c r="B344" s="300"/>
      <c r="C344" s="320"/>
      <c r="D344" s="59"/>
      <c r="E344" s="300"/>
      <c r="F344" s="300"/>
      <c r="G344" s="300"/>
      <c r="H344" s="301"/>
      <c r="I344" s="332"/>
      <c r="J344" s="172"/>
      <c r="K344" s="172"/>
      <c r="L344" s="172"/>
      <c r="M344" s="93">
        <f t="shared" si="28"/>
        <v>0</v>
      </c>
      <c r="N344" s="276"/>
      <c r="O344" s="277">
        <f t="shared" si="29"/>
        <v>0</v>
      </c>
      <c r="P344" s="302"/>
      <c r="Q344" s="302"/>
      <c r="R344" s="303"/>
      <c r="S344" s="80">
        <f t="shared" si="30"/>
        <v>6</v>
      </c>
      <c r="T344" s="81"/>
      <c r="U344" s="81" t="str">
        <f t="shared" si="31"/>
        <v/>
      </c>
      <c r="V344" s="81"/>
      <c r="W344" s="81"/>
      <c r="X344" s="81"/>
      <c r="Y344" s="81"/>
      <c r="Z344" s="124"/>
      <c r="AA344" s="82">
        <f t="shared" si="27"/>
        <v>0</v>
      </c>
      <c r="AB344" s="304"/>
      <c r="AH344" s="75"/>
      <c r="AI344" s="85"/>
      <c r="AJ344" s="85"/>
    </row>
    <row r="345" spans="1:36" x14ac:dyDescent="0.25">
      <c r="A345" s="319"/>
      <c r="B345" s="300"/>
      <c r="C345" s="320"/>
      <c r="D345" s="59"/>
      <c r="E345" s="300"/>
      <c r="F345" s="300"/>
      <c r="G345" s="300"/>
      <c r="H345" s="301"/>
      <c r="I345" s="332"/>
      <c r="J345" s="172"/>
      <c r="K345" s="172"/>
      <c r="L345" s="172"/>
      <c r="M345" s="93">
        <f t="shared" si="28"/>
        <v>0</v>
      </c>
      <c r="N345" s="276"/>
      <c r="O345" s="277">
        <f t="shared" si="29"/>
        <v>0</v>
      </c>
      <c r="P345" s="302"/>
      <c r="Q345" s="302"/>
      <c r="R345" s="303"/>
      <c r="S345" s="80">
        <f t="shared" si="30"/>
        <v>6</v>
      </c>
      <c r="T345" s="81"/>
      <c r="U345" s="81" t="str">
        <f t="shared" si="31"/>
        <v/>
      </c>
      <c r="V345" s="81"/>
      <c r="W345" s="81"/>
      <c r="X345" s="81"/>
      <c r="Y345" s="81"/>
      <c r="Z345" s="124"/>
      <c r="AA345" s="82">
        <f t="shared" si="27"/>
        <v>0</v>
      </c>
      <c r="AB345" s="304"/>
      <c r="AH345" s="75"/>
      <c r="AI345" s="85"/>
      <c r="AJ345" s="85"/>
    </row>
    <row r="346" spans="1:36" x14ac:dyDescent="0.25">
      <c r="A346" s="319"/>
      <c r="B346" s="300"/>
      <c r="C346" s="320"/>
      <c r="D346" s="59"/>
      <c r="E346" s="300"/>
      <c r="F346" s="300"/>
      <c r="G346" s="300"/>
      <c r="H346" s="301"/>
      <c r="I346" s="332"/>
      <c r="J346" s="172"/>
      <c r="K346" s="172"/>
      <c r="L346" s="172"/>
      <c r="M346" s="93">
        <f t="shared" si="28"/>
        <v>0</v>
      </c>
      <c r="N346" s="276"/>
      <c r="O346" s="277">
        <f t="shared" si="29"/>
        <v>0</v>
      </c>
      <c r="P346" s="302"/>
      <c r="Q346" s="302"/>
      <c r="R346" s="303"/>
      <c r="S346" s="80">
        <f t="shared" si="30"/>
        <v>6</v>
      </c>
      <c r="T346" s="81"/>
      <c r="U346" s="81" t="str">
        <f t="shared" si="31"/>
        <v/>
      </c>
      <c r="V346" s="81"/>
      <c r="W346" s="81"/>
      <c r="X346" s="81"/>
      <c r="Y346" s="81"/>
      <c r="Z346" s="124"/>
      <c r="AA346" s="82">
        <f t="shared" si="27"/>
        <v>0</v>
      </c>
      <c r="AB346" s="304"/>
      <c r="AH346" s="75"/>
      <c r="AI346" s="85"/>
      <c r="AJ346" s="85"/>
    </row>
    <row r="347" spans="1:36" x14ac:dyDescent="0.25">
      <c r="A347" s="319"/>
      <c r="B347" s="300"/>
      <c r="C347" s="320"/>
      <c r="D347" s="59"/>
      <c r="E347" s="300"/>
      <c r="F347" s="300"/>
      <c r="G347" s="300"/>
      <c r="H347" s="301"/>
      <c r="I347" s="332"/>
      <c r="J347" s="172"/>
      <c r="K347" s="172"/>
      <c r="L347" s="172"/>
      <c r="M347" s="93">
        <f t="shared" si="28"/>
        <v>0</v>
      </c>
      <c r="N347" s="276"/>
      <c r="O347" s="277">
        <f t="shared" si="29"/>
        <v>0</v>
      </c>
      <c r="P347" s="302"/>
      <c r="Q347" s="302"/>
      <c r="R347" s="303"/>
      <c r="S347" s="80">
        <f t="shared" si="30"/>
        <v>6</v>
      </c>
      <c r="T347" s="81"/>
      <c r="U347" s="81" t="str">
        <f t="shared" si="31"/>
        <v/>
      </c>
      <c r="V347" s="81"/>
      <c r="W347" s="81"/>
      <c r="X347" s="81"/>
      <c r="Y347" s="81"/>
      <c r="Z347" s="124"/>
      <c r="AA347" s="82">
        <f t="shared" si="27"/>
        <v>0</v>
      </c>
      <c r="AB347" s="304"/>
      <c r="AH347" s="75"/>
      <c r="AI347" s="85"/>
      <c r="AJ347" s="85"/>
    </row>
    <row r="348" spans="1:36" x14ac:dyDescent="0.25">
      <c r="A348" s="319"/>
      <c r="B348" s="300"/>
      <c r="C348" s="320"/>
      <c r="D348" s="59"/>
      <c r="E348" s="300"/>
      <c r="F348" s="300"/>
      <c r="G348" s="300"/>
      <c r="H348" s="301"/>
      <c r="I348" s="332"/>
      <c r="J348" s="172"/>
      <c r="K348" s="172"/>
      <c r="L348" s="172"/>
      <c r="M348" s="93">
        <f t="shared" si="28"/>
        <v>0</v>
      </c>
      <c r="N348" s="276"/>
      <c r="O348" s="277">
        <f t="shared" si="29"/>
        <v>0</v>
      </c>
      <c r="P348" s="302"/>
      <c r="Q348" s="302"/>
      <c r="R348" s="303"/>
      <c r="S348" s="80">
        <f t="shared" si="30"/>
        <v>6</v>
      </c>
      <c r="T348" s="81"/>
      <c r="U348" s="81" t="str">
        <f t="shared" si="31"/>
        <v/>
      </c>
      <c r="V348" s="81"/>
      <c r="W348" s="81"/>
      <c r="X348" s="81"/>
      <c r="Y348" s="81"/>
      <c r="Z348" s="124"/>
      <c r="AA348" s="82">
        <f t="shared" si="27"/>
        <v>0</v>
      </c>
      <c r="AB348" s="304"/>
      <c r="AH348" s="75"/>
      <c r="AI348" s="85"/>
      <c r="AJ348" s="85"/>
    </row>
    <row r="349" spans="1:36" x14ac:dyDescent="0.25">
      <c r="A349" s="319"/>
      <c r="B349" s="300"/>
      <c r="C349" s="320"/>
      <c r="D349" s="59"/>
      <c r="E349" s="300"/>
      <c r="F349" s="300"/>
      <c r="G349" s="300"/>
      <c r="H349" s="301"/>
      <c r="I349" s="332"/>
      <c r="J349" s="172"/>
      <c r="K349" s="172"/>
      <c r="L349" s="172"/>
      <c r="M349" s="93">
        <f t="shared" si="28"/>
        <v>0</v>
      </c>
      <c r="N349" s="276"/>
      <c r="O349" s="277">
        <f t="shared" si="29"/>
        <v>0</v>
      </c>
      <c r="P349" s="302"/>
      <c r="Q349" s="302"/>
      <c r="R349" s="303"/>
      <c r="S349" s="80">
        <f t="shared" si="30"/>
        <v>6</v>
      </c>
      <c r="T349" s="81"/>
      <c r="U349" s="81" t="str">
        <f t="shared" si="31"/>
        <v/>
      </c>
      <c r="V349" s="81"/>
      <c r="W349" s="81"/>
      <c r="X349" s="81"/>
      <c r="Y349" s="81"/>
      <c r="Z349" s="124"/>
      <c r="AA349" s="82">
        <f t="shared" si="27"/>
        <v>0</v>
      </c>
      <c r="AB349" s="304"/>
      <c r="AH349" s="75"/>
      <c r="AI349" s="85"/>
      <c r="AJ349" s="85"/>
    </row>
    <row r="350" spans="1:36" x14ac:dyDescent="0.25">
      <c r="A350" s="319"/>
      <c r="B350" s="300"/>
      <c r="C350" s="320"/>
      <c r="D350" s="59"/>
      <c r="E350" s="300"/>
      <c r="F350" s="300"/>
      <c r="G350" s="300"/>
      <c r="H350" s="301"/>
      <c r="I350" s="332"/>
      <c r="J350" s="172"/>
      <c r="K350" s="172"/>
      <c r="L350" s="172"/>
      <c r="M350" s="93">
        <f t="shared" si="28"/>
        <v>0</v>
      </c>
      <c r="N350" s="276"/>
      <c r="O350" s="277">
        <f t="shared" si="29"/>
        <v>0</v>
      </c>
      <c r="P350" s="302"/>
      <c r="Q350" s="302"/>
      <c r="R350" s="303"/>
      <c r="S350" s="80">
        <f t="shared" si="30"/>
        <v>6</v>
      </c>
      <c r="T350" s="81"/>
      <c r="U350" s="81" t="str">
        <f t="shared" si="31"/>
        <v/>
      </c>
      <c r="V350" s="81"/>
      <c r="W350" s="81"/>
      <c r="X350" s="81"/>
      <c r="Y350" s="81"/>
      <c r="Z350" s="124"/>
      <c r="AA350" s="82">
        <f t="shared" si="27"/>
        <v>0</v>
      </c>
      <c r="AB350" s="304"/>
      <c r="AH350" s="75"/>
      <c r="AI350" s="85"/>
      <c r="AJ350" s="85"/>
    </row>
    <row r="351" spans="1:36" x14ac:dyDescent="0.25">
      <c r="A351" s="319"/>
      <c r="B351" s="300"/>
      <c r="C351" s="320"/>
      <c r="D351" s="59"/>
      <c r="E351" s="300"/>
      <c r="F351" s="300"/>
      <c r="G351" s="300"/>
      <c r="H351" s="301"/>
      <c r="I351" s="332"/>
      <c r="J351" s="172"/>
      <c r="K351" s="172"/>
      <c r="L351" s="172"/>
      <c r="M351" s="93">
        <f t="shared" si="28"/>
        <v>0</v>
      </c>
      <c r="N351" s="276"/>
      <c r="O351" s="277">
        <f t="shared" si="29"/>
        <v>0</v>
      </c>
      <c r="P351" s="302"/>
      <c r="Q351" s="302"/>
      <c r="R351" s="303"/>
      <c r="S351" s="80">
        <f t="shared" si="30"/>
        <v>6</v>
      </c>
      <c r="T351" s="81"/>
      <c r="U351" s="81" t="str">
        <f t="shared" si="31"/>
        <v/>
      </c>
      <c r="V351" s="81"/>
      <c r="W351" s="81"/>
      <c r="X351" s="81"/>
      <c r="Y351" s="81"/>
      <c r="Z351" s="124"/>
      <c r="AA351" s="82">
        <f t="shared" si="27"/>
        <v>0</v>
      </c>
      <c r="AB351" s="304"/>
      <c r="AH351" s="75"/>
      <c r="AI351" s="85"/>
      <c r="AJ351" s="85"/>
    </row>
    <row r="352" spans="1:36" x14ac:dyDescent="0.25">
      <c r="A352" s="319"/>
      <c r="B352" s="300"/>
      <c r="C352" s="320"/>
      <c r="D352" s="59"/>
      <c r="E352" s="300"/>
      <c r="F352" s="300"/>
      <c r="G352" s="300"/>
      <c r="H352" s="301"/>
      <c r="I352" s="332"/>
      <c r="J352" s="172"/>
      <c r="K352" s="172"/>
      <c r="L352" s="172"/>
      <c r="M352" s="93">
        <f t="shared" si="28"/>
        <v>0</v>
      </c>
      <c r="N352" s="276"/>
      <c r="O352" s="277">
        <f t="shared" si="29"/>
        <v>0</v>
      </c>
      <c r="P352" s="302"/>
      <c r="Q352" s="302"/>
      <c r="R352" s="303"/>
      <c r="S352" s="80">
        <f t="shared" si="30"/>
        <v>6</v>
      </c>
      <c r="T352" s="81"/>
      <c r="U352" s="81" t="str">
        <f t="shared" si="31"/>
        <v/>
      </c>
      <c r="V352" s="81"/>
      <c r="W352" s="81"/>
      <c r="X352" s="81"/>
      <c r="Y352" s="81"/>
      <c r="Z352" s="124"/>
      <c r="AA352" s="82">
        <f t="shared" si="27"/>
        <v>0</v>
      </c>
      <c r="AB352" s="304"/>
      <c r="AH352" s="75"/>
      <c r="AI352" s="85"/>
      <c r="AJ352" s="85"/>
    </row>
    <row r="353" spans="1:36" x14ac:dyDescent="0.25">
      <c r="A353" s="319"/>
      <c r="B353" s="300"/>
      <c r="C353" s="320"/>
      <c r="D353" s="59"/>
      <c r="E353" s="300"/>
      <c r="F353" s="300"/>
      <c r="G353" s="300"/>
      <c r="H353" s="301"/>
      <c r="I353" s="332"/>
      <c r="J353" s="172"/>
      <c r="K353" s="172"/>
      <c r="L353" s="172"/>
      <c r="M353" s="93">
        <f t="shared" si="28"/>
        <v>0</v>
      </c>
      <c r="N353" s="276"/>
      <c r="O353" s="277">
        <f t="shared" si="29"/>
        <v>0</v>
      </c>
      <c r="P353" s="302"/>
      <c r="Q353" s="302"/>
      <c r="R353" s="303"/>
      <c r="S353" s="80">
        <f t="shared" si="30"/>
        <v>6</v>
      </c>
      <c r="T353" s="81"/>
      <c r="U353" s="81" t="str">
        <f t="shared" si="31"/>
        <v/>
      </c>
      <c r="V353" s="81"/>
      <c r="W353" s="81"/>
      <c r="X353" s="81"/>
      <c r="Y353" s="81"/>
      <c r="Z353" s="124"/>
      <c r="AA353" s="82">
        <f t="shared" si="27"/>
        <v>0</v>
      </c>
      <c r="AB353" s="304"/>
      <c r="AH353" s="75"/>
      <c r="AI353" s="85"/>
      <c r="AJ353" s="85"/>
    </row>
    <row r="354" spans="1:36" x14ac:dyDescent="0.25">
      <c r="A354" s="319"/>
      <c r="B354" s="300"/>
      <c r="C354" s="320"/>
      <c r="D354" s="59"/>
      <c r="E354" s="300"/>
      <c r="F354" s="300"/>
      <c r="G354" s="300"/>
      <c r="H354" s="301"/>
      <c r="I354" s="332"/>
      <c r="J354" s="172"/>
      <c r="K354" s="172"/>
      <c r="L354" s="172"/>
      <c r="M354" s="93">
        <f t="shared" si="28"/>
        <v>0</v>
      </c>
      <c r="N354" s="276"/>
      <c r="O354" s="277">
        <f t="shared" si="29"/>
        <v>0</v>
      </c>
      <c r="P354" s="302"/>
      <c r="Q354" s="302"/>
      <c r="R354" s="303"/>
      <c r="S354" s="80">
        <f t="shared" si="30"/>
        <v>6</v>
      </c>
      <c r="T354" s="81"/>
      <c r="U354" s="81" t="str">
        <f t="shared" si="31"/>
        <v/>
      </c>
      <c r="V354" s="81"/>
      <c r="W354" s="81"/>
      <c r="X354" s="81"/>
      <c r="Y354" s="81"/>
      <c r="Z354" s="124"/>
      <c r="AA354" s="82">
        <f t="shared" si="27"/>
        <v>0</v>
      </c>
      <c r="AB354" s="304"/>
      <c r="AH354" s="75"/>
      <c r="AI354" s="85"/>
      <c r="AJ354" s="85"/>
    </row>
    <row r="355" spans="1:36" x14ac:dyDescent="0.25">
      <c r="A355" s="319"/>
      <c r="B355" s="300"/>
      <c r="C355" s="320"/>
      <c r="D355" s="59"/>
      <c r="E355" s="300"/>
      <c r="F355" s="300"/>
      <c r="G355" s="300"/>
      <c r="H355" s="301"/>
      <c r="I355" s="332"/>
      <c r="J355" s="172"/>
      <c r="K355" s="172"/>
      <c r="L355" s="172"/>
      <c r="M355" s="93">
        <f t="shared" si="28"/>
        <v>0</v>
      </c>
      <c r="N355" s="276"/>
      <c r="O355" s="277">
        <f t="shared" si="29"/>
        <v>0</v>
      </c>
      <c r="P355" s="302"/>
      <c r="Q355" s="302"/>
      <c r="R355" s="303"/>
      <c r="S355" s="80">
        <f t="shared" si="30"/>
        <v>6</v>
      </c>
      <c r="T355" s="81"/>
      <c r="U355" s="81" t="str">
        <f t="shared" si="31"/>
        <v/>
      </c>
      <c r="V355" s="81"/>
      <c r="W355" s="81"/>
      <c r="X355" s="81"/>
      <c r="Y355" s="81"/>
      <c r="Z355" s="124"/>
      <c r="AA355" s="82">
        <f t="shared" si="27"/>
        <v>0</v>
      </c>
      <c r="AB355" s="304"/>
      <c r="AH355" s="75"/>
      <c r="AI355" s="85"/>
      <c r="AJ355" s="85"/>
    </row>
    <row r="356" spans="1:36" x14ac:dyDescent="0.25">
      <c r="A356" s="319"/>
      <c r="B356" s="300"/>
      <c r="C356" s="320"/>
      <c r="D356" s="59"/>
      <c r="E356" s="300"/>
      <c r="F356" s="300"/>
      <c r="G356" s="300"/>
      <c r="H356" s="301"/>
      <c r="I356" s="332"/>
      <c r="J356" s="172"/>
      <c r="K356" s="172"/>
      <c r="L356" s="172"/>
      <c r="M356" s="93">
        <f t="shared" si="28"/>
        <v>0</v>
      </c>
      <c r="N356" s="276"/>
      <c r="O356" s="277">
        <f t="shared" si="29"/>
        <v>0</v>
      </c>
      <c r="P356" s="302"/>
      <c r="Q356" s="302"/>
      <c r="R356" s="303"/>
      <c r="S356" s="80">
        <f t="shared" si="30"/>
        <v>6</v>
      </c>
      <c r="T356" s="81"/>
      <c r="U356" s="81" t="str">
        <f t="shared" si="31"/>
        <v/>
      </c>
      <c r="V356" s="81"/>
      <c r="W356" s="81"/>
      <c r="X356" s="81"/>
      <c r="Y356" s="81"/>
      <c r="Z356" s="124"/>
      <c r="AA356" s="82">
        <f t="shared" si="27"/>
        <v>0</v>
      </c>
      <c r="AB356" s="304"/>
      <c r="AH356" s="75"/>
      <c r="AI356" s="85"/>
      <c r="AJ356" s="85"/>
    </row>
    <row r="357" spans="1:36" x14ac:dyDescent="0.25">
      <c r="A357" s="319"/>
      <c r="B357" s="300"/>
      <c r="C357" s="320"/>
      <c r="D357" s="59"/>
      <c r="E357" s="300"/>
      <c r="F357" s="300"/>
      <c r="G357" s="300"/>
      <c r="H357" s="301"/>
      <c r="I357" s="332"/>
      <c r="J357" s="172"/>
      <c r="K357" s="172"/>
      <c r="L357" s="172"/>
      <c r="M357" s="93">
        <f t="shared" si="28"/>
        <v>0</v>
      </c>
      <c r="N357" s="276"/>
      <c r="O357" s="277">
        <f t="shared" si="29"/>
        <v>0</v>
      </c>
      <c r="P357" s="302"/>
      <c r="Q357" s="302"/>
      <c r="R357" s="303"/>
      <c r="S357" s="80">
        <f t="shared" si="30"/>
        <v>6</v>
      </c>
      <c r="T357" s="81"/>
      <c r="U357" s="81" t="str">
        <f t="shared" si="31"/>
        <v/>
      </c>
      <c r="V357" s="81"/>
      <c r="W357" s="81"/>
      <c r="X357" s="81"/>
      <c r="Y357" s="81"/>
      <c r="Z357" s="124"/>
      <c r="AA357" s="82">
        <f t="shared" si="27"/>
        <v>0</v>
      </c>
      <c r="AB357" s="304"/>
      <c r="AH357" s="75"/>
      <c r="AI357" s="85"/>
      <c r="AJ357" s="85"/>
    </row>
    <row r="358" spans="1:36" x14ac:dyDescent="0.25">
      <c r="A358" s="319"/>
      <c r="B358" s="300"/>
      <c r="C358" s="320"/>
      <c r="D358" s="59"/>
      <c r="E358" s="300"/>
      <c r="F358" s="300"/>
      <c r="G358" s="300"/>
      <c r="H358" s="301"/>
      <c r="I358" s="332"/>
      <c r="J358" s="172"/>
      <c r="K358" s="172"/>
      <c r="L358" s="172"/>
      <c r="M358" s="93">
        <f t="shared" si="28"/>
        <v>0</v>
      </c>
      <c r="N358" s="276"/>
      <c r="O358" s="277">
        <f t="shared" si="29"/>
        <v>0</v>
      </c>
      <c r="P358" s="302"/>
      <c r="Q358" s="302"/>
      <c r="R358" s="303"/>
      <c r="S358" s="80">
        <f t="shared" si="30"/>
        <v>6</v>
      </c>
      <c r="T358" s="81"/>
      <c r="U358" s="81" t="str">
        <f t="shared" si="31"/>
        <v/>
      </c>
      <c r="V358" s="81"/>
      <c r="W358" s="81"/>
      <c r="X358" s="81"/>
      <c r="Y358" s="81"/>
      <c r="Z358" s="124"/>
      <c r="AA358" s="82">
        <f t="shared" si="27"/>
        <v>0</v>
      </c>
      <c r="AB358" s="304"/>
      <c r="AH358" s="75"/>
      <c r="AI358" s="85"/>
      <c r="AJ358" s="85"/>
    </row>
    <row r="359" spans="1:36" x14ac:dyDescent="0.25">
      <c r="A359" s="319"/>
      <c r="B359" s="300"/>
      <c r="C359" s="320"/>
      <c r="D359" s="59"/>
      <c r="E359" s="300"/>
      <c r="F359" s="300"/>
      <c r="G359" s="300"/>
      <c r="H359" s="301"/>
      <c r="I359" s="332"/>
      <c r="J359" s="172"/>
      <c r="K359" s="172"/>
      <c r="L359" s="172"/>
      <c r="M359" s="93">
        <f t="shared" si="28"/>
        <v>0</v>
      </c>
      <c r="N359" s="276"/>
      <c r="O359" s="277">
        <f t="shared" si="29"/>
        <v>0</v>
      </c>
      <c r="P359" s="302"/>
      <c r="Q359" s="302"/>
      <c r="R359" s="303"/>
      <c r="S359" s="80">
        <f t="shared" si="30"/>
        <v>6</v>
      </c>
      <c r="T359" s="81"/>
      <c r="U359" s="81" t="str">
        <f t="shared" si="31"/>
        <v/>
      </c>
      <c r="V359" s="81"/>
      <c r="W359" s="81"/>
      <c r="X359" s="81"/>
      <c r="Y359" s="81"/>
      <c r="Z359" s="124"/>
      <c r="AA359" s="82">
        <f t="shared" si="27"/>
        <v>0</v>
      </c>
      <c r="AB359" s="304"/>
      <c r="AH359" s="75"/>
      <c r="AI359" s="85"/>
      <c r="AJ359" s="85"/>
    </row>
    <row r="360" spans="1:36" x14ac:dyDescent="0.25">
      <c r="A360" s="319"/>
      <c r="B360" s="300"/>
      <c r="C360" s="320"/>
      <c r="D360" s="59"/>
      <c r="E360" s="300"/>
      <c r="F360" s="300"/>
      <c r="G360" s="300"/>
      <c r="H360" s="301"/>
      <c r="I360" s="332"/>
      <c r="J360" s="172"/>
      <c r="K360" s="172"/>
      <c r="L360" s="172"/>
      <c r="M360" s="93">
        <f t="shared" si="28"/>
        <v>0</v>
      </c>
      <c r="N360" s="276"/>
      <c r="O360" s="277">
        <f t="shared" si="29"/>
        <v>0</v>
      </c>
      <c r="P360" s="302"/>
      <c r="Q360" s="302"/>
      <c r="R360" s="303"/>
      <c r="S360" s="80">
        <f t="shared" si="30"/>
        <v>6</v>
      </c>
      <c r="T360" s="81"/>
      <c r="U360" s="81" t="str">
        <f t="shared" si="31"/>
        <v/>
      </c>
      <c r="V360" s="81"/>
      <c r="W360" s="81"/>
      <c r="X360" s="81"/>
      <c r="Y360" s="81"/>
      <c r="Z360" s="124"/>
      <c r="AA360" s="82">
        <f t="shared" si="27"/>
        <v>0</v>
      </c>
      <c r="AB360" s="304"/>
      <c r="AH360" s="75"/>
      <c r="AI360" s="85"/>
      <c r="AJ360" s="85"/>
    </row>
    <row r="361" spans="1:36" x14ac:dyDescent="0.25">
      <c r="A361" s="319"/>
      <c r="B361" s="300"/>
      <c r="C361" s="320"/>
      <c r="D361" s="59"/>
      <c r="E361" s="300"/>
      <c r="F361" s="300"/>
      <c r="G361" s="300"/>
      <c r="H361" s="301"/>
      <c r="I361" s="332"/>
      <c r="J361" s="172"/>
      <c r="K361" s="172"/>
      <c r="L361" s="172"/>
      <c r="M361" s="93">
        <f t="shared" si="28"/>
        <v>0</v>
      </c>
      <c r="N361" s="276"/>
      <c r="O361" s="277">
        <f t="shared" si="29"/>
        <v>0</v>
      </c>
      <c r="P361" s="302"/>
      <c r="Q361" s="302"/>
      <c r="R361" s="303"/>
      <c r="S361" s="80">
        <f t="shared" si="30"/>
        <v>6</v>
      </c>
      <c r="T361" s="81"/>
      <c r="U361" s="81" t="str">
        <f t="shared" si="31"/>
        <v/>
      </c>
      <c r="V361" s="81"/>
      <c r="W361" s="81"/>
      <c r="X361" s="81"/>
      <c r="Y361" s="81"/>
      <c r="Z361" s="124"/>
      <c r="AA361" s="82">
        <f t="shared" si="27"/>
        <v>0</v>
      </c>
      <c r="AB361" s="304"/>
      <c r="AH361" s="75"/>
      <c r="AI361" s="85"/>
      <c r="AJ361" s="85"/>
    </row>
    <row r="362" spans="1:36" x14ac:dyDescent="0.25">
      <c r="A362" s="319"/>
      <c r="B362" s="300"/>
      <c r="C362" s="320"/>
      <c r="D362" s="59"/>
      <c r="E362" s="300"/>
      <c r="F362" s="300"/>
      <c r="G362" s="300"/>
      <c r="H362" s="301"/>
      <c r="I362" s="332"/>
      <c r="J362" s="172"/>
      <c r="K362" s="172"/>
      <c r="L362" s="172"/>
      <c r="M362" s="93">
        <f t="shared" si="28"/>
        <v>0</v>
      </c>
      <c r="N362" s="276"/>
      <c r="O362" s="277">
        <f t="shared" si="29"/>
        <v>0</v>
      </c>
      <c r="P362" s="302"/>
      <c r="Q362" s="302"/>
      <c r="R362" s="303"/>
      <c r="S362" s="80">
        <f t="shared" si="30"/>
        <v>6</v>
      </c>
      <c r="T362" s="81"/>
      <c r="U362" s="81" t="str">
        <f t="shared" si="31"/>
        <v/>
      </c>
      <c r="V362" s="81"/>
      <c r="W362" s="81"/>
      <c r="X362" s="81"/>
      <c r="Y362" s="81"/>
      <c r="Z362" s="124"/>
      <c r="AA362" s="82">
        <f t="shared" si="27"/>
        <v>0</v>
      </c>
      <c r="AB362" s="304"/>
      <c r="AH362" s="75"/>
      <c r="AI362" s="85"/>
      <c r="AJ362" s="85"/>
    </row>
    <row r="363" spans="1:36" x14ac:dyDescent="0.25">
      <c r="A363" s="319"/>
      <c r="B363" s="300"/>
      <c r="C363" s="320"/>
      <c r="D363" s="59"/>
      <c r="E363" s="300"/>
      <c r="F363" s="300"/>
      <c r="G363" s="300"/>
      <c r="H363" s="301"/>
      <c r="I363" s="332"/>
      <c r="J363" s="172"/>
      <c r="K363" s="172"/>
      <c r="L363" s="172"/>
      <c r="M363" s="93">
        <f t="shared" si="28"/>
        <v>0</v>
      </c>
      <c r="N363" s="276"/>
      <c r="O363" s="277">
        <f t="shared" si="29"/>
        <v>0</v>
      </c>
      <c r="P363" s="302"/>
      <c r="Q363" s="302"/>
      <c r="R363" s="303"/>
      <c r="S363" s="80">
        <f t="shared" si="30"/>
        <v>6</v>
      </c>
      <c r="T363" s="81"/>
      <c r="U363" s="81" t="str">
        <f t="shared" si="31"/>
        <v/>
      </c>
      <c r="V363" s="81"/>
      <c r="W363" s="81"/>
      <c r="X363" s="81"/>
      <c r="Y363" s="81"/>
      <c r="Z363" s="124"/>
      <c r="AA363" s="82">
        <f t="shared" si="27"/>
        <v>0</v>
      </c>
      <c r="AB363" s="304"/>
      <c r="AH363" s="75"/>
      <c r="AI363" s="85"/>
      <c r="AJ363" s="85"/>
    </row>
    <row r="364" spans="1:36" x14ac:dyDescent="0.25">
      <c r="A364" s="319"/>
      <c r="B364" s="300"/>
      <c r="C364" s="320"/>
      <c r="D364" s="59"/>
      <c r="E364" s="300"/>
      <c r="F364" s="300"/>
      <c r="G364" s="300"/>
      <c r="H364" s="301"/>
      <c r="I364" s="332"/>
      <c r="J364" s="172"/>
      <c r="K364" s="172"/>
      <c r="L364" s="172"/>
      <c r="M364" s="93">
        <f t="shared" si="28"/>
        <v>0</v>
      </c>
      <c r="N364" s="276"/>
      <c r="O364" s="277">
        <f t="shared" si="29"/>
        <v>0</v>
      </c>
      <c r="P364" s="302"/>
      <c r="Q364" s="302"/>
      <c r="R364" s="303"/>
      <c r="S364" s="80">
        <f t="shared" si="30"/>
        <v>6</v>
      </c>
      <c r="T364" s="81"/>
      <c r="U364" s="81" t="str">
        <f t="shared" si="31"/>
        <v/>
      </c>
      <c r="V364" s="81"/>
      <c r="W364" s="81"/>
      <c r="X364" s="81"/>
      <c r="Y364" s="81"/>
      <c r="Z364" s="124"/>
      <c r="AA364" s="82">
        <f t="shared" si="27"/>
        <v>0</v>
      </c>
      <c r="AB364" s="304"/>
      <c r="AH364" s="75"/>
      <c r="AI364" s="85"/>
      <c r="AJ364" s="85"/>
    </row>
    <row r="365" spans="1:36" x14ac:dyDescent="0.25">
      <c r="A365" s="319"/>
      <c r="B365" s="300"/>
      <c r="C365" s="320"/>
      <c r="D365" s="59"/>
      <c r="E365" s="300"/>
      <c r="F365" s="300"/>
      <c r="G365" s="300"/>
      <c r="H365" s="301"/>
      <c r="I365" s="332"/>
      <c r="J365" s="172"/>
      <c r="K365" s="172"/>
      <c r="L365" s="172"/>
      <c r="M365" s="93">
        <f t="shared" si="28"/>
        <v>0</v>
      </c>
      <c r="N365" s="276"/>
      <c r="O365" s="277">
        <f t="shared" si="29"/>
        <v>0</v>
      </c>
      <c r="P365" s="302"/>
      <c r="Q365" s="302"/>
      <c r="R365" s="303"/>
      <c r="S365" s="80">
        <f t="shared" si="30"/>
        <v>6</v>
      </c>
      <c r="T365" s="81"/>
      <c r="U365" s="81" t="str">
        <f t="shared" si="31"/>
        <v/>
      </c>
      <c r="V365" s="81"/>
      <c r="W365" s="81"/>
      <c r="X365" s="81"/>
      <c r="Y365" s="81"/>
      <c r="Z365" s="124"/>
      <c r="AA365" s="82">
        <f t="shared" si="27"/>
        <v>0</v>
      </c>
      <c r="AB365" s="304"/>
      <c r="AH365" s="75"/>
      <c r="AI365" s="85"/>
      <c r="AJ365" s="85"/>
    </row>
    <row r="366" spans="1:36" x14ac:dyDescent="0.25">
      <c r="A366" s="319"/>
      <c r="B366" s="300"/>
      <c r="C366" s="320"/>
      <c r="D366" s="59"/>
      <c r="E366" s="300"/>
      <c r="F366" s="300"/>
      <c r="G366" s="300"/>
      <c r="H366" s="301"/>
      <c r="I366" s="332"/>
      <c r="J366" s="172"/>
      <c r="K366" s="172"/>
      <c r="L366" s="172"/>
      <c r="M366" s="93">
        <f t="shared" si="28"/>
        <v>0</v>
      </c>
      <c r="N366" s="276"/>
      <c r="O366" s="277">
        <f t="shared" si="29"/>
        <v>0</v>
      </c>
      <c r="P366" s="302"/>
      <c r="Q366" s="302"/>
      <c r="R366" s="303"/>
      <c r="S366" s="80">
        <f t="shared" si="30"/>
        <v>6</v>
      </c>
      <c r="T366" s="81"/>
      <c r="U366" s="81" t="str">
        <f t="shared" si="31"/>
        <v/>
      </c>
      <c r="V366" s="81"/>
      <c r="W366" s="81"/>
      <c r="X366" s="81"/>
      <c r="Y366" s="81"/>
      <c r="Z366" s="124"/>
      <c r="AA366" s="82">
        <f t="shared" si="27"/>
        <v>0</v>
      </c>
      <c r="AB366" s="304"/>
      <c r="AH366" s="75"/>
      <c r="AI366" s="85"/>
      <c r="AJ366" s="85"/>
    </row>
    <row r="367" spans="1:36" x14ac:dyDescent="0.25">
      <c r="A367" s="319"/>
      <c r="B367" s="300"/>
      <c r="C367" s="320"/>
      <c r="D367" s="59"/>
      <c r="E367" s="300"/>
      <c r="F367" s="300"/>
      <c r="G367" s="300"/>
      <c r="H367" s="301"/>
      <c r="I367" s="332"/>
      <c r="J367" s="172"/>
      <c r="K367" s="172"/>
      <c r="L367" s="172"/>
      <c r="M367" s="93">
        <f t="shared" si="28"/>
        <v>0</v>
      </c>
      <c r="N367" s="276"/>
      <c r="O367" s="277">
        <f t="shared" si="29"/>
        <v>0</v>
      </c>
      <c r="P367" s="302"/>
      <c r="Q367" s="302"/>
      <c r="R367" s="303"/>
      <c r="S367" s="80">
        <f t="shared" si="30"/>
        <v>6</v>
      </c>
      <c r="T367" s="81"/>
      <c r="U367" s="81" t="str">
        <f t="shared" si="31"/>
        <v/>
      </c>
      <c r="V367" s="81"/>
      <c r="W367" s="81"/>
      <c r="X367" s="81"/>
      <c r="Y367" s="81"/>
      <c r="Z367" s="124"/>
      <c r="AA367" s="82">
        <f t="shared" si="27"/>
        <v>0</v>
      </c>
      <c r="AB367" s="304"/>
      <c r="AH367" s="75"/>
      <c r="AI367" s="85"/>
      <c r="AJ367" s="85"/>
    </row>
    <row r="368" spans="1:36" x14ac:dyDescent="0.25">
      <c r="A368" s="319"/>
      <c r="B368" s="300"/>
      <c r="C368" s="320"/>
      <c r="D368" s="59"/>
      <c r="E368" s="300"/>
      <c r="F368" s="300"/>
      <c r="G368" s="300"/>
      <c r="H368" s="301"/>
      <c r="I368" s="332"/>
      <c r="J368" s="172"/>
      <c r="K368" s="172"/>
      <c r="L368" s="172"/>
      <c r="M368" s="93">
        <f t="shared" si="28"/>
        <v>0</v>
      </c>
      <c r="N368" s="276"/>
      <c r="O368" s="277">
        <f t="shared" si="29"/>
        <v>0</v>
      </c>
      <c r="P368" s="302"/>
      <c r="Q368" s="302"/>
      <c r="R368" s="303"/>
      <c r="S368" s="80">
        <f t="shared" si="30"/>
        <v>6</v>
      </c>
      <c r="T368" s="81"/>
      <c r="U368" s="81" t="str">
        <f t="shared" si="31"/>
        <v/>
      </c>
      <c r="V368" s="81"/>
      <c r="W368" s="81"/>
      <c r="X368" s="81"/>
      <c r="Y368" s="81"/>
      <c r="Z368" s="124"/>
      <c r="AA368" s="82">
        <f t="shared" si="27"/>
        <v>0</v>
      </c>
      <c r="AB368" s="304"/>
      <c r="AH368" s="75"/>
      <c r="AI368" s="85"/>
      <c r="AJ368" s="85"/>
    </row>
    <row r="369" spans="1:36" x14ac:dyDescent="0.25">
      <c r="A369" s="319"/>
      <c r="B369" s="300"/>
      <c r="C369" s="320"/>
      <c r="D369" s="59"/>
      <c r="E369" s="300"/>
      <c r="F369" s="300"/>
      <c r="G369" s="300"/>
      <c r="H369" s="301"/>
      <c r="I369" s="332"/>
      <c r="J369" s="172"/>
      <c r="K369" s="172"/>
      <c r="L369" s="172"/>
      <c r="M369" s="93">
        <f t="shared" si="28"/>
        <v>0</v>
      </c>
      <c r="N369" s="276"/>
      <c r="O369" s="277">
        <f t="shared" si="29"/>
        <v>0</v>
      </c>
      <c r="P369" s="302"/>
      <c r="Q369" s="302"/>
      <c r="R369" s="303"/>
      <c r="S369" s="80">
        <f t="shared" si="30"/>
        <v>6</v>
      </c>
      <c r="T369" s="81"/>
      <c r="U369" s="81" t="str">
        <f t="shared" si="31"/>
        <v/>
      </c>
      <c r="V369" s="81"/>
      <c r="W369" s="81"/>
      <c r="X369" s="81"/>
      <c r="Y369" s="81"/>
      <c r="Z369" s="124"/>
      <c r="AA369" s="82">
        <f t="shared" si="27"/>
        <v>0</v>
      </c>
      <c r="AB369" s="304"/>
      <c r="AH369" s="75"/>
      <c r="AI369" s="85"/>
      <c r="AJ369" s="85"/>
    </row>
    <row r="370" spans="1:36" x14ac:dyDescent="0.25">
      <c r="A370" s="319"/>
      <c r="B370" s="300"/>
      <c r="C370" s="320"/>
      <c r="D370" s="59"/>
      <c r="E370" s="300"/>
      <c r="F370" s="300"/>
      <c r="G370" s="300"/>
      <c r="H370" s="301"/>
      <c r="I370" s="332"/>
      <c r="J370" s="172"/>
      <c r="K370" s="172"/>
      <c r="L370" s="172"/>
      <c r="M370" s="93">
        <f t="shared" si="28"/>
        <v>0</v>
      </c>
      <c r="N370" s="276"/>
      <c r="O370" s="277">
        <f t="shared" si="29"/>
        <v>0</v>
      </c>
      <c r="P370" s="302"/>
      <c r="Q370" s="302"/>
      <c r="R370" s="303"/>
      <c r="S370" s="80">
        <f t="shared" si="30"/>
        <v>6</v>
      </c>
      <c r="T370" s="81"/>
      <c r="U370" s="81" t="str">
        <f t="shared" si="31"/>
        <v/>
      </c>
      <c r="V370" s="81"/>
      <c r="W370" s="81"/>
      <c r="X370" s="81"/>
      <c r="Y370" s="81"/>
      <c r="Z370" s="124"/>
      <c r="AA370" s="82">
        <f t="shared" si="27"/>
        <v>0</v>
      </c>
      <c r="AB370" s="304"/>
      <c r="AH370" s="75"/>
      <c r="AI370" s="85"/>
      <c r="AJ370" s="85"/>
    </row>
    <row r="371" spans="1:36" x14ac:dyDescent="0.25">
      <c r="A371" s="319"/>
      <c r="B371" s="300"/>
      <c r="C371" s="320"/>
      <c r="D371" s="59"/>
      <c r="E371" s="300"/>
      <c r="F371" s="300"/>
      <c r="G371" s="300"/>
      <c r="H371" s="301"/>
      <c r="I371" s="332"/>
      <c r="J371" s="172"/>
      <c r="K371" s="172"/>
      <c r="L371" s="172"/>
      <c r="M371" s="93">
        <f t="shared" si="28"/>
        <v>0</v>
      </c>
      <c r="N371" s="276"/>
      <c r="O371" s="277">
        <f t="shared" si="29"/>
        <v>0</v>
      </c>
      <c r="P371" s="302"/>
      <c r="Q371" s="302"/>
      <c r="R371" s="303"/>
      <c r="S371" s="80">
        <f t="shared" si="30"/>
        <v>6</v>
      </c>
      <c r="T371" s="81"/>
      <c r="U371" s="81" t="str">
        <f t="shared" si="31"/>
        <v/>
      </c>
      <c r="V371" s="81"/>
      <c r="W371" s="81"/>
      <c r="X371" s="81"/>
      <c r="Y371" s="81"/>
      <c r="Z371" s="124"/>
      <c r="AA371" s="82">
        <f t="shared" si="27"/>
        <v>0</v>
      </c>
      <c r="AB371" s="304"/>
      <c r="AH371" s="75"/>
      <c r="AI371" s="85"/>
      <c r="AJ371" s="85"/>
    </row>
    <row r="372" spans="1:36" x14ac:dyDescent="0.25">
      <c r="A372" s="319"/>
      <c r="B372" s="300"/>
      <c r="C372" s="320"/>
      <c r="D372" s="59"/>
      <c r="E372" s="300"/>
      <c r="F372" s="300"/>
      <c r="G372" s="300"/>
      <c r="H372" s="301"/>
      <c r="I372" s="332"/>
      <c r="J372" s="172"/>
      <c r="K372" s="172"/>
      <c r="L372" s="172"/>
      <c r="M372" s="93">
        <f t="shared" si="28"/>
        <v>0</v>
      </c>
      <c r="N372" s="276"/>
      <c r="O372" s="277">
        <f t="shared" si="29"/>
        <v>0</v>
      </c>
      <c r="P372" s="302"/>
      <c r="Q372" s="302"/>
      <c r="R372" s="303"/>
      <c r="S372" s="80">
        <f t="shared" si="30"/>
        <v>6</v>
      </c>
      <c r="T372" s="81"/>
      <c r="U372" s="81" t="str">
        <f t="shared" si="31"/>
        <v/>
      </c>
      <c r="V372" s="81"/>
      <c r="W372" s="81"/>
      <c r="X372" s="81"/>
      <c r="Y372" s="81"/>
      <c r="Z372" s="124"/>
      <c r="AA372" s="82">
        <f t="shared" si="27"/>
        <v>0</v>
      </c>
      <c r="AB372" s="304"/>
      <c r="AH372" s="75"/>
      <c r="AI372" s="85"/>
      <c r="AJ372" s="85"/>
    </row>
    <row r="373" spans="1:36" x14ac:dyDescent="0.25">
      <c r="A373" s="319"/>
      <c r="B373" s="300"/>
      <c r="C373" s="320"/>
      <c r="D373" s="59"/>
      <c r="E373" s="300"/>
      <c r="F373" s="300"/>
      <c r="G373" s="300"/>
      <c r="H373" s="301"/>
      <c r="I373" s="332"/>
      <c r="J373" s="172"/>
      <c r="K373" s="172"/>
      <c r="L373" s="172"/>
      <c r="M373" s="93">
        <f t="shared" si="28"/>
        <v>0</v>
      </c>
      <c r="N373" s="276"/>
      <c r="O373" s="277">
        <f t="shared" si="29"/>
        <v>0</v>
      </c>
      <c r="P373" s="302"/>
      <c r="Q373" s="302"/>
      <c r="R373" s="303"/>
      <c r="S373" s="80">
        <f t="shared" si="30"/>
        <v>6</v>
      </c>
      <c r="T373" s="81"/>
      <c r="U373" s="81" t="str">
        <f t="shared" si="31"/>
        <v/>
      </c>
      <c r="V373" s="81"/>
      <c r="W373" s="81"/>
      <c r="X373" s="81"/>
      <c r="Y373" s="81"/>
      <c r="Z373" s="124"/>
      <c r="AA373" s="82">
        <f t="shared" si="27"/>
        <v>0</v>
      </c>
      <c r="AB373" s="304"/>
      <c r="AH373" s="75"/>
      <c r="AI373" s="85"/>
      <c r="AJ373" s="85"/>
    </row>
    <row r="374" spans="1:36" x14ac:dyDescent="0.25">
      <c r="A374" s="319"/>
      <c r="B374" s="300"/>
      <c r="C374" s="320"/>
      <c r="D374" s="59"/>
      <c r="E374" s="300"/>
      <c r="F374" s="300"/>
      <c r="G374" s="300"/>
      <c r="H374" s="301"/>
      <c r="I374" s="332"/>
      <c r="J374" s="172"/>
      <c r="K374" s="172"/>
      <c r="L374" s="172"/>
      <c r="M374" s="93">
        <f t="shared" si="28"/>
        <v>0</v>
      </c>
      <c r="N374" s="276"/>
      <c r="O374" s="277">
        <f t="shared" si="29"/>
        <v>0</v>
      </c>
      <c r="P374" s="302"/>
      <c r="Q374" s="302"/>
      <c r="R374" s="303"/>
      <c r="S374" s="80">
        <f t="shared" si="30"/>
        <v>6</v>
      </c>
      <c r="T374" s="81"/>
      <c r="U374" s="81" t="str">
        <f t="shared" si="31"/>
        <v/>
      </c>
      <c r="V374" s="81"/>
      <c r="W374" s="81"/>
      <c r="X374" s="81"/>
      <c r="Y374" s="81"/>
      <c r="Z374" s="124"/>
      <c r="AA374" s="82">
        <f t="shared" si="27"/>
        <v>0</v>
      </c>
      <c r="AB374" s="304"/>
      <c r="AH374" s="75"/>
      <c r="AI374" s="85"/>
      <c r="AJ374" s="85"/>
    </row>
    <row r="375" spans="1:36" x14ac:dyDescent="0.25">
      <c r="A375" s="319"/>
      <c r="B375" s="300"/>
      <c r="C375" s="320"/>
      <c r="D375" s="59"/>
      <c r="E375" s="300"/>
      <c r="F375" s="300"/>
      <c r="G375" s="300"/>
      <c r="H375" s="301"/>
      <c r="I375" s="332"/>
      <c r="J375" s="172"/>
      <c r="K375" s="172"/>
      <c r="L375" s="172"/>
      <c r="M375" s="93">
        <f t="shared" si="28"/>
        <v>0</v>
      </c>
      <c r="N375" s="276"/>
      <c r="O375" s="277">
        <f t="shared" si="29"/>
        <v>0</v>
      </c>
      <c r="P375" s="302"/>
      <c r="Q375" s="302"/>
      <c r="R375" s="303"/>
      <c r="S375" s="80">
        <f t="shared" si="30"/>
        <v>6</v>
      </c>
      <c r="T375" s="81"/>
      <c r="U375" s="81" t="str">
        <f t="shared" si="31"/>
        <v/>
      </c>
      <c r="V375" s="81"/>
      <c r="W375" s="81"/>
      <c r="X375" s="81"/>
      <c r="Y375" s="81"/>
      <c r="Z375" s="124"/>
      <c r="AA375" s="82">
        <f t="shared" si="27"/>
        <v>0</v>
      </c>
      <c r="AB375" s="304"/>
      <c r="AH375" s="75"/>
      <c r="AI375" s="85"/>
      <c r="AJ375" s="85"/>
    </row>
    <row r="376" spans="1:36" x14ac:dyDescent="0.25">
      <c r="A376" s="319"/>
      <c r="B376" s="300"/>
      <c r="C376" s="320"/>
      <c r="D376" s="59"/>
      <c r="E376" s="300"/>
      <c r="F376" s="300"/>
      <c r="G376" s="300"/>
      <c r="H376" s="301"/>
      <c r="I376" s="332"/>
      <c r="J376" s="172"/>
      <c r="K376" s="172"/>
      <c r="L376" s="172"/>
      <c r="M376" s="93">
        <f t="shared" si="28"/>
        <v>0</v>
      </c>
      <c r="N376" s="276"/>
      <c r="O376" s="277">
        <f t="shared" si="29"/>
        <v>0</v>
      </c>
      <c r="P376" s="302"/>
      <c r="Q376" s="302"/>
      <c r="R376" s="303"/>
      <c r="S376" s="80">
        <f t="shared" si="30"/>
        <v>6</v>
      </c>
      <c r="T376" s="81"/>
      <c r="U376" s="81" t="str">
        <f t="shared" si="31"/>
        <v/>
      </c>
      <c r="V376" s="81"/>
      <c r="W376" s="81"/>
      <c r="X376" s="81"/>
      <c r="Y376" s="81"/>
      <c r="Z376" s="124"/>
      <c r="AA376" s="82">
        <f t="shared" si="27"/>
        <v>0</v>
      </c>
      <c r="AB376" s="304"/>
      <c r="AH376" s="75"/>
      <c r="AI376" s="85"/>
      <c r="AJ376" s="85"/>
    </row>
    <row r="377" spans="1:36" x14ac:dyDescent="0.25">
      <c r="A377" s="319"/>
      <c r="B377" s="300"/>
      <c r="C377" s="320"/>
      <c r="D377" s="59"/>
      <c r="E377" s="300"/>
      <c r="F377" s="300"/>
      <c r="G377" s="300"/>
      <c r="H377" s="301"/>
      <c r="I377" s="332"/>
      <c r="J377" s="172"/>
      <c r="K377" s="172"/>
      <c r="L377" s="172"/>
      <c r="M377" s="93">
        <f t="shared" si="28"/>
        <v>0</v>
      </c>
      <c r="N377" s="276"/>
      <c r="O377" s="277">
        <f t="shared" si="29"/>
        <v>0</v>
      </c>
      <c r="P377" s="302"/>
      <c r="Q377" s="302"/>
      <c r="R377" s="303"/>
      <c r="S377" s="80">
        <f t="shared" si="30"/>
        <v>6</v>
      </c>
      <c r="T377" s="81"/>
      <c r="U377" s="81" t="str">
        <f t="shared" si="31"/>
        <v/>
      </c>
      <c r="V377" s="81"/>
      <c r="W377" s="81"/>
      <c r="X377" s="81"/>
      <c r="Y377" s="81"/>
      <c r="Z377" s="124"/>
      <c r="AA377" s="82">
        <f t="shared" si="27"/>
        <v>0</v>
      </c>
      <c r="AB377" s="304"/>
      <c r="AH377" s="75"/>
      <c r="AI377" s="85"/>
      <c r="AJ377" s="85"/>
    </row>
    <row r="378" spans="1:36" x14ac:dyDescent="0.25">
      <c r="A378" s="319"/>
      <c r="B378" s="300"/>
      <c r="C378" s="320"/>
      <c r="D378" s="59"/>
      <c r="E378" s="300"/>
      <c r="F378" s="300"/>
      <c r="G378" s="300"/>
      <c r="H378" s="301"/>
      <c r="I378" s="332"/>
      <c r="J378" s="172"/>
      <c r="K378" s="172"/>
      <c r="L378" s="172"/>
      <c r="M378" s="93">
        <f t="shared" si="28"/>
        <v>0</v>
      </c>
      <c r="N378" s="276"/>
      <c r="O378" s="277">
        <f t="shared" si="29"/>
        <v>0</v>
      </c>
      <c r="P378" s="302"/>
      <c r="Q378" s="302"/>
      <c r="R378" s="303"/>
      <c r="S378" s="80">
        <f t="shared" si="30"/>
        <v>6</v>
      </c>
      <c r="T378" s="81"/>
      <c r="U378" s="81" t="str">
        <f t="shared" si="31"/>
        <v/>
      </c>
      <c r="V378" s="81"/>
      <c r="W378" s="81"/>
      <c r="X378" s="81"/>
      <c r="Y378" s="81"/>
      <c r="Z378" s="124"/>
      <c r="AA378" s="82">
        <f t="shared" si="27"/>
        <v>0</v>
      </c>
      <c r="AB378" s="304"/>
      <c r="AH378" s="75"/>
      <c r="AI378" s="85"/>
      <c r="AJ378" s="85"/>
    </row>
    <row r="379" spans="1:36" x14ac:dyDescent="0.25">
      <c r="A379" s="319"/>
      <c r="B379" s="300"/>
      <c r="C379" s="320"/>
      <c r="D379" s="59"/>
      <c r="E379" s="300"/>
      <c r="F379" s="300"/>
      <c r="G379" s="300"/>
      <c r="H379" s="301"/>
      <c r="I379" s="332"/>
      <c r="J379" s="172"/>
      <c r="K379" s="172"/>
      <c r="L379" s="172"/>
      <c r="M379" s="93">
        <f t="shared" si="28"/>
        <v>0</v>
      </c>
      <c r="N379" s="276"/>
      <c r="O379" s="277">
        <f t="shared" si="29"/>
        <v>0</v>
      </c>
      <c r="P379" s="302"/>
      <c r="Q379" s="302"/>
      <c r="R379" s="303"/>
      <c r="S379" s="80">
        <f t="shared" si="30"/>
        <v>6</v>
      </c>
      <c r="T379" s="81"/>
      <c r="U379" s="81" t="str">
        <f t="shared" si="31"/>
        <v/>
      </c>
      <c r="V379" s="81"/>
      <c r="W379" s="81"/>
      <c r="X379" s="81"/>
      <c r="Y379" s="81"/>
      <c r="Z379" s="124"/>
      <c r="AA379" s="82">
        <f t="shared" si="27"/>
        <v>0</v>
      </c>
      <c r="AB379" s="304"/>
      <c r="AH379" s="75"/>
      <c r="AI379" s="85"/>
      <c r="AJ379" s="85"/>
    </row>
    <row r="380" spans="1:36" x14ac:dyDescent="0.25">
      <c r="A380" s="319"/>
      <c r="B380" s="300"/>
      <c r="C380" s="320"/>
      <c r="D380" s="59"/>
      <c r="E380" s="300"/>
      <c r="F380" s="300"/>
      <c r="G380" s="300"/>
      <c r="H380" s="301"/>
      <c r="I380" s="332"/>
      <c r="J380" s="172"/>
      <c r="K380" s="172"/>
      <c r="L380" s="172"/>
      <c r="M380" s="93">
        <f t="shared" si="28"/>
        <v>0</v>
      </c>
      <c r="N380" s="276"/>
      <c r="O380" s="277">
        <f t="shared" si="29"/>
        <v>0</v>
      </c>
      <c r="P380" s="302"/>
      <c r="Q380" s="302"/>
      <c r="R380" s="303"/>
      <c r="S380" s="80">
        <f t="shared" si="30"/>
        <v>6</v>
      </c>
      <c r="T380" s="81"/>
      <c r="U380" s="81" t="str">
        <f t="shared" si="31"/>
        <v/>
      </c>
      <c r="V380" s="81"/>
      <c r="W380" s="81"/>
      <c r="X380" s="81"/>
      <c r="Y380" s="81"/>
      <c r="Z380" s="124"/>
      <c r="AA380" s="82">
        <f t="shared" si="27"/>
        <v>0</v>
      </c>
      <c r="AB380" s="304"/>
      <c r="AH380" s="75"/>
      <c r="AI380" s="85"/>
      <c r="AJ380" s="85"/>
    </row>
    <row r="381" spans="1:36" x14ac:dyDescent="0.25">
      <c r="A381" s="319"/>
      <c r="B381" s="300"/>
      <c r="C381" s="320"/>
      <c r="D381" s="59"/>
      <c r="E381" s="300"/>
      <c r="F381" s="300"/>
      <c r="G381" s="300"/>
      <c r="H381" s="301"/>
      <c r="I381" s="332"/>
      <c r="J381" s="172"/>
      <c r="K381" s="172"/>
      <c r="L381" s="172"/>
      <c r="M381" s="93">
        <f t="shared" si="28"/>
        <v>0</v>
      </c>
      <c r="N381" s="276"/>
      <c r="O381" s="277">
        <f t="shared" si="29"/>
        <v>0</v>
      </c>
      <c r="P381" s="302"/>
      <c r="Q381" s="302"/>
      <c r="R381" s="303"/>
      <c r="S381" s="80">
        <f t="shared" si="30"/>
        <v>6</v>
      </c>
      <c r="T381" s="81"/>
      <c r="U381" s="81" t="str">
        <f t="shared" si="31"/>
        <v/>
      </c>
      <c r="V381" s="81"/>
      <c r="W381" s="81"/>
      <c r="X381" s="81"/>
      <c r="Y381" s="81"/>
      <c r="Z381" s="124"/>
      <c r="AA381" s="82">
        <f t="shared" si="27"/>
        <v>0</v>
      </c>
      <c r="AB381" s="304"/>
      <c r="AH381" s="75"/>
      <c r="AI381" s="85"/>
      <c r="AJ381" s="85"/>
    </row>
    <row r="382" spans="1:36" x14ac:dyDescent="0.25">
      <c r="A382" s="319"/>
      <c r="B382" s="300"/>
      <c r="C382" s="320"/>
      <c r="D382" s="59"/>
      <c r="E382" s="300"/>
      <c r="F382" s="300"/>
      <c r="G382" s="300"/>
      <c r="H382" s="301"/>
      <c r="I382" s="332"/>
      <c r="J382" s="172"/>
      <c r="K382" s="172"/>
      <c r="L382" s="172"/>
      <c r="M382" s="93">
        <f t="shared" si="28"/>
        <v>0</v>
      </c>
      <c r="N382" s="276"/>
      <c r="O382" s="277">
        <f t="shared" si="29"/>
        <v>0</v>
      </c>
      <c r="P382" s="302"/>
      <c r="Q382" s="302"/>
      <c r="R382" s="303"/>
      <c r="S382" s="80">
        <f t="shared" si="30"/>
        <v>6</v>
      </c>
      <c r="T382" s="81"/>
      <c r="U382" s="81" t="str">
        <f t="shared" si="31"/>
        <v/>
      </c>
      <c r="V382" s="81"/>
      <c r="W382" s="81"/>
      <c r="X382" s="81"/>
      <c r="Y382" s="81"/>
      <c r="Z382" s="124"/>
      <c r="AA382" s="82">
        <f t="shared" si="27"/>
        <v>0</v>
      </c>
      <c r="AB382" s="304"/>
      <c r="AH382" s="75"/>
      <c r="AI382" s="85"/>
      <c r="AJ382" s="85"/>
    </row>
    <row r="383" spans="1:36" x14ac:dyDescent="0.25">
      <c r="A383" s="319"/>
      <c r="B383" s="300"/>
      <c r="C383" s="320"/>
      <c r="D383" s="59"/>
      <c r="E383" s="300"/>
      <c r="F383" s="300"/>
      <c r="G383" s="300"/>
      <c r="H383" s="301"/>
      <c r="I383" s="332"/>
      <c r="J383" s="172"/>
      <c r="K383" s="172"/>
      <c r="L383" s="172"/>
      <c r="M383" s="93">
        <f t="shared" si="28"/>
        <v>0</v>
      </c>
      <c r="N383" s="276"/>
      <c r="O383" s="277">
        <f t="shared" si="29"/>
        <v>0</v>
      </c>
      <c r="P383" s="302"/>
      <c r="Q383" s="302"/>
      <c r="R383" s="303"/>
      <c r="S383" s="80">
        <f t="shared" si="30"/>
        <v>6</v>
      </c>
      <c r="T383" s="81"/>
      <c r="U383" s="81" t="str">
        <f t="shared" si="31"/>
        <v/>
      </c>
      <c r="V383" s="81"/>
      <c r="W383" s="81"/>
      <c r="X383" s="81"/>
      <c r="Y383" s="81"/>
      <c r="Z383" s="124"/>
      <c r="AA383" s="82">
        <f t="shared" si="27"/>
        <v>0</v>
      </c>
      <c r="AB383" s="304"/>
      <c r="AH383" s="75"/>
      <c r="AI383" s="85"/>
      <c r="AJ383" s="85"/>
    </row>
    <row r="384" spans="1:36" x14ac:dyDescent="0.25">
      <c r="A384" s="319"/>
      <c r="B384" s="300"/>
      <c r="C384" s="320"/>
      <c r="D384" s="59"/>
      <c r="E384" s="300"/>
      <c r="F384" s="300"/>
      <c r="G384" s="300"/>
      <c r="H384" s="301"/>
      <c r="I384" s="332"/>
      <c r="J384" s="172"/>
      <c r="K384" s="172"/>
      <c r="L384" s="172"/>
      <c r="M384" s="93">
        <f t="shared" si="28"/>
        <v>0</v>
      </c>
      <c r="N384" s="276"/>
      <c r="O384" s="277">
        <f t="shared" si="29"/>
        <v>0</v>
      </c>
      <c r="P384" s="302"/>
      <c r="Q384" s="302"/>
      <c r="R384" s="303"/>
      <c r="S384" s="80">
        <f t="shared" si="30"/>
        <v>6</v>
      </c>
      <c r="T384" s="81"/>
      <c r="U384" s="81" t="str">
        <f t="shared" si="31"/>
        <v/>
      </c>
      <c r="V384" s="81"/>
      <c r="W384" s="81"/>
      <c r="X384" s="81"/>
      <c r="Y384" s="81"/>
      <c r="Z384" s="124"/>
      <c r="AA384" s="82">
        <f t="shared" si="27"/>
        <v>0</v>
      </c>
      <c r="AB384" s="304"/>
      <c r="AH384" s="75"/>
      <c r="AI384" s="85"/>
      <c r="AJ384" s="85"/>
    </row>
    <row r="385" spans="1:36" x14ac:dyDescent="0.25">
      <c r="A385" s="319"/>
      <c r="B385" s="300"/>
      <c r="C385" s="320"/>
      <c r="D385" s="59"/>
      <c r="E385" s="300"/>
      <c r="F385" s="300"/>
      <c r="G385" s="300"/>
      <c r="H385" s="301"/>
      <c r="I385" s="332"/>
      <c r="J385" s="172"/>
      <c r="K385" s="172"/>
      <c r="L385" s="172"/>
      <c r="M385" s="93">
        <f t="shared" si="28"/>
        <v>0</v>
      </c>
      <c r="N385" s="276"/>
      <c r="O385" s="277">
        <f t="shared" si="29"/>
        <v>0</v>
      </c>
      <c r="P385" s="302"/>
      <c r="Q385" s="302"/>
      <c r="R385" s="303"/>
      <c r="S385" s="80">
        <f t="shared" si="30"/>
        <v>6</v>
      </c>
      <c r="T385" s="81"/>
      <c r="U385" s="81" t="str">
        <f t="shared" si="31"/>
        <v/>
      </c>
      <c r="V385" s="81"/>
      <c r="W385" s="81"/>
      <c r="X385" s="81"/>
      <c r="Y385" s="81"/>
      <c r="Z385" s="124"/>
      <c r="AA385" s="82">
        <f t="shared" si="27"/>
        <v>0</v>
      </c>
      <c r="AB385" s="304"/>
      <c r="AH385" s="75"/>
      <c r="AI385" s="85"/>
      <c r="AJ385" s="85"/>
    </row>
    <row r="386" spans="1:36" x14ac:dyDescent="0.25">
      <c r="A386" s="319"/>
      <c r="B386" s="300"/>
      <c r="C386" s="320"/>
      <c r="D386" s="59"/>
      <c r="E386" s="300"/>
      <c r="F386" s="300"/>
      <c r="G386" s="300"/>
      <c r="H386" s="301"/>
      <c r="I386" s="332"/>
      <c r="J386" s="172"/>
      <c r="K386" s="172"/>
      <c r="L386" s="172"/>
      <c r="M386" s="93">
        <f t="shared" si="28"/>
        <v>0</v>
      </c>
      <c r="N386" s="276"/>
      <c r="O386" s="277">
        <f t="shared" si="29"/>
        <v>0</v>
      </c>
      <c r="P386" s="302"/>
      <c r="Q386" s="302"/>
      <c r="R386" s="303"/>
      <c r="S386" s="80">
        <f t="shared" si="30"/>
        <v>6</v>
      </c>
      <c r="T386" s="81"/>
      <c r="U386" s="81" t="str">
        <f t="shared" si="31"/>
        <v/>
      </c>
      <c r="V386" s="81"/>
      <c r="W386" s="81"/>
      <c r="X386" s="81"/>
      <c r="Y386" s="81"/>
      <c r="Z386" s="124"/>
      <c r="AA386" s="82">
        <f t="shared" si="27"/>
        <v>0</v>
      </c>
      <c r="AB386" s="304"/>
      <c r="AH386" s="75"/>
      <c r="AI386" s="85"/>
      <c r="AJ386" s="85"/>
    </row>
    <row r="387" spans="1:36" x14ac:dyDescent="0.25">
      <c r="A387" s="319"/>
      <c r="B387" s="300"/>
      <c r="C387" s="320"/>
      <c r="D387" s="59"/>
      <c r="E387" s="300"/>
      <c r="F387" s="300"/>
      <c r="G387" s="300"/>
      <c r="H387" s="301"/>
      <c r="I387" s="332"/>
      <c r="J387" s="172"/>
      <c r="K387" s="172"/>
      <c r="L387" s="172"/>
      <c r="M387" s="93">
        <f t="shared" si="28"/>
        <v>0</v>
      </c>
      <c r="N387" s="276"/>
      <c r="O387" s="277">
        <f t="shared" si="29"/>
        <v>0</v>
      </c>
      <c r="P387" s="302"/>
      <c r="Q387" s="302"/>
      <c r="R387" s="303"/>
      <c r="S387" s="80">
        <f t="shared" si="30"/>
        <v>6</v>
      </c>
      <c r="T387" s="81"/>
      <c r="U387" s="81" t="str">
        <f t="shared" si="31"/>
        <v/>
      </c>
      <c r="V387" s="81"/>
      <c r="W387" s="81"/>
      <c r="X387" s="81"/>
      <c r="Y387" s="81"/>
      <c r="Z387" s="124"/>
      <c r="AA387" s="82">
        <f t="shared" si="27"/>
        <v>0</v>
      </c>
      <c r="AB387" s="304"/>
      <c r="AH387" s="75"/>
      <c r="AI387" s="85"/>
      <c r="AJ387" s="85"/>
    </row>
    <row r="388" spans="1:36" x14ac:dyDescent="0.25">
      <c r="A388" s="319"/>
      <c r="B388" s="300"/>
      <c r="C388" s="320"/>
      <c r="D388" s="59"/>
      <c r="E388" s="300"/>
      <c r="F388" s="300"/>
      <c r="G388" s="300"/>
      <c r="H388" s="301"/>
      <c r="I388" s="332"/>
      <c r="J388" s="172"/>
      <c r="K388" s="172"/>
      <c r="L388" s="172"/>
      <c r="M388" s="93">
        <f t="shared" si="28"/>
        <v>0</v>
      </c>
      <c r="N388" s="276"/>
      <c r="O388" s="277">
        <f t="shared" si="29"/>
        <v>0</v>
      </c>
      <c r="P388" s="302"/>
      <c r="Q388" s="302"/>
      <c r="R388" s="303"/>
      <c r="S388" s="80">
        <f t="shared" si="30"/>
        <v>6</v>
      </c>
      <c r="T388" s="81"/>
      <c r="U388" s="81" t="str">
        <f t="shared" si="31"/>
        <v/>
      </c>
      <c r="V388" s="81"/>
      <c r="W388" s="81"/>
      <c r="X388" s="81"/>
      <c r="Y388" s="81"/>
      <c r="Z388" s="124"/>
      <c r="AA388" s="82">
        <f t="shared" si="27"/>
        <v>0</v>
      </c>
      <c r="AB388" s="304"/>
      <c r="AH388" s="75"/>
      <c r="AI388" s="85"/>
      <c r="AJ388" s="85"/>
    </row>
    <row r="389" spans="1:36" x14ac:dyDescent="0.25">
      <c r="A389" s="319"/>
      <c r="B389" s="300"/>
      <c r="C389" s="320"/>
      <c r="D389" s="59"/>
      <c r="E389" s="300"/>
      <c r="F389" s="300"/>
      <c r="G389" s="300"/>
      <c r="H389" s="301"/>
      <c r="I389" s="332"/>
      <c r="J389" s="172"/>
      <c r="K389" s="172"/>
      <c r="L389" s="172"/>
      <c r="M389" s="93">
        <f t="shared" si="28"/>
        <v>0</v>
      </c>
      <c r="N389" s="276"/>
      <c r="O389" s="277">
        <f t="shared" si="29"/>
        <v>0</v>
      </c>
      <c r="P389" s="302"/>
      <c r="Q389" s="302"/>
      <c r="R389" s="303"/>
      <c r="S389" s="80">
        <f t="shared" si="30"/>
        <v>6</v>
      </c>
      <c r="T389" s="81"/>
      <c r="U389" s="81" t="str">
        <f t="shared" si="31"/>
        <v/>
      </c>
      <c r="V389" s="81"/>
      <c r="W389" s="81"/>
      <c r="X389" s="81"/>
      <c r="Y389" s="81"/>
      <c r="Z389" s="124"/>
      <c r="AA389" s="82">
        <f t="shared" ref="AA389:AA451" si="32">IF(S389=6,O389,"")</f>
        <v>0</v>
      </c>
      <c r="AB389" s="304"/>
      <c r="AH389" s="75"/>
      <c r="AI389" s="85"/>
      <c r="AJ389" s="85"/>
    </row>
    <row r="390" spans="1:36" x14ac:dyDescent="0.25">
      <c r="A390" s="319"/>
      <c r="B390" s="300"/>
      <c r="C390" s="320"/>
      <c r="D390" s="59"/>
      <c r="E390" s="300"/>
      <c r="F390" s="300"/>
      <c r="G390" s="300"/>
      <c r="H390" s="301"/>
      <c r="I390" s="332"/>
      <c r="J390" s="172"/>
      <c r="K390" s="172"/>
      <c r="L390" s="172"/>
      <c r="M390" s="93">
        <f t="shared" ref="M390:M451" si="33">J390+K390-L390</f>
        <v>0</v>
      </c>
      <c r="N390" s="276"/>
      <c r="O390" s="277">
        <f t="shared" ref="O390:O451" si="34">J390*N390</f>
        <v>0</v>
      </c>
      <c r="P390" s="302"/>
      <c r="Q390" s="302"/>
      <c r="R390" s="303"/>
      <c r="S390" s="80">
        <f t="shared" ref="S390:S451" si="35">COUNTIF(T390:Y390,"")</f>
        <v>6</v>
      </c>
      <c r="T390" s="81"/>
      <c r="U390" s="81" t="str">
        <f t="shared" si="31"/>
        <v/>
      </c>
      <c r="V390" s="81"/>
      <c r="W390" s="81"/>
      <c r="X390" s="81"/>
      <c r="Y390" s="81"/>
      <c r="Z390" s="124"/>
      <c r="AA390" s="82">
        <f t="shared" si="32"/>
        <v>0</v>
      </c>
      <c r="AB390" s="304"/>
      <c r="AH390" s="75"/>
      <c r="AI390" s="85"/>
      <c r="AJ390" s="85"/>
    </row>
    <row r="391" spans="1:36" x14ac:dyDescent="0.25">
      <c r="A391" s="319"/>
      <c r="B391" s="300"/>
      <c r="C391" s="320"/>
      <c r="D391" s="59"/>
      <c r="E391" s="300"/>
      <c r="F391" s="300"/>
      <c r="G391" s="300"/>
      <c r="H391" s="301"/>
      <c r="I391" s="332"/>
      <c r="J391" s="172"/>
      <c r="K391" s="172"/>
      <c r="L391" s="172"/>
      <c r="M391" s="93">
        <f t="shared" si="33"/>
        <v>0</v>
      </c>
      <c r="N391" s="276"/>
      <c r="O391" s="277">
        <f t="shared" si="34"/>
        <v>0</v>
      </c>
      <c r="P391" s="302"/>
      <c r="Q391" s="302"/>
      <c r="R391" s="303"/>
      <c r="S391" s="80">
        <f t="shared" si="35"/>
        <v>6</v>
      </c>
      <c r="T391" s="81"/>
      <c r="U391" s="81" t="str">
        <f t="shared" si="31"/>
        <v/>
      </c>
      <c r="V391" s="81"/>
      <c r="W391" s="81"/>
      <c r="X391" s="81"/>
      <c r="Y391" s="81"/>
      <c r="Z391" s="124"/>
      <c r="AA391" s="82">
        <f t="shared" si="32"/>
        <v>0</v>
      </c>
      <c r="AB391" s="304"/>
      <c r="AH391" s="75"/>
      <c r="AI391" s="85"/>
      <c r="AJ391" s="85"/>
    </row>
    <row r="392" spans="1:36" x14ac:dyDescent="0.25">
      <c r="A392" s="319"/>
      <c r="B392" s="300"/>
      <c r="C392" s="320"/>
      <c r="D392" s="59"/>
      <c r="E392" s="300"/>
      <c r="F392" s="300"/>
      <c r="G392" s="300"/>
      <c r="H392" s="301"/>
      <c r="I392" s="332"/>
      <c r="J392" s="172"/>
      <c r="K392" s="172"/>
      <c r="L392" s="172"/>
      <c r="M392" s="93">
        <f t="shared" si="33"/>
        <v>0</v>
      </c>
      <c r="N392" s="276"/>
      <c r="O392" s="277">
        <f t="shared" si="34"/>
        <v>0</v>
      </c>
      <c r="P392" s="302"/>
      <c r="Q392" s="302"/>
      <c r="R392" s="303"/>
      <c r="S392" s="80">
        <f t="shared" si="35"/>
        <v>6</v>
      </c>
      <c r="T392" s="81"/>
      <c r="U392" s="81" t="str">
        <f t="shared" si="31"/>
        <v/>
      </c>
      <c r="V392" s="81"/>
      <c r="W392" s="81"/>
      <c r="X392" s="81"/>
      <c r="Y392" s="81"/>
      <c r="Z392" s="124"/>
      <c r="AA392" s="82">
        <f t="shared" si="32"/>
        <v>0</v>
      </c>
      <c r="AB392" s="304"/>
      <c r="AH392" s="75"/>
      <c r="AI392" s="85"/>
      <c r="AJ392" s="85"/>
    </row>
    <row r="393" spans="1:36" x14ac:dyDescent="0.25">
      <c r="A393" s="319"/>
      <c r="B393" s="300"/>
      <c r="C393" s="320"/>
      <c r="D393" s="59"/>
      <c r="E393" s="300"/>
      <c r="F393" s="300"/>
      <c r="G393" s="300"/>
      <c r="H393" s="301"/>
      <c r="I393" s="332"/>
      <c r="J393" s="172"/>
      <c r="K393" s="172"/>
      <c r="L393" s="172"/>
      <c r="M393" s="93">
        <f t="shared" si="33"/>
        <v>0</v>
      </c>
      <c r="N393" s="276"/>
      <c r="O393" s="277">
        <f t="shared" si="34"/>
        <v>0</v>
      </c>
      <c r="P393" s="302"/>
      <c r="Q393" s="302"/>
      <c r="R393" s="303"/>
      <c r="S393" s="80">
        <f t="shared" si="35"/>
        <v>6</v>
      </c>
      <c r="T393" s="81"/>
      <c r="U393" s="81" t="str">
        <f t="shared" ref="U393:U451" si="36">IF(H393=I393,"","*")</f>
        <v/>
      </c>
      <c r="V393" s="81"/>
      <c r="W393" s="81"/>
      <c r="X393" s="81"/>
      <c r="Y393" s="81"/>
      <c r="Z393" s="124"/>
      <c r="AA393" s="82">
        <f t="shared" si="32"/>
        <v>0</v>
      </c>
      <c r="AB393" s="304"/>
      <c r="AH393" s="75"/>
      <c r="AI393" s="85"/>
      <c r="AJ393" s="85"/>
    </row>
    <row r="394" spans="1:36" x14ac:dyDescent="0.25">
      <c r="A394" s="319"/>
      <c r="B394" s="300"/>
      <c r="C394" s="320"/>
      <c r="D394" s="59"/>
      <c r="E394" s="300"/>
      <c r="F394" s="300"/>
      <c r="G394" s="300"/>
      <c r="H394" s="301"/>
      <c r="I394" s="332"/>
      <c r="J394" s="172"/>
      <c r="K394" s="172"/>
      <c r="L394" s="172"/>
      <c r="M394" s="93">
        <f t="shared" si="33"/>
        <v>0</v>
      </c>
      <c r="N394" s="276"/>
      <c r="O394" s="277">
        <f t="shared" si="34"/>
        <v>0</v>
      </c>
      <c r="P394" s="302"/>
      <c r="Q394" s="302"/>
      <c r="R394" s="303"/>
      <c r="S394" s="80">
        <f t="shared" si="35"/>
        <v>6</v>
      </c>
      <c r="T394" s="81"/>
      <c r="U394" s="81" t="str">
        <f t="shared" si="36"/>
        <v/>
      </c>
      <c r="V394" s="81"/>
      <c r="W394" s="81"/>
      <c r="X394" s="81"/>
      <c r="Y394" s="81"/>
      <c r="Z394" s="124"/>
      <c r="AA394" s="82">
        <f t="shared" si="32"/>
        <v>0</v>
      </c>
      <c r="AB394" s="304"/>
      <c r="AH394" s="75"/>
      <c r="AI394" s="85"/>
      <c r="AJ394" s="85"/>
    </row>
    <row r="395" spans="1:36" x14ac:dyDescent="0.25">
      <c r="A395" s="319"/>
      <c r="B395" s="300"/>
      <c r="C395" s="320"/>
      <c r="D395" s="59"/>
      <c r="E395" s="300"/>
      <c r="F395" s="300"/>
      <c r="G395" s="300"/>
      <c r="H395" s="301"/>
      <c r="I395" s="332"/>
      <c r="J395" s="172"/>
      <c r="K395" s="172"/>
      <c r="L395" s="172"/>
      <c r="M395" s="93">
        <f t="shared" si="33"/>
        <v>0</v>
      </c>
      <c r="N395" s="276"/>
      <c r="O395" s="277">
        <f t="shared" si="34"/>
        <v>0</v>
      </c>
      <c r="P395" s="302"/>
      <c r="Q395" s="302"/>
      <c r="R395" s="303"/>
      <c r="S395" s="80">
        <f t="shared" si="35"/>
        <v>6</v>
      </c>
      <c r="T395" s="81"/>
      <c r="U395" s="81" t="str">
        <f t="shared" si="36"/>
        <v/>
      </c>
      <c r="V395" s="81"/>
      <c r="W395" s="81"/>
      <c r="X395" s="81"/>
      <c r="Y395" s="81"/>
      <c r="Z395" s="124"/>
      <c r="AA395" s="82">
        <f t="shared" si="32"/>
        <v>0</v>
      </c>
      <c r="AB395" s="304"/>
      <c r="AH395" s="75"/>
      <c r="AI395" s="85"/>
      <c r="AJ395" s="85"/>
    </row>
    <row r="396" spans="1:36" x14ac:dyDescent="0.25">
      <c r="A396" s="319"/>
      <c r="B396" s="300"/>
      <c r="C396" s="320"/>
      <c r="D396" s="59"/>
      <c r="E396" s="300"/>
      <c r="F396" s="300"/>
      <c r="G396" s="300"/>
      <c r="H396" s="301"/>
      <c r="I396" s="332"/>
      <c r="J396" s="172"/>
      <c r="K396" s="172"/>
      <c r="L396" s="172"/>
      <c r="M396" s="93">
        <f t="shared" si="33"/>
        <v>0</v>
      </c>
      <c r="N396" s="276"/>
      <c r="O396" s="277">
        <f t="shared" si="34"/>
        <v>0</v>
      </c>
      <c r="P396" s="302"/>
      <c r="Q396" s="302"/>
      <c r="R396" s="303"/>
      <c r="S396" s="80">
        <f t="shared" si="35"/>
        <v>6</v>
      </c>
      <c r="T396" s="81"/>
      <c r="U396" s="81" t="str">
        <f t="shared" si="36"/>
        <v/>
      </c>
      <c r="V396" s="81"/>
      <c r="W396" s="81"/>
      <c r="X396" s="81"/>
      <c r="Y396" s="81"/>
      <c r="Z396" s="124"/>
      <c r="AA396" s="82">
        <f t="shared" si="32"/>
        <v>0</v>
      </c>
      <c r="AB396" s="304"/>
      <c r="AH396" s="75"/>
      <c r="AI396" s="85"/>
      <c r="AJ396" s="85"/>
    </row>
    <row r="397" spans="1:36" x14ac:dyDescent="0.25">
      <c r="A397" s="319"/>
      <c r="B397" s="300"/>
      <c r="C397" s="320"/>
      <c r="D397" s="59"/>
      <c r="E397" s="300"/>
      <c r="F397" s="300"/>
      <c r="G397" s="300"/>
      <c r="H397" s="301"/>
      <c r="I397" s="332"/>
      <c r="J397" s="172"/>
      <c r="K397" s="172"/>
      <c r="L397" s="172"/>
      <c r="M397" s="93">
        <f t="shared" si="33"/>
        <v>0</v>
      </c>
      <c r="N397" s="276"/>
      <c r="O397" s="277">
        <f t="shared" si="34"/>
        <v>0</v>
      </c>
      <c r="P397" s="302"/>
      <c r="Q397" s="302"/>
      <c r="R397" s="303"/>
      <c r="S397" s="80">
        <f t="shared" si="35"/>
        <v>6</v>
      </c>
      <c r="T397" s="81"/>
      <c r="U397" s="81" t="str">
        <f t="shared" si="36"/>
        <v/>
      </c>
      <c r="V397" s="81"/>
      <c r="W397" s="81"/>
      <c r="X397" s="81"/>
      <c r="Y397" s="81"/>
      <c r="Z397" s="124"/>
      <c r="AA397" s="82">
        <f t="shared" si="32"/>
        <v>0</v>
      </c>
      <c r="AB397" s="304"/>
      <c r="AH397" s="75"/>
      <c r="AI397" s="85"/>
      <c r="AJ397" s="85"/>
    </row>
    <row r="398" spans="1:36" x14ac:dyDescent="0.25">
      <c r="A398" s="319"/>
      <c r="B398" s="300"/>
      <c r="C398" s="320"/>
      <c r="D398" s="59"/>
      <c r="E398" s="300"/>
      <c r="F398" s="300"/>
      <c r="G398" s="300"/>
      <c r="H398" s="301"/>
      <c r="I398" s="332"/>
      <c r="J398" s="172"/>
      <c r="K398" s="172"/>
      <c r="L398" s="172"/>
      <c r="M398" s="93">
        <f t="shared" si="33"/>
        <v>0</v>
      </c>
      <c r="N398" s="276"/>
      <c r="O398" s="277">
        <f t="shared" si="34"/>
        <v>0</v>
      </c>
      <c r="P398" s="302"/>
      <c r="Q398" s="302"/>
      <c r="R398" s="303"/>
      <c r="S398" s="80">
        <f t="shared" si="35"/>
        <v>6</v>
      </c>
      <c r="T398" s="81"/>
      <c r="U398" s="81" t="str">
        <f t="shared" si="36"/>
        <v/>
      </c>
      <c r="V398" s="81"/>
      <c r="W398" s="81"/>
      <c r="X398" s="81"/>
      <c r="Y398" s="81"/>
      <c r="Z398" s="124"/>
      <c r="AA398" s="82">
        <f t="shared" si="32"/>
        <v>0</v>
      </c>
      <c r="AB398" s="304"/>
      <c r="AH398" s="75"/>
      <c r="AI398" s="85"/>
      <c r="AJ398" s="85"/>
    </row>
    <row r="399" spans="1:36" x14ac:dyDescent="0.25">
      <c r="A399" s="319"/>
      <c r="B399" s="300"/>
      <c r="C399" s="320"/>
      <c r="D399" s="59"/>
      <c r="E399" s="300"/>
      <c r="F399" s="300"/>
      <c r="G399" s="300"/>
      <c r="H399" s="301"/>
      <c r="I399" s="332"/>
      <c r="J399" s="172"/>
      <c r="K399" s="172"/>
      <c r="L399" s="172"/>
      <c r="M399" s="93">
        <f t="shared" si="33"/>
        <v>0</v>
      </c>
      <c r="N399" s="276"/>
      <c r="O399" s="277">
        <f t="shared" si="34"/>
        <v>0</v>
      </c>
      <c r="P399" s="302"/>
      <c r="Q399" s="302"/>
      <c r="R399" s="303"/>
      <c r="S399" s="80">
        <f t="shared" si="35"/>
        <v>6</v>
      </c>
      <c r="T399" s="81"/>
      <c r="U399" s="81" t="str">
        <f t="shared" si="36"/>
        <v/>
      </c>
      <c r="V399" s="81"/>
      <c r="W399" s="81"/>
      <c r="X399" s="81"/>
      <c r="Y399" s="81"/>
      <c r="Z399" s="124"/>
      <c r="AA399" s="82">
        <f t="shared" si="32"/>
        <v>0</v>
      </c>
      <c r="AB399" s="304"/>
      <c r="AH399" s="75"/>
      <c r="AI399" s="85"/>
      <c r="AJ399" s="85"/>
    </row>
    <row r="400" spans="1:36" x14ac:dyDescent="0.25">
      <c r="A400" s="319"/>
      <c r="B400" s="300"/>
      <c r="C400" s="320"/>
      <c r="D400" s="59"/>
      <c r="E400" s="300"/>
      <c r="F400" s="300"/>
      <c r="G400" s="300"/>
      <c r="H400" s="301"/>
      <c r="I400" s="332"/>
      <c r="J400" s="172"/>
      <c r="K400" s="172"/>
      <c r="L400" s="172"/>
      <c r="M400" s="93">
        <f t="shared" si="33"/>
        <v>0</v>
      </c>
      <c r="N400" s="276"/>
      <c r="O400" s="277">
        <f t="shared" si="34"/>
        <v>0</v>
      </c>
      <c r="P400" s="302"/>
      <c r="Q400" s="302"/>
      <c r="R400" s="303"/>
      <c r="S400" s="80">
        <f t="shared" si="35"/>
        <v>6</v>
      </c>
      <c r="T400" s="81"/>
      <c r="U400" s="81" t="str">
        <f t="shared" si="36"/>
        <v/>
      </c>
      <c r="V400" s="81"/>
      <c r="W400" s="81"/>
      <c r="X400" s="81"/>
      <c r="Y400" s="81"/>
      <c r="Z400" s="124"/>
      <c r="AA400" s="82">
        <f t="shared" si="32"/>
        <v>0</v>
      </c>
      <c r="AB400" s="304"/>
      <c r="AH400" s="75"/>
      <c r="AI400" s="85"/>
      <c r="AJ400" s="85"/>
    </row>
    <row r="401" spans="1:36" x14ac:dyDescent="0.25">
      <c r="A401" s="319"/>
      <c r="B401" s="300"/>
      <c r="C401" s="320"/>
      <c r="D401" s="59"/>
      <c r="E401" s="300"/>
      <c r="F401" s="300"/>
      <c r="G401" s="300"/>
      <c r="H401" s="301"/>
      <c r="I401" s="332"/>
      <c r="J401" s="172"/>
      <c r="K401" s="172"/>
      <c r="L401" s="172"/>
      <c r="M401" s="93">
        <f t="shared" si="33"/>
        <v>0</v>
      </c>
      <c r="N401" s="276"/>
      <c r="O401" s="277">
        <f t="shared" si="34"/>
        <v>0</v>
      </c>
      <c r="P401" s="302"/>
      <c r="Q401" s="302"/>
      <c r="R401" s="303"/>
      <c r="S401" s="80">
        <f t="shared" si="35"/>
        <v>6</v>
      </c>
      <c r="T401" s="81"/>
      <c r="U401" s="81" t="str">
        <f t="shared" si="36"/>
        <v/>
      </c>
      <c r="V401" s="81"/>
      <c r="W401" s="81"/>
      <c r="X401" s="81"/>
      <c r="Y401" s="81"/>
      <c r="Z401" s="124"/>
      <c r="AA401" s="82">
        <f t="shared" si="32"/>
        <v>0</v>
      </c>
      <c r="AB401" s="304"/>
      <c r="AH401" s="75"/>
      <c r="AI401" s="85"/>
      <c r="AJ401" s="85"/>
    </row>
    <row r="402" spans="1:36" x14ac:dyDescent="0.25">
      <c r="A402" s="319"/>
      <c r="B402" s="300"/>
      <c r="C402" s="320"/>
      <c r="D402" s="59"/>
      <c r="E402" s="300"/>
      <c r="F402" s="300"/>
      <c r="G402" s="300"/>
      <c r="H402" s="301"/>
      <c r="I402" s="332"/>
      <c r="J402" s="172"/>
      <c r="K402" s="172"/>
      <c r="L402" s="172"/>
      <c r="M402" s="93">
        <f t="shared" si="33"/>
        <v>0</v>
      </c>
      <c r="N402" s="276"/>
      <c r="O402" s="277">
        <f t="shared" si="34"/>
        <v>0</v>
      </c>
      <c r="P402" s="302"/>
      <c r="Q402" s="302"/>
      <c r="R402" s="303"/>
      <c r="S402" s="80">
        <f t="shared" si="35"/>
        <v>6</v>
      </c>
      <c r="T402" s="81"/>
      <c r="U402" s="81" t="str">
        <f t="shared" si="36"/>
        <v/>
      </c>
      <c r="V402" s="81"/>
      <c r="W402" s="81"/>
      <c r="X402" s="81"/>
      <c r="Y402" s="81"/>
      <c r="Z402" s="124"/>
      <c r="AA402" s="82">
        <f t="shared" si="32"/>
        <v>0</v>
      </c>
      <c r="AB402" s="304"/>
      <c r="AH402" s="75"/>
      <c r="AI402" s="85"/>
      <c r="AJ402" s="85"/>
    </row>
    <row r="403" spans="1:36" x14ac:dyDescent="0.25">
      <c r="A403" s="319"/>
      <c r="B403" s="300"/>
      <c r="C403" s="320"/>
      <c r="D403" s="59"/>
      <c r="E403" s="300"/>
      <c r="F403" s="300"/>
      <c r="G403" s="300"/>
      <c r="H403" s="301"/>
      <c r="I403" s="332"/>
      <c r="J403" s="172"/>
      <c r="K403" s="172"/>
      <c r="L403" s="172"/>
      <c r="M403" s="93">
        <f t="shared" si="33"/>
        <v>0</v>
      </c>
      <c r="N403" s="276"/>
      <c r="O403" s="277">
        <f t="shared" si="34"/>
        <v>0</v>
      </c>
      <c r="P403" s="302"/>
      <c r="Q403" s="302"/>
      <c r="R403" s="303"/>
      <c r="S403" s="80">
        <f t="shared" si="35"/>
        <v>6</v>
      </c>
      <c r="T403" s="81"/>
      <c r="U403" s="81" t="str">
        <f t="shared" si="36"/>
        <v/>
      </c>
      <c r="V403" s="81"/>
      <c r="W403" s="81"/>
      <c r="X403" s="81"/>
      <c r="Y403" s="81"/>
      <c r="Z403" s="124"/>
      <c r="AA403" s="82">
        <f t="shared" si="32"/>
        <v>0</v>
      </c>
      <c r="AB403" s="304"/>
      <c r="AH403" s="75"/>
      <c r="AI403" s="85"/>
      <c r="AJ403" s="85"/>
    </row>
    <row r="404" spans="1:36" x14ac:dyDescent="0.25">
      <c r="A404" s="319"/>
      <c r="B404" s="300"/>
      <c r="C404" s="320"/>
      <c r="D404" s="59"/>
      <c r="E404" s="300"/>
      <c r="F404" s="300"/>
      <c r="G404" s="300"/>
      <c r="H404" s="301"/>
      <c r="I404" s="332"/>
      <c r="J404" s="172"/>
      <c r="K404" s="172"/>
      <c r="L404" s="172"/>
      <c r="M404" s="93">
        <f t="shared" si="33"/>
        <v>0</v>
      </c>
      <c r="N404" s="276"/>
      <c r="O404" s="277">
        <f t="shared" si="34"/>
        <v>0</v>
      </c>
      <c r="P404" s="302"/>
      <c r="Q404" s="302"/>
      <c r="R404" s="303"/>
      <c r="S404" s="80">
        <f t="shared" si="35"/>
        <v>6</v>
      </c>
      <c r="T404" s="81"/>
      <c r="U404" s="81" t="str">
        <f t="shared" si="36"/>
        <v/>
      </c>
      <c r="V404" s="81"/>
      <c r="W404" s="81"/>
      <c r="X404" s="81"/>
      <c r="Y404" s="81"/>
      <c r="Z404" s="124"/>
      <c r="AA404" s="82">
        <f t="shared" si="32"/>
        <v>0</v>
      </c>
      <c r="AB404" s="304"/>
      <c r="AH404" s="75"/>
      <c r="AI404" s="85"/>
      <c r="AJ404" s="85"/>
    </row>
    <row r="405" spans="1:36" x14ac:dyDescent="0.25">
      <c r="A405" s="319"/>
      <c r="B405" s="300"/>
      <c r="C405" s="320"/>
      <c r="D405" s="59"/>
      <c r="E405" s="300"/>
      <c r="F405" s="300"/>
      <c r="G405" s="300"/>
      <c r="H405" s="301"/>
      <c r="I405" s="332"/>
      <c r="J405" s="172"/>
      <c r="K405" s="172"/>
      <c r="L405" s="172"/>
      <c r="M405" s="93">
        <f t="shared" si="33"/>
        <v>0</v>
      </c>
      <c r="N405" s="276"/>
      <c r="O405" s="277">
        <f t="shared" si="34"/>
        <v>0</v>
      </c>
      <c r="P405" s="302"/>
      <c r="Q405" s="302"/>
      <c r="R405" s="303"/>
      <c r="S405" s="80">
        <f t="shared" si="35"/>
        <v>6</v>
      </c>
      <c r="T405" s="81"/>
      <c r="U405" s="81" t="str">
        <f t="shared" si="36"/>
        <v/>
      </c>
      <c r="V405" s="81"/>
      <c r="W405" s="81"/>
      <c r="X405" s="81"/>
      <c r="Y405" s="81"/>
      <c r="Z405" s="124"/>
      <c r="AA405" s="82">
        <f t="shared" si="32"/>
        <v>0</v>
      </c>
      <c r="AB405" s="304"/>
      <c r="AH405" s="75"/>
      <c r="AI405" s="85"/>
      <c r="AJ405" s="85"/>
    </row>
    <row r="406" spans="1:36" x14ac:dyDescent="0.25">
      <c r="A406" s="319"/>
      <c r="B406" s="300"/>
      <c r="C406" s="320"/>
      <c r="D406" s="59"/>
      <c r="E406" s="300"/>
      <c r="F406" s="300"/>
      <c r="G406" s="300"/>
      <c r="H406" s="301"/>
      <c r="I406" s="332"/>
      <c r="J406" s="172"/>
      <c r="K406" s="172"/>
      <c r="L406" s="172"/>
      <c r="M406" s="93">
        <f t="shared" si="33"/>
        <v>0</v>
      </c>
      <c r="N406" s="276"/>
      <c r="O406" s="277">
        <f t="shared" si="34"/>
        <v>0</v>
      </c>
      <c r="P406" s="302"/>
      <c r="Q406" s="302"/>
      <c r="R406" s="303"/>
      <c r="S406" s="80">
        <f t="shared" si="35"/>
        <v>6</v>
      </c>
      <c r="T406" s="81"/>
      <c r="U406" s="81" t="str">
        <f t="shared" si="36"/>
        <v/>
      </c>
      <c r="V406" s="81"/>
      <c r="W406" s="81"/>
      <c r="X406" s="81"/>
      <c r="Y406" s="81"/>
      <c r="Z406" s="124"/>
      <c r="AA406" s="82">
        <f t="shared" si="32"/>
        <v>0</v>
      </c>
      <c r="AB406" s="304"/>
      <c r="AH406" s="75"/>
      <c r="AI406" s="85"/>
      <c r="AJ406" s="85"/>
    </row>
    <row r="407" spans="1:36" x14ac:dyDescent="0.25">
      <c r="A407" s="319"/>
      <c r="B407" s="300"/>
      <c r="C407" s="320"/>
      <c r="D407" s="59"/>
      <c r="E407" s="300"/>
      <c r="F407" s="300"/>
      <c r="G407" s="300"/>
      <c r="H407" s="301"/>
      <c r="I407" s="332"/>
      <c r="J407" s="172"/>
      <c r="K407" s="172"/>
      <c r="L407" s="172"/>
      <c r="M407" s="93">
        <f t="shared" si="33"/>
        <v>0</v>
      </c>
      <c r="N407" s="276"/>
      <c r="O407" s="277">
        <f t="shared" si="34"/>
        <v>0</v>
      </c>
      <c r="P407" s="302"/>
      <c r="Q407" s="302"/>
      <c r="R407" s="303"/>
      <c r="S407" s="80">
        <f t="shared" si="35"/>
        <v>6</v>
      </c>
      <c r="T407" s="81"/>
      <c r="U407" s="81" t="str">
        <f t="shared" si="36"/>
        <v/>
      </c>
      <c r="V407" s="81"/>
      <c r="W407" s="81"/>
      <c r="X407" s="81"/>
      <c r="Y407" s="81"/>
      <c r="Z407" s="124"/>
      <c r="AA407" s="82">
        <f t="shared" si="32"/>
        <v>0</v>
      </c>
      <c r="AB407" s="304"/>
      <c r="AH407" s="75"/>
      <c r="AI407" s="85"/>
      <c r="AJ407" s="85"/>
    </row>
    <row r="408" spans="1:36" x14ac:dyDescent="0.25">
      <c r="A408" s="319"/>
      <c r="B408" s="300"/>
      <c r="C408" s="320"/>
      <c r="D408" s="59"/>
      <c r="E408" s="300"/>
      <c r="F408" s="300"/>
      <c r="G408" s="300"/>
      <c r="H408" s="301"/>
      <c r="I408" s="332"/>
      <c r="J408" s="172"/>
      <c r="K408" s="172"/>
      <c r="L408" s="172"/>
      <c r="M408" s="93">
        <f t="shared" si="33"/>
        <v>0</v>
      </c>
      <c r="N408" s="276"/>
      <c r="O408" s="277">
        <f t="shared" si="34"/>
        <v>0</v>
      </c>
      <c r="P408" s="302"/>
      <c r="Q408" s="302"/>
      <c r="R408" s="303"/>
      <c r="S408" s="80">
        <f t="shared" si="35"/>
        <v>6</v>
      </c>
      <c r="T408" s="81"/>
      <c r="U408" s="81" t="str">
        <f t="shared" si="36"/>
        <v/>
      </c>
      <c r="V408" s="81"/>
      <c r="W408" s="81"/>
      <c r="X408" s="81"/>
      <c r="Y408" s="81"/>
      <c r="Z408" s="124"/>
      <c r="AA408" s="82">
        <f t="shared" si="32"/>
        <v>0</v>
      </c>
      <c r="AB408" s="304"/>
      <c r="AH408" s="75"/>
      <c r="AI408" s="85"/>
      <c r="AJ408" s="85"/>
    </row>
    <row r="409" spans="1:36" x14ac:dyDescent="0.25">
      <c r="A409" s="319"/>
      <c r="B409" s="300"/>
      <c r="C409" s="320"/>
      <c r="D409" s="59"/>
      <c r="E409" s="300"/>
      <c r="F409" s="300"/>
      <c r="G409" s="300"/>
      <c r="H409" s="301"/>
      <c r="I409" s="332"/>
      <c r="J409" s="172"/>
      <c r="K409" s="172"/>
      <c r="L409" s="172"/>
      <c r="M409" s="93">
        <f t="shared" si="33"/>
        <v>0</v>
      </c>
      <c r="N409" s="276"/>
      <c r="O409" s="277">
        <f t="shared" si="34"/>
        <v>0</v>
      </c>
      <c r="P409" s="302"/>
      <c r="Q409" s="302"/>
      <c r="R409" s="303"/>
      <c r="S409" s="80">
        <f t="shared" si="35"/>
        <v>6</v>
      </c>
      <c r="T409" s="81"/>
      <c r="U409" s="81" t="str">
        <f t="shared" si="36"/>
        <v/>
      </c>
      <c r="V409" s="81"/>
      <c r="W409" s="81"/>
      <c r="X409" s="81"/>
      <c r="Y409" s="81"/>
      <c r="Z409" s="124"/>
      <c r="AA409" s="82">
        <f t="shared" si="32"/>
        <v>0</v>
      </c>
      <c r="AB409" s="304"/>
      <c r="AH409" s="75"/>
      <c r="AI409" s="85"/>
      <c r="AJ409" s="85"/>
    </row>
    <row r="410" spans="1:36" x14ac:dyDescent="0.25">
      <c r="A410" s="319"/>
      <c r="B410" s="300"/>
      <c r="C410" s="320"/>
      <c r="D410" s="59"/>
      <c r="E410" s="300"/>
      <c r="F410" s="300"/>
      <c r="G410" s="300"/>
      <c r="H410" s="301"/>
      <c r="I410" s="332"/>
      <c r="J410" s="172"/>
      <c r="K410" s="172"/>
      <c r="L410" s="172"/>
      <c r="M410" s="93">
        <f t="shared" si="33"/>
        <v>0</v>
      </c>
      <c r="N410" s="276"/>
      <c r="O410" s="277">
        <f t="shared" si="34"/>
        <v>0</v>
      </c>
      <c r="P410" s="302"/>
      <c r="Q410" s="302"/>
      <c r="R410" s="303"/>
      <c r="S410" s="80">
        <f t="shared" si="35"/>
        <v>6</v>
      </c>
      <c r="T410" s="81"/>
      <c r="U410" s="81" t="str">
        <f t="shared" si="36"/>
        <v/>
      </c>
      <c r="V410" s="81"/>
      <c r="W410" s="81"/>
      <c r="X410" s="81"/>
      <c r="Y410" s="81"/>
      <c r="Z410" s="124"/>
      <c r="AA410" s="82">
        <f t="shared" si="32"/>
        <v>0</v>
      </c>
      <c r="AB410" s="304"/>
      <c r="AH410" s="75"/>
      <c r="AI410" s="85"/>
      <c r="AJ410" s="85"/>
    </row>
    <row r="411" spans="1:36" x14ac:dyDescent="0.25">
      <c r="A411" s="319"/>
      <c r="B411" s="300"/>
      <c r="C411" s="320"/>
      <c r="D411" s="59"/>
      <c r="E411" s="300"/>
      <c r="F411" s="300"/>
      <c r="G411" s="300"/>
      <c r="H411" s="301"/>
      <c r="I411" s="332"/>
      <c r="J411" s="172"/>
      <c r="K411" s="172"/>
      <c r="L411" s="172"/>
      <c r="M411" s="93">
        <f t="shared" si="33"/>
        <v>0</v>
      </c>
      <c r="N411" s="276"/>
      <c r="O411" s="277">
        <f t="shared" si="34"/>
        <v>0</v>
      </c>
      <c r="P411" s="302"/>
      <c r="Q411" s="302"/>
      <c r="R411" s="303"/>
      <c r="S411" s="80">
        <f t="shared" si="35"/>
        <v>6</v>
      </c>
      <c r="T411" s="81"/>
      <c r="U411" s="81" t="str">
        <f t="shared" si="36"/>
        <v/>
      </c>
      <c r="V411" s="81"/>
      <c r="W411" s="81"/>
      <c r="X411" s="81"/>
      <c r="Y411" s="81"/>
      <c r="Z411" s="124"/>
      <c r="AA411" s="82">
        <f t="shared" si="32"/>
        <v>0</v>
      </c>
      <c r="AB411" s="304"/>
      <c r="AH411" s="75"/>
      <c r="AI411" s="85"/>
      <c r="AJ411" s="85"/>
    </row>
    <row r="412" spans="1:36" x14ac:dyDescent="0.25">
      <c r="A412" s="319"/>
      <c r="B412" s="300"/>
      <c r="C412" s="320"/>
      <c r="D412" s="59"/>
      <c r="E412" s="300"/>
      <c r="F412" s="300"/>
      <c r="G412" s="300"/>
      <c r="H412" s="301"/>
      <c r="I412" s="332"/>
      <c r="J412" s="172"/>
      <c r="K412" s="172"/>
      <c r="L412" s="172"/>
      <c r="M412" s="93">
        <f t="shared" si="33"/>
        <v>0</v>
      </c>
      <c r="N412" s="276"/>
      <c r="O412" s="277">
        <f t="shared" si="34"/>
        <v>0</v>
      </c>
      <c r="P412" s="302"/>
      <c r="Q412" s="302"/>
      <c r="R412" s="303"/>
      <c r="S412" s="80">
        <f t="shared" si="35"/>
        <v>6</v>
      </c>
      <c r="T412" s="81"/>
      <c r="U412" s="81" t="str">
        <f t="shared" si="36"/>
        <v/>
      </c>
      <c r="V412" s="81"/>
      <c r="W412" s="81"/>
      <c r="X412" s="81"/>
      <c r="Y412" s="81"/>
      <c r="Z412" s="124"/>
      <c r="AA412" s="82">
        <f t="shared" si="32"/>
        <v>0</v>
      </c>
      <c r="AB412" s="304"/>
      <c r="AH412" s="75"/>
      <c r="AI412" s="85"/>
      <c r="AJ412" s="85"/>
    </row>
    <row r="413" spans="1:36" x14ac:dyDescent="0.25">
      <c r="A413" s="319"/>
      <c r="B413" s="300"/>
      <c r="C413" s="320"/>
      <c r="D413" s="59"/>
      <c r="E413" s="300"/>
      <c r="F413" s="300"/>
      <c r="G413" s="300"/>
      <c r="H413" s="301"/>
      <c r="I413" s="332"/>
      <c r="J413" s="172"/>
      <c r="K413" s="172"/>
      <c r="L413" s="172"/>
      <c r="M413" s="93">
        <f t="shared" si="33"/>
        <v>0</v>
      </c>
      <c r="N413" s="276"/>
      <c r="O413" s="277">
        <f t="shared" si="34"/>
        <v>0</v>
      </c>
      <c r="P413" s="302"/>
      <c r="Q413" s="302"/>
      <c r="R413" s="303"/>
      <c r="S413" s="80">
        <f t="shared" si="35"/>
        <v>6</v>
      </c>
      <c r="T413" s="81"/>
      <c r="U413" s="81" t="str">
        <f t="shared" si="36"/>
        <v/>
      </c>
      <c r="V413" s="81"/>
      <c r="W413" s="81"/>
      <c r="X413" s="81"/>
      <c r="Y413" s="81"/>
      <c r="Z413" s="124"/>
      <c r="AA413" s="82">
        <f t="shared" si="32"/>
        <v>0</v>
      </c>
      <c r="AB413" s="304"/>
      <c r="AH413" s="75"/>
      <c r="AI413" s="85"/>
      <c r="AJ413" s="85"/>
    </row>
    <row r="414" spans="1:36" x14ac:dyDescent="0.25">
      <c r="A414" s="319"/>
      <c r="B414" s="300"/>
      <c r="C414" s="320"/>
      <c r="D414" s="59"/>
      <c r="E414" s="300"/>
      <c r="F414" s="300"/>
      <c r="G414" s="300"/>
      <c r="H414" s="301"/>
      <c r="I414" s="332"/>
      <c r="J414" s="172"/>
      <c r="K414" s="172"/>
      <c r="L414" s="172"/>
      <c r="M414" s="93">
        <f t="shared" si="33"/>
        <v>0</v>
      </c>
      <c r="N414" s="276"/>
      <c r="O414" s="277">
        <f t="shared" si="34"/>
        <v>0</v>
      </c>
      <c r="P414" s="302"/>
      <c r="Q414" s="302"/>
      <c r="R414" s="303"/>
      <c r="S414" s="80">
        <f t="shared" si="35"/>
        <v>6</v>
      </c>
      <c r="T414" s="81"/>
      <c r="U414" s="81" t="str">
        <f t="shared" si="36"/>
        <v/>
      </c>
      <c r="V414" s="81"/>
      <c r="W414" s="81"/>
      <c r="X414" s="81"/>
      <c r="Y414" s="81"/>
      <c r="Z414" s="124"/>
      <c r="AA414" s="82">
        <f t="shared" si="32"/>
        <v>0</v>
      </c>
      <c r="AB414" s="304"/>
      <c r="AH414" s="75"/>
      <c r="AI414" s="85"/>
      <c r="AJ414" s="85"/>
    </row>
    <row r="415" spans="1:36" x14ac:dyDescent="0.25">
      <c r="A415" s="319"/>
      <c r="B415" s="300"/>
      <c r="C415" s="320"/>
      <c r="D415" s="59"/>
      <c r="E415" s="300"/>
      <c r="F415" s="300"/>
      <c r="G415" s="300"/>
      <c r="H415" s="301"/>
      <c r="I415" s="332"/>
      <c r="J415" s="172"/>
      <c r="K415" s="172"/>
      <c r="L415" s="172"/>
      <c r="M415" s="93">
        <f t="shared" si="33"/>
        <v>0</v>
      </c>
      <c r="N415" s="276"/>
      <c r="O415" s="277">
        <f t="shared" si="34"/>
        <v>0</v>
      </c>
      <c r="P415" s="302"/>
      <c r="Q415" s="302"/>
      <c r="R415" s="303"/>
      <c r="S415" s="80">
        <f t="shared" si="35"/>
        <v>6</v>
      </c>
      <c r="T415" s="81"/>
      <c r="U415" s="81" t="str">
        <f t="shared" si="36"/>
        <v/>
      </c>
      <c r="V415" s="81"/>
      <c r="W415" s="81"/>
      <c r="X415" s="81"/>
      <c r="Y415" s="81"/>
      <c r="Z415" s="124"/>
      <c r="AA415" s="82">
        <f t="shared" si="32"/>
        <v>0</v>
      </c>
      <c r="AB415" s="304"/>
      <c r="AH415" s="75"/>
      <c r="AI415" s="85"/>
      <c r="AJ415" s="85"/>
    </row>
    <row r="416" spans="1:36" x14ac:dyDescent="0.25">
      <c r="A416" s="319"/>
      <c r="B416" s="300"/>
      <c r="C416" s="320"/>
      <c r="D416" s="59"/>
      <c r="E416" s="300"/>
      <c r="F416" s="300"/>
      <c r="G416" s="300"/>
      <c r="H416" s="301"/>
      <c r="I416" s="332"/>
      <c r="J416" s="172"/>
      <c r="K416" s="172"/>
      <c r="L416" s="172"/>
      <c r="M416" s="93">
        <f t="shared" si="33"/>
        <v>0</v>
      </c>
      <c r="N416" s="276"/>
      <c r="O416" s="277">
        <f t="shared" si="34"/>
        <v>0</v>
      </c>
      <c r="P416" s="302"/>
      <c r="Q416" s="302"/>
      <c r="R416" s="303"/>
      <c r="S416" s="80">
        <f t="shared" si="35"/>
        <v>6</v>
      </c>
      <c r="T416" s="81"/>
      <c r="U416" s="81" t="str">
        <f t="shared" si="36"/>
        <v/>
      </c>
      <c r="V416" s="81"/>
      <c r="W416" s="81"/>
      <c r="X416" s="81"/>
      <c r="Y416" s="81"/>
      <c r="Z416" s="124"/>
      <c r="AA416" s="82">
        <f t="shared" si="32"/>
        <v>0</v>
      </c>
      <c r="AB416" s="304"/>
      <c r="AH416" s="75"/>
      <c r="AI416" s="85"/>
      <c r="AJ416" s="85"/>
    </row>
    <row r="417" spans="1:36" x14ac:dyDescent="0.25">
      <c r="A417" s="319"/>
      <c r="B417" s="300"/>
      <c r="C417" s="320"/>
      <c r="D417" s="59"/>
      <c r="E417" s="300"/>
      <c r="F417" s="300"/>
      <c r="G417" s="300"/>
      <c r="H417" s="301"/>
      <c r="I417" s="332"/>
      <c r="J417" s="172"/>
      <c r="K417" s="172"/>
      <c r="L417" s="172"/>
      <c r="M417" s="93">
        <f t="shared" si="33"/>
        <v>0</v>
      </c>
      <c r="N417" s="276"/>
      <c r="O417" s="277">
        <f t="shared" si="34"/>
        <v>0</v>
      </c>
      <c r="P417" s="302"/>
      <c r="Q417" s="302"/>
      <c r="R417" s="303"/>
      <c r="S417" s="80">
        <f t="shared" si="35"/>
        <v>6</v>
      </c>
      <c r="T417" s="81"/>
      <c r="U417" s="81" t="str">
        <f t="shared" si="36"/>
        <v/>
      </c>
      <c r="V417" s="81"/>
      <c r="W417" s="81"/>
      <c r="X417" s="81"/>
      <c r="Y417" s="81"/>
      <c r="Z417" s="124"/>
      <c r="AA417" s="82">
        <f t="shared" si="32"/>
        <v>0</v>
      </c>
      <c r="AB417" s="304"/>
      <c r="AH417" s="75"/>
      <c r="AI417" s="85"/>
      <c r="AJ417" s="85"/>
    </row>
    <row r="418" spans="1:36" x14ac:dyDescent="0.25">
      <c r="A418" s="319"/>
      <c r="B418" s="300"/>
      <c r="C418" s="320"/>
      <c r="D418" s="59"/>
      <c r="E418" s="300"/>
      <c r="F418" s="300"/>
      <c r="G418" s="300"/>
      <c r="H418" s="301"/>
      <c r="I418" s="332"/>
      <c r="J418" s="172"/>
      <c r="K418" s="172"/>
      <c r="L418" s="172"/>
      <c r="M418" s="93">
        <f t="shared" si="33"/>
        <v>0</v>
      </c>
      <c r="N418" s="276"/>
      <c r="O418" s="277">
        <f t="shared" si="34"/>
        <v>0</v>
      </c>
      <c r="P418" s="302"/>
      <c r="Q418" s="302"/>
      <c r="R418" s="303"/>
      <c r="S418" s="80">
        <f t="shared" si="35"/>
        <v>6</v>
      </c>
      <c r="T418" s="81"/>
      <c r="U418" s="81" t="str">
        <f t="shared" si="36"/>
        <v/>
      </c>
      <c r="V418" s="81"/>
      <c r="W418" s="81"/>
      <c r="X418" s="81"/>
      <c r="Y418" s="81"/>
      <c r="Z418" s="124"/>
      <c r="AA418" s="82">
        <f t="shared" si="32"/>
        <v>0</v>
      </c>
      <c r="AB418" s="304"/>
      <c r="AH418" s="75"/>
      <c r="AI418" s="85"/>
      <c r="AJ418" s="85"/>
    </row>
    <row r="419" spans="1:36" x14ac:dyDescent="0.25">
      <c r="A419" s="319"/>
      <c r="B419" s="300"/>
      <c r="C419" s="320"/>
      <c r="D419" s="59"/>
      <c r="E419" s="300"/>
      <c r="F419" s="300"/>
      <c r="G419" s="300"/>
      <c r="H419" s="301"/>
      <c r="I419" s="332"/>
      <c r="J419" s="172"/>
      <c r="K419" s="172"/>
      <c r="L419" s="172"/>
      <c r="M419" s="93">
        <f t="shared" si="33"/>
        <v>0</v>
      </c>
      <c r="N419" s="276"/>
      <c r="O419" s="277">
        <f t="shared" si="34"/>
        <v>0</v>
      </c>
      <c r="P419" s="302"/>
      <c r="Q419" s="302"/>
      <c r="R419" s="303"/>
      <c r="S419" s="80">
        <f t="shared" si="35"/>
        <v>6</v>
      </c>
      <c r="T419" s="81"/>
      <c r="U419" s="81" t="str">
        <f t="shared" si="36"/>
        <v/>
      </c>
      <c r="V419" s="81"/>
      <c r="W419" s="81"/>
      <c r="X419" s="81"/>
      <c r="Y419" s="81"/>
      <c r="Z419" s="124"/>
      <c r="AA419" s="82">
        <f t="shared" si="32"/>
        <v>0</v>
      </c>
      <c r="AB419" s="304"/>
      <c r="AH419" s="75"/>
      <c r="AI419" s="85"/>
      <c r="AJ419" s="85"/>
    </row>
    <row r="420" spans="1:36" x14ac:dyDescent="0.25">
      <c r="A420" s="319"/>
      <c r="B420" s="300"/>
      <c r="C420" s="320"/>
      <c r="D420" s="59"/>
      <c r="E420" s="300"/>
      <c r="F420" s="300"/>
      <c r="G420" s="300"/>
      <c r="H420" s="301"/>
      <c r="I420" s="332"/>
      <c r="J420" s="172"/>
      <c r="K420" s="172"/>
      <c r="L420" s="172"/>
      <c r="M420" s="93">
        <f t="shared" si="33"/>
        <v>0</v>
      </c>
      <c r="N420" s="276"/>
      <c r="O420" s="277">
        <f t="shared" si="34"/>
        <v>0</v>
      </c>
      <c r="P420" s="302"/>
      <c r="Q420" s="302"/>
      <c r="R420" s="303"/>
      <c r="S420" s="80">
        <f t="shared" si="35"/>
        <v>6</v>
      </c>
      <c r="T420" s="81"/>
      <c r="U420" s="81" t="str">
        <f t="shared" si="36"/>
        <v/>
      </c>
      <c r="V420" s="81"/>
      <c r="W420" s="81"/>
      <c r="X420" s="81"/>
      <c r="Y420" s="81"/>
      <c r="Z420" s="124"/>
      <c r="AA420" s="82">
        <f t="shared" si="32"/>
        <v>0</v>
      </c>
      <c r="AB420" s="304"/>
      <c r="AH420" s="75"/>
      <c r="AI420" s="85"/>
      <c r="AJ420" s="85"/>
    </row>
    <row r="421" spans="1:36" x14ac:dyDescent="0.25">
      <c r="A421" s="319"/>
      <c r="B421" s="300"/>
      <c r="C421" s="320"/>
      <c r="D421" s="59"/>
      <c r="E421" s="300"/>
      <c r="F421" s="300"/>
      <c r="G421" s="300"/>
      <c r="H421" s="301"/>
      <c r="I421" s="332"/>
      <c r="J421" s="172"/>
      <c r="K421" s="172"/>
      <c r="L421" s="172"/>
      <c r="M421" s="93">
        <f t="shared" si="33"/>
        <v>0</v>
      </c>
      <c r="N421" s="276"/>
      <c r="O421" s="277">
        <f t="shared" si="34"/>
        <v>0</v>
      </c>
      <c r="P421" s="302"/>
      <c r="Q421" s="302"/>
      <c r="R421" s="303"/>
      <c r="S421" s="80">
        <f t="shared" si="35"/>
        <v>6</v>
      </c>
      <c r="T421" s="81"/>
      <c r="U421" s="81" t="str">
        <f t="shared" si="36"/>
        <v/>
      </c>
      <c r="V421" s="81"/>
      <c r="W421" s="81"/>
      <c r="X421" s="81"/>
      <c r="Y421" s="81"/>
      <c r="Z421" s="124"/>
      <c r="AA421" s="82">
        <f t="shared" si="32"/>
        <v>0</v>
      </c>
      <c r="AB421" s="304"/>
      <c r="AH421" s="75"/>
      <c r="AI421" s="85"/>
      <c r="AJ421" s="85"/>
    </row>
    <row r="422" spans="1:36" x14ac:dyDescent="0.25">
      <c r="A422" s="319"/>
      <c r="B422" s="300"/>
      <c r="C422" s="320"/>
      <c r="D422" s="59"/>
      <c r="E422" s="300"/>
      <c r="F422" s="300"/>
      <c r="G422" s="300"/>
      <c r="H422" s="301"/>
      <c r="I422" s="332"/>
      <c r="J422" s="172"/>
      <c r="K422" s="172"/>
      <c r="L422" s="172"/>
      <c r="M422" s="93">
        <f t="shared" si="33"/>
        <v>0</v>
      </c>
      <c r="N422" s="276"/>
      <c r="O422" s="277">
        <f t="shared" si="34"/>
        <v>0</v>
      </c>
      <c r="P422" s="302"/>
      <c r="Q422" s="302"/>
      <c r="R422" s="303"/>
      <c r="S422" s="80">
        <f t="shared" si="35"/>
        <v>6</v>
      </c>
      <c r="T422" s="81"/>
      <c r="U422" s="81" t="str">
        <f t="shared" si="36"/>
        <v/>
      </c>
      <c r="V422" s="81"/>
      <c r="W422" s="81"/>
      <c r="X422" s="81"/>
      <c r="Y422" s="81"/>
      <c r="Z422" s="124"/>
      <c r="AA422" s="82">
        <f t="shared" si="32"/>
        <v>0</v>
      </c>
      <c r="AB422" s="304"/>
      <c r="AH422" s="75"/>
      <c r="AI422" s="85"/>
      <c r="AJ422" s="85"/>
    </row>
    <row r="423" spans="1:36" x14ac:dyDescent="0.25">
      <c r="A423" s="319"/>
      <c r="B423" s="300"/>
      <c r="C423" s="320"/>
      <c r="D423" s="59"/>
      <c r="E423" s="300"/>
      <c r="F423" s="300"/>
      <c r="G423" s="300"/>
      <c r="H423" s="301"/>
      <c r="I423" s="332"/>
      <c r="J423" s="172"/>
      <c r="K423" s="172"/>
      <c r="L423" s="172"/>
      <c r="M423" s="93">
        <f t="shared" si="33"/>
        <v>0</v>
      </c>
      <c r="N423" s="276"/>
      <c r="O423" s="277">
        <f t="shared" si="34"/>
        <v>0</v>
      </c>
      <c r="P423" s="302"/>
      <c r="Q423" s="302"/>
      <c r="R423" s="303"/>
      <c r="S423" s="80">
        <f t="shared" si="35"/>
        <v>6</v>
      </c>
      <c r="T423" s="81"/>
      <c r="U423" s="81" t="str">
        <f t="shared" si="36"/>
        <v/>
      </c>
      <c r="V423" s="81"/>
      <c r="W423" s="81"/>
      <c r="X423" s="81"/>
      <c r="Y423" s="81"/>
      <c r="Z423" s="124"/>
      <c r="AA423" s="82">
        <f t="shared" si="32"/>
        <v>0</v>
      </c>
      <c r="AB423" s="304"/>
      <c r="AH423" s="75"/>
      <c r="AI423" s="85"/>
      <c r="AJ423" s="85"/>
    </row>
    <row r="424" spans="1:36" x14ac:dyDescent="0.25">
      <c r="A424" s="319"/>
      <c r="B424" s="300"/>
      <c r="C424" s="320"/>
      <c r="D424" s="59"/>
      <c r="E424" s="300"/>
      <c r="F424" s="300"/>
      <c r="G424" s="300"/>
      <c r="H424" s="301"/>
      <c r="I424" s="332"/>
      <c r="J424" s="172"/>
      <c r="K424" s="172"/>
      <c r="L424" s="172"/>
      <c r="M424" s="93">
        <f t="shared" si="33"/>
        <v>0</v>
      </c>
      <c r="N424" s="276"/>
      <c r="O424" s="277">
        <f t="shared" si="34"/>
        <v>0</v>
      </c>
      <c r="P424" s="302"/>
      <c r="Q424" s="302"/>
      <c r="R424" s="303"/>
      <c r="S424" s="80">
        <f t="shared" si="35"/>
        <v>6</v>
      </c>
      <c r="T424" s="81"/>
      <c r="U424" s="81" t="str">
        <f t="shared" si="36"/>
        <v/>
      </c>
      <c r="V424" s="81"/>
      <c r="W424" s="81"/>
      <c r="X424" s="81"/>
      <c r="Y424" s="81"/>
      <c r="Z424" s="124"/>
      <c r="AA424" s="82">
        <f t="shared" si="32"/>
        <v>0</v>
      </c>
      <c r="AB424" s="304"/>
      <c r="AH424" s="75"/>
      <c r="AI424" s="85"/>
      <c r="AJ424" s="85"/>
    </row>
    <row r="425" spans="1:36" x14ac:dyDescent="0.25">
      <c r="A425" s="319"/>
      <c r="B425" s="300"/>
      <c r="C425" s="320"/>
      <c r="D425" s="59"/>
      <c r="E425" s="300"/>
      <c r="F425" s="300"/>
      <c r="G425" s="300"/>
      <c r="H425" s="301"/>
      <c r="I425" s="332"/>
      <c r="J425" s="172"/>
      <c r="K425" s="172"/>
      <c r="L425" s="172"/>
      <c r="M425" s="93">
        <f t="shared" si="33"/>
        <v>0</v>
      </c>
      <c r="N425" s="276"/>
      <c r="O425" s="277">
        <f t="shared" si="34"/>
        <v>0</v>
      </c>
      <c r="P425" s="302"/>
      <c r="Q425" s="302"/>
      <c r="R425" s="303"/>
      <c r="S425" s="80">
        <f t="shared" si="35"/>
        <v>6</v>
      </c>
      <c r="T425" s="81"/>
      <c r="U425" s="81" t="str">
        <f t="shared" si="36"/>
        <v/>
      </c>
      <c r="V425" s="81"/>
      <c r="W425" s="81"/>
      <c r="X425" s="81"/>
      <c r="Y425" s="81"/>
      <c r="Z425" s="124"/>
      <c r="AA425" s="82">
        <f t="shared" si="32"/>
        <v>0</v>
      </c>
      <c r="AB425" s="304"/>
      <c r="AH425" s="75"/>
      <c r="AI425" s="85"/>
      <c r="AJ425" s="85"/>
    </row>
    <row r="426" spans="1:36" x14ac:dyDescent="0.25">
      <c r="A426" s="319"/>
      <c r="B426" s="300"/>
      <c r="C426" s="320"/>
      <c r="D426" s="59"/>
      <c r="E426" s="300"/>
      <c r="F426" s="300"/>
      <c r="G426" s="300"/>
      <c r="H426" s="301"/>
      <c r="I426" s="332"/>
      <c r="J426" s="172"/>
      <c r="K426" s="172"/>
      <c r="L426" s="172"/>
      <c r="M426" s="93">
        <f t="shared" si="33"/>
        <v>0</v>
      </c>
      <c r="N426" s="276"/>
      <c r="O426" s="277">
        <f t="shared" si="34"/>
        <v>0</v>
      </c>
      <c r="P426" s="302"/>
      <c r="Q426" s="302"/>
      <c r="R426" s="303"/>
      <c r="S426" s="80">
        <f t="shared" si="35"/>
        <v>6</v>
      </c>
      <c r="T426" s="81"/>
      <c r="U426" s="81" t="str">
        <f t="shared" si="36"/>
        <v/>
      </c>
      <c r="V426" s="81"/>
      <c r="W426" s="81"/>
      <c r="X426" s="81"/>
      <c r="Y426" s="81"/>
      <c r="Z426" s="124"/>
      <c r="AA426" s="82">
        <f t="shared" si="32"/>
        <v>0</v>
      </c>
      <c r="AB426" s="304"/>
      <c r="AH426" s="75"/>
      <c r="AI426" s="85"/>
      <c r="AJ426" s="85"/>
    </row>
    <row r="427" spans="1:36" x14ac:dyDescent="0.25">
      <c r="A427" s="319"/>
      <c r="B427" s="300"/>
      <c r="C427" s="320"/>
      <c r="D427" s="59"/>
      <c r="E427" s="300"/>
      <c r="F427" s="300"/>
      <c r="G427" s="300"/>
      <c r="H427" s="301"/>
      <c r="I427" s="332"/>
      <c r="J427" s="172"/>
      <c r="K427" s="172"/>
      <c r="L427" s="172"/>
      <c r="M427" s="93">
        <f t="shared" si="33"/>
        <v>0</v>
      </c>
      <c r="N427" s="276"/>
      <c r="O427" s="277">
        <f t="shared" si="34"/>
        <v>0</v>
      </c>
      <c r="P427" s="302"/>
      <c r="Q427" s="302"/>
      <c r="R427" s="303"/>
      <c r="S427" s="80">
        <f t="shared" si="35"/>
        <v>6</v>
      </c>
      <c r="T427" s="81"/>
      <c r="U427" s="81" t="str">
        <f t="shared" si="36"/>
        <v/>
      </c>
      <c r="V427" s="81"/>
      <c r="W427" s="81"/>
      <c r="X427" s="81"/>
      <c r="Y427" s="81"/>
      <c r="Z427" s="124"/>
      <c r="AA427" s="82">
        <f t="shared" si="32"/>
        <v>0</v>
      </c>
      <c r="AB427" s="304"/>
      <c r="AH427" s="75"/>
      <c r="AI427" s="85"/>
      <c r="AJ427" s="85"/>
    </row>
    <row r="428" spans="1:36" x14ac:dyDescent="0.25">
      <c r="A428" s="319"/>
      <c r="B428" s="300"/>
      <c r="C428" s="320"/>
      <c r="D428" s="59"/>
      <c r="E428" s="300"/>
      <c r="F428" s="300"/>
      <c r="G428" s="300"/>
      <c r="H428" s="301"/>
      <c r="I428" s="332"/>
      <c r="J428" s="172"/>
      <c r="K428" s="172"/>
      <c r="L428" s="172"/>
      <c r="M428" s="93">
        <f t="shared" si="33"/>
        <v>0</v>
      </c>
      <c r="N428" s="276"/>
      <c r="O428" s="277">
        <f t="shared" si="34"/>
        <v>0</v>
      </c>
      <c r="P428" s="302"/>
      <c r="Q428" s="302"/>
      <c r="R428" s="303"/>
      <c r="S428" s="80">
        <f t="shared" si="35"/>
        <v>6</v>
      </c>
      <c r="T428" s="81"/>
      <c r="U428" s="81" t="str">
        <f t="shared" si="36"/>
        <v/>
      </c>
      <c r="V428" s="81"/>
      <c r="W428" s="81"/>
      <c r="X428" s="81"/>
      <c r="Y428" s="81"/>
      <c r="Z428" s="124"/>
      <c r="AA428" s="82">
        <f t="shared" si="32"/>
        <v>0</v>
      </c>
      <c r="AB428" s="304"/>
      <c r="AH428" s="75"/>
      <c r="AI428" s="85"/>
      <c r="AJ428" s="85"/>
    </row>
    <row r="429" spans="1:36" x14ac:dyDescent="0.25">
      <c r="A429" s="319"/>
      <c r="B429" s="300"/>
      <c r="C429" s="320"/>
      <c r="D429" s="59"/>
      <c r="E429" s="300"/>
      <c r="F429" s="300"/>
      <c r="G429" s="300"/>
      <c r="H429" s="301"/>
      <c r="I429" s="332"/>
      <c r="J429" s="172"/>
      <c r="K429" s="172"/>
      <c r="L429" s="172"/>
      <c r="M429" s="93">
        <f t="shared" si="33"/>
        <v>0</v>
      </c>
      <c r="N429" s="276"/>
      <c r="O429" s="277">
        <f t="shared" si="34"/>
        <v>0</v>
      </c>
      <c r="P429" s="302"/>
      <c r="Q429" s="302"/>
      <c r="R429" s="303"/>
      <c r="S429" s="80">
        <f t="shared" si="35"/>
        <v>6</v>
      </c>
      <c r="T429" s="81"/>
      <c r="U429" s="81" t="str">
        <f t="shared" si="36"/>
        <v/>
      </c>
      <c r="V429" s="81"/>
      <c r="W429" s="81"/>
      <c r="X429" s="81"/>
      <c r="Y429" s="81"/>
      <c r="Z429" s="124"/>
      <c r="AA429" s="82">
        <f t="shared" si="32"/>
        <v>0</v>
      </c>
      <c r="AB429" s="304"/>
      <c r="AH429" s="75"/>
      <c r="AI429" s="85"/>
      <c r="AJ429" s="85"/>
    </row>
    <row r="430" spans="1:36" x14ac:dyDescent="0.25">
      <c r="A430" s="319"/>
      <c r="B430" s="300"/>
      <c r="C430" s="320"/>
      <c r="D430" s="59"/>
      <c r="E430" s="300"/>
      <c r="F430" s="300"/>
      <c r="G430" s="300"/>
      <c r="H430" s="301"/>
      <c r="I430" s="332"/>
      <c r="J430" s="172"/>
      <c r="K430" s="172"/>
      <c r="L430" s="172"/>
      <c r="M430" s="93">
        <f t="shared" si="33"/>
        <v>0</v>
      </c>
      <c r="N430" s="276"/>
      <c r="O430" s="277">
        <f t="shared" si="34"/>
        <v>0</v>
      </c>
      <c r="P430" s="302"/>
      <c r="Q430" s="302"/>
      <c r="R430" s="303"/>
      <c r="S430" s="80">
        <f t="shared" si="35"/>
        <v>6</v>
      </c>
      <c r="T430" s="81"/>
      <c r="U430" s="81" t="str">
        <f t="shared" si="36"/>
        <v/>
      </c>
      <c r="V430" s="81"/>
      <c r="W430" s="81"/>
      <c r="X430" s="81"/>
      <c r="Y430" s="81"/>
      <c r="Z430" s="124"/>
      <c r="AA430" s="82">
        <f t="shared" si="32"/>
        <v>0</v>
      </c>
      <c r="AB430" s="304"/>
      <c r="AH430" s="75"/>
      <c r="AI430" s="85"/>
      <c r="AJ430" s="85"/>
    </row>
    <row r="431" spans="1:36" x14ac:dyDescent="0.25">
      <c r="A431" s="319"/>
      <c r="B431" s="300"/>
      <c r="C431" s="320"/>
      <c r="D431" s="59"/>
      <c r="E431" s="300"/>
      <c r="F431" s="300"/>
      <c r="G431" s="300"/>
      <c r="H431" s="301"/>
      <c r="I431" s="332"/>
      <c r="J431" s="172"/>
      <c r="K431" s="172"/>
      <c r="L431" s="172"/>
      <c r="M431" s="93">
        <f t="shared" si="33"/>
        <v>0</v>
      </c>
      <c r="N431" s="276"/>
      <c r="O431" s="277">
        <f t="shared" si="34"/>
        <v>0</v>
      </c>
      <c r="P431" s="302"/>
      <c r="Q431" s="302"/>
      <c r="R431" s="303"/>
      <c r="S431" s="80">
        <f t="shared" si="35"/>
        <v>6</v>
      </c>
      <c r="T431" s="81"/>
      <c r="U431" s="81" t="str">
        <f t="shared" si="36"/>
        <v/>
      </c>
      <c r="V431" s="81"/>
      <c r="W431" s="81"/>
      <c r="X431" s="81"/>
      <c r="Y431" s="81"/>
      <c r="Z431" s="124"/>
      <c r="AA431" s="82">
        <f t="shared" si="32"/>
        <v>0</v>
      </c>
      <c r="AB431" s="304"/>
      <c r="AH431" s="75"/>
      <c r="AI431" s="85"/>
      <c r="AJ431" s="85"/>
    </row>
    <row r="432" spans="1:36" x14ac:dyDescent="0.25">
      <c r="A432" s="319"/>
      <c r="B432" s="300"/>
      <c r="C432" s="320"/>
      <c r="D432" s="59"/>
      <c r="E432" s="300"/>
      <c r="F432" s="300"/>
      <c r="G432" s="300"/>
      <c r="H432" s="301"/>
      <c r="I432" s="332"/>
      <c r="J432" s="172"/>
      <c r="K432" s="172"/>
      <c r="L432" s="172"/>
      <c r="M432" s="93">
        <f t="shared" si="33"/>
        <v>0</v>
      </c>
      <c r="N432" s="276"/>
      <c r="O432" s="277">
        <f t="shared" si="34"/>
        <v>0</v>
      </c>
      <c r="P432" s="302"/>
      <c r="Q432" s="302"/>
      <c r="R432" s="303"/>
      <c r="S432" s="80">
        <f t="shared" si="35"/>
        <v>6</v>
      </c>
      <c r="T432" s="81"/>
      <c r="U432" s="81" t="str">
        <f t="shared" si="36"/>
        <v/>
      </c>
      <c r="V432" s="81"/>
      <c r="W432" s="81"/>
      <c r="X432" s="81"/>
      <c r="Y432" s="81"/>
      <c r="Z432" s="124"/>
      <c r="AA432" s="82">
        <f t="shared" si="32"/>
        <v>0</v>
      </c>
      <c r="AB432" s="304"/>
      <c r="AH432" s="75"/>
      <c r="AI432" s="85"/>
      <c r="AJ432" s="85"/>
    </row>
    <row r="433" spans="1:36" x14ac:dyDescent="0.25">
      <c r="A433" s="319"/>
      <c r="B433" s="300"/>
      <c r="C433" s="320"/>
      <c r="D433" s="59"/>
      <c r="E433" s="300"/>
      <c r="F433" s="300"/>
      <c r="G433" s="300"/>
      <c r="H433" s="301"/>
      <c r="I433" s="332"/>
      <c r="J433" s="172"/>
      <c r="K433" s="172"/>
      <c r="L433" s="172"/>
      <c r="M433" s="93">
        <f t="shared" si="33"/>
        <v>0</v>
      </c>
      <c r="N433" s="276"/>
      <c r="O433" s="277">
        <f t="shared" si="34"/>
        <v>0</v>
      </c>
      <c r="P433" s="302"/>
      <c r="Q433" s="302"/>
      <c r="R433" s="303"/>
      <c r="S433" s="80">
        <f t="shared" si="35"/>
        <v>6</v>
      </c>
      <c r="T433" s="81"/>
      <c r="U433" s="81" t="str">
        <f t="shared" si="36"/>
        <v/>
      </c>
      <c r="V433" s="81"/>
      <c r="W433" s="81"/>
      <c r="X433" s="81"/>
      <c r="Y433" s="81"/>
      <c r="Z433" s="124"/>
      <c r="AA433" s="82">
        <f t="shared" si="32"/>
        <v>0</v>
      </c>
      <c r="AB433" s="304"/>
      <c r="AH433" s="75"/>
      <c r="AI433" s="85"/>
      <c r="AJ433" s="85"/>
    </row>
    <row r="434" spans="1:36" x14ac:dyDescent="0.25">
      <c r="A434" s="319"/>
      <c r="B434" s="300"/>
      <c r="C434" s="320"/>
      <c r="D434" s="59"/>
      <c r="E434" s="300"/>
      <c r="F434" s="300"/>
      <c r="G434" s="300"/>
      <c r="H434" s="301"/>
      <c r="I434" s="332"/>
      <c r="J434" s="172"/>
      <c r="K434" s="172"/>
      <c r="L434" s="172"/>
      <c r="M434" s="93">
        <f t="shared" si="33"/>
        <v>0</v>
      </c>
      <c r="N434" s="276"/>
      <c r="O434" s="277">
        <f t="shared" si="34"/>
        <v>0</v>
      </c>
      <c r="P434" s="302"/>
      <c r="Q434" s="302"/>
      <c r="R434" s="303"/>
      <c r="S434" s="80">
        <f t="shared" si="35"/>
        <v>6</v>
      </c>
      <c r="T434" s="81"/>
      <c r="U434" s="81" t="str">
        <f t="shared" si="36"/>
        <v/>
      </c>
      <c r="V434" s="81"/>
      <c r="W434" s="81"/>
      <c r="X434" s="81"/>
      <c r="Y434" s="81"/>
      <c r="Z434" s="124"/>
      <c r="AA434" s="82">
        <f t="shared" si="32"/>
        <v>0</v>
      </c>
      <c r="AB434" s="304"/>
      <c r="AH434" s="75"/>
      <c r="AI434" s="85"/>
      <c r="AJ434" s="85"/>
    </row>
    <row r="435" spans="1:36" x14ac:dyDescent="0.25">
      <c r="A435" s="319"/>
      <c r="B435" s="300"/>
      <c r="C435" s="320"/>
      <c r="D435" s="59"/>
      <c r="E435" s="300"/>
      <c r="F435" s="300"/>
      <c r="G435" s="300"/>
      <c r="H435" s="301"/>
      <c r="I435" s="332"/>
      <c r="J435" s="172"/>
      <c r="K435" s="172"/>
      <c r="L435" s="172"/>
      <c r="M435" s="93">
        <f t="shared" si="33"/>
        <v>0</v>
      </c>
      <c r="N435" s="276"/>
      <c r="O435" s="277">
        <f t="shared" si="34"/>
        <v>0</v>
      </c>
      <c r="P435" s="302"/>
      <c r="Q435" s="302"/>
      <c r="R435" s="303"/>
      <c r="S435" s="80">
        <f t="shared" si="35"/>
        <v>6</v>
      </c>
      <c r="T435" s="81"/>
      <c r="U435" s="81" t="str">
        <f t="shared" si="36"/>
        <v/>
      </c>
      <c r="V435" s="81"/>
      <c r="W435" s="81"/>
      <c r="X435" s="81"/>
      <c r="Y435" s="81"/>
      <c r="Z435" s="124"/>
      <c r="AA435" s="82">
        <f t="shared" si="32"/>
        <v>0</v>
      </c>
      <c r="AB435" s="304"/>
      <c r="AH435" s="75"/>
      <c r="AI435" s="85"/>
      <c r="AJ435" s="85"/>
    </row>
    <row r="436" spans="1:36" x14ac:dyDescent="0.25">
      <c r="A436" s="319"/>
      <c r="B436" s="300"/>
      <c r="C436" s="320"/>
      <c r="D436" s="59"/>
      <c r="E436" s="300"/>
      <c r="F436" s="300"/>
      <c r="G436" s="300"/>
      <c r="H436" s="301"/>
      <c r="I436" s="332"/>
      <c r="J436" s="172"/>
      <c r="K436" s="172"/>
      <c r="L436" s="172"/>
      <c r="M436" s="93">
        <f t="shared" si="33"/>
        <v>0</v>
      </c>
      <c r="N436" s="276"/>
      <c r="O436" s="277">
        <f t="shared" si="34"/>
        <v>0</v>
      </c>
      <c r="P436" s="302"/>
      <c r="Q436" s="302"/>
      <c r="R436" s="303"/>
      <c r="S436" s="80">
        <f t="shared" si="35"/>
        <v>6</v>
      </c>
      <c r="T436" s="81"/>
      <c r="U436" s="81" t="str">
        <f t="shared" si="36"/>
        <v/>
      </c>
      <c r="V436" s="81"/>
      <c r="W436" s="81"/>
      <c r="X436" s="81"/>
      <c r="Y436" s="81"/>
      <c r="Z436" s="124"/>
      <c r="AA436" s="82">
        <f t="shared" si="32"/>
        <v>0</v>
      </c>
      <c r="AB436" s="304"/>
      <c r="AH436" s="75"/>
      <c r="AI436" s="85"/>
      <c r="AJ436" s="85"/>
    </row>
    <row r="437" spans="1:36" x14ac:dyDescent="0.25">
      <c r="A437" s="319"/>
      <c r="B437" s="300"/>
      <c r="C437" s="320"/>
      <c r="D437" s="59"/>
      <c r="E437" s="300"/>
      <c r="F437" s="300"/>
      <c r="G437" s="300"/>
      <c r="H437" s="301"/>
      <c r="I437" s="332"/>
      <c r="J437" s="172"/>
      <c r="K437" s="172"/>
      <c r="L437" s="172"/>
      <c r="M437" s="93">
        <f t="shared" si="33"/>
        <v>0</v>
      </c>
      <c r="N437" s="276"/>
      <c r="O437" s="277">
        <f t="shared" si="34"/>
        <v>0</v>
      </c>
      <c r="P437" s="302"/>
      <c r="Q437" s="302"/>
      <c r="R437" s="303"/>
      <c r="S437" s="80">
        <f t="shared" si="35"/>
        <v>6</v>
      </c>
      <c r="T437" s="81"/>
      <c r="U437" s="81" t="str">
        <f t="shared" si="36"/>
        <v/>
      </c>
      <c r="V437" s="81"/>
      <c r="W437" s="81"/>
      <c r="X437" s="81"/>
      <c r="Y437" s="81"/>
      <c r="Z437" s="124"/>
      <c r="AA437" s="82">
        <f t="shared" si="32"/>
        <v>0</v>
      </c>
      <c r="AB437" s="304"/>
      <c r="AH437" s="75"/>
      <c r="AI437" s="85"/>
      <c r="AJ437" s="85"/>
    </row>
    <row r="438" spans="1:36" x14ac:dyDescent="0.25">
      <c r="A438" s="319"/>
      <c r="B438" s="300"/>
      <c r="C438" s="320"/>
      <c r="D438" s="59"/>
      <c r="E438" s="300"/>
      <c r="F438" s="300"/>
      <c r="G438" s="300"/>
      <c r="H438" s="301"/>
      <c r="I438" s="332"/>
      <c r="J438" s="172"/>
      <c r="K438" s="172"/>
      <c r="L438" s="172"/>
      <c r="M438" s="93">
        <f t="shared" si="33"/>
        <v>0</v>
      </c>
      <c r="N438" s="276"/>
      <c r="O438" s="277">
        <f t="shared" si="34"/>
        <v>0</v>
      </c>
      <c r="P438" s="302"/>
      <c r="Q438" s="302"/>
      <c r="R438" s="303"/>
      <c r="S438" s="80">
        <f t="shared" si="35"/>
        <v>6</v>
      </c>
      <c r="T438" s="81"/>
      <c r="U438" s="81" t="str">
        <f t="shared" si="36"/>
        <v/>
      </c>
      <c r="V438" s="81"/>
      <c r="W438" s="81"/>
      <c r="X438" s="81"/>
      <c r="Y438" s="81"/>
      <c r="Z438" s="124"/>
      <c r="AA438" s="82">
        <f t="shared" si="32"/>
        <v>0</v>
      </c>
      <c r="AB438" s="304"/>
      <c r="AH438" s="75"/>
      <c r="AI438" s="85"/>
      <c r="AJ438" s="85"/>
    </row>
    <row r="439" spans="1:36" x14ac:dyDescent="0.25">
      <c r="A439" s="319"/>
      <c r="B439" s="300"/>
      <c r="C439" s="320"/>
      <c r="D439" s="59"/>
      <c r="E439" s="300"/>
      <c r="F439" s="300"/>
      <c r="G439" s="300"/>
      <c r="H439" s="301"/>
      <c r="I439" s="332"/>
      <c r="J439" s="172"/>
      <c r="K439" s="172"/>
      <c r="L439" s="172"/>
      <c r="M439" s="93">
        <f t="shared" si="33"/>
        <v>0</v>
      </c>
      <c r="N439" s="276"/>
      <c r="O439" s="277">
        <f t="shared" si="34"/>
        <v>0</v>
      </c>
      <c r="P439" s="302"/>
      <c r="Q439" s="302"/>
      <c r="R439" s="303"/>
      <c r="S439" s="80">
        <f t="shared" si="35"/>
        <v>6</v>
      </c>
      <c r="T439" s="81"/>
      <c r="U439" s="81" t="str">
        <f t="shared" si="36"/>
        <v/>
      </c>
      <c r="V439" s="81"/>
      <c r="W439" s="81"/>
      <c r="X439" s="81"/>
      <c r="Y439" s="81"/>
      <c r="Z439" s="124"/>
      <c r="AA439" s="82">
        <f t="shared" si="32"/>
        <v>0</v>
      </c>
      <c r="AB439" s="304"/>
      <c r="AH439" s="75"/>
      <c r="AI439" s="85"/>
      <c r="AJ439" s="85"/>
    </row>
    <row r="440" spans="1:36" x14ac:dyDescent="0.25">
      <c r="A440" s="319"/>
      <c r="B440" s="300"/>
      <c r="C440" s="320"/>
      <c r="D440" s="59"/>
      <c r="E440" s="300"/>
      <c r="F440" s="300"/>
      <c r="G440" s="300"/>
      <c r="H440" s="301"/>
      <c r="I440" s="332"/>
      <c r="J440" s="172"/>
      <c r="K440" s="172"/>
      <c r="L440" s="172"/>
      <c r="M440" s="93">
        <f t="shared" si="33"/>
        <v>0</v>
      </c>
      <c r="N440" s="276"/>
      <c r="O440" s="277">
        <f t="shared" si="34"/>
        <v>0</v>
      </c>
      <c r="P440" s="302"/>
      <c r="Q440" s="302"/>
      <c r="R440" s="303"/>
      <c r="S440" s="80">
        <f t="shared" si="35"/>
        <v>6</v>
      </c>
      <c r="T440" s="81"/>
      <c r="U440" s="81" t="str">
        <f t="shared" si="36"/>
        <v/>
      </c>
      <c r="V440" s="81"/>
      <c r="W440" s="81"/>
      <c r="X440" s="81"/>
      <c r="Y440" s="81"/>
      <c r="Z440" s="124"/>
      <c r="AA440" s="82">
        <f t="shared" si="32"/>
        <v>0</v>
      </c>
      <c r="AB440" s="304"/>
      <c r="AH440" s="75"/>
      <c r="AI440" s="85"/>
      <c r="AJ440" s="85"/>
    </row>
    <row r="441" spans="1:36" x14ac:dyDescent="0.25">
      <c r="A441" s="319"/>
      <c r="B441" s="300"/>
      <c r="C441" s="320"/>
      <c r="D441" s="59"/>
      <c r="E441" s="300"/>
      <c r="F441" s="300"/>
      <c r="G441" s="300"/>
      <c r="H441" s="301"/>
      <c r="I441" s="332"/>
      <c r="J441" s="172"/>
      <c r="K441" s="172"/>
      <c r="L441" s="172"/>
      <c r="M441" s="93">
        <f t="shared" si="33"/>
        <v>0</v>
      </c>
      <c r="N441" s="276"/>
      <c r="O441" s="277">
        <f t="shared" si="34"/>
        <v>0</v>
      </c>
      <c r="P441" s="302"/>
      <c r="Q441" s="302"/>
      <c r="R441" s="303"/>
      <c r="S441" s="80">
        <f t="shared" si="35"/>
        <v>6</v>
      </c>
      <c r="T441" s="81"/>
      <c r="U441" s="81" t="str">
        <f t="shared" si="36"/>
        <v/>
      </c>
      <c r="V441" s="81"/>
      <c r="W441" s="81"/>
      <c r="X441" s="81"/>
      <c r="Y441" s="81"/>
      <c r="Z441" s="124"/>
      <c r="AA441" s="82">
        <f t="shared" si="32"/>
        <v>0</v>
      </c>
      <c r="AB441" s="304"/>
      <c r="AH441" s="75"/>
      <c r="AI441" s="85"/>
      <c r="AJ441" s="85"/>
    </row>
    <row r="442" spans="1:36" x14ac:dyDescent="0.25">
      <c r="A442" s="319"/>
      <c r="B442" s="300"/>
      <c r="C442" s="320"/>
      <c r="D442" s="59"/>
      <c r="E442" s="300"/>
      <c r="F442" s="300"/>
      <c r="G442" s="300"/>
      <c r="H442" s="301"/>
      <c r="I442" s="332"/>
      <c r="J442" s="172"/>
      <c r="K442" s="172"/>
      <c r="L442" s="172"/>
      <c r="M442" s="93">
        <f t="shared" si="33"/>
        <v>0</v>
      </c>
      <c r="N442" s="276"/>
      <c r="O442" s="277">
        <f t="shared" si="34"/>
        <v>0</v>
      </c>
      <c r="P442" s="302"/>
      <c r="Q442" s="302"/>
      <c r="R442" s="303"/>
      <c r="S442" s="80">
        <f t="shared" si="35"/>
        <v>6</v>
      </c>
      <c r="T442" s="81"/>
      <c r="U442" s="81" t="str">
        <f t="shared" si="36"/>
        <v/>
      </c>
      <c r="V442" s="81"/>
      <c r="W442" s="81"/>
      <c r="X442" s="81"/>
      <c r="Y442" s="81"/>
      <c r="Z442" s="124"/>
      <c r="AA442" s="82">
        <f t="shared" si="32"/>
        <v>0</v>
      </c>
      <c r="AB442" s="304"/>
      <c r="AH442" s="75"/>
      <c r="AI442" s="85"/>
      <c r="AJ442" s="85"/>
    </row>
    <row r="443" spans="1:36" x14ac:dyDescent="0.25">
      <c r="A443" s="319"/>
      <c r="B443" s="300"/>
      <c r="C443" s="320"/>
      <c r="D443" s="59"/>
      <c r="E443" s="300"/>
      <c r="F443" s="300"/>
      <c r="G443" s="300"/>
      <c r="H443" s="301"/>
      <c r="I443" s="332"/>
      <c r="J443" s="172"/>
      <c r="K443" s="172"/>
      <c r="L443" s="172"/>
      <c r="M443" s="93">
        <f t="shared" si="33"/>
        <v>0</v>
      </c>
      <c r="N443" s="276"/>
      <c r="O443" s="277">
        <f t="shared" si="34"/>
        <v>0</v>
      </c>
      <c r="P443" s="302"/>
      <c r="Q443" s="302"/>
      <c r="R443" s="303"/>
      <c r="S443" s="80">
        <f t="shared" si="35"/>
        <v>6</v>
      </c>
      <c r="T443" s="81"/>
      <c r="U443" s="81" t="str">
        <f t="shared" si="36"/>
        <v/>
      </c>
      <c r="V443" s="81"/>
      <c r="W443" s="81"/>
      <c r="X443" s="81"/>
      <c r="Y443" s="81"/>
      <c r="Z443" s="124"/>
      <c r="AA443" s="82">
        <f t="shared" si="32"/>
        <v>0</v>
      </c>
      <c r="AB443" s="304"/>
      <c r="AH443" s="75"/>
      <c r="AI443" s="85"/>
      <c r="AJ443" s="85"/>
    </row>
    <row r="444" spans="1:36" x14ac:dyDescent="0.25">
      <c r="A444" s="319"/>
      <c r="B444" s="300"/>
      <c r="C444" s="320"/>
      <c r="D444" s="59"/>
      <c r="E444" s="300"/>
      <c r="F444" s="300"/>
      <c r="G444" s="300"/>
      <c r="H444" s="301"/>
      <c r="I444" s="332"/>
      <c r="J444" s="172"/>
      <c r="K444" s="172"/>
      <c r="L444" s="172"/>
      <c r="M444" s="93">
        <f t="shared" si="33"/>
        <v>0</v>
      </c>
      <c r="N444" s="276"/>
      <c r="O444" s="277">
        <f t="shared" si="34"/>
        <v>0</v>
      </c>
      <c r="P444" s="302"/>
      <c r="Q444" s="302"/>
      <c r="R444" s="303"/>
      <c r="S444" s="80">
        <f t="shared" si="35"/>
        <v>6</v>
      </c>
      <c r="T444" s="81"/>
      <c r="U444" s="81" t="str">
        <f t="shared" si="36"/>
        <v/>
      </c>
      <c r="V444" s="81"/>
      <c r="W444" s="81"/>
      <c r="X444" s="81"/>
      <c r="Y444" s="81"/>
      <c r="Z444" s="124"/>
      <c r="AA444" s="82">
        <f t="shared" si="32"/>
        <v>0</v>
      </c>
      <c r="AB444" s="304"/>
      <c r="AH444" s="75"/>
      <c r="AI444" s="85"/>
      <c r="AJ444" s="85"/>
    </row>
    <row r="445" spans="1:36" x14ac:dyDescent="0.25">
      <c r="A445" s="319"/>
      <c r="B445" s="300"/>
      <c r="C445" s="320"/>
      <c r="D445" s="59"/>
      <c r="E445" s="300"/>
      <c r="F445" s="300"/>
      <c r="G445" s="300"/>
      <c r="H445" s="301"/>
      <c r="I445" s="332"/>
      <c r="J445" s="172"/>
      <c r="K445" s="172"/>
      <c r="L445" s="172"/>
      <c r="M445" s="93">
        <f t="shared" si="33"/>
        <v>0</v>
      </c>
      <c r="N445" s="276"/>
      <c r="O445" s="277">
        <f t="shared" si="34"/>
        <v>0</v>
      </c>
      <c r="P445" s="302"/>
      <c r="Q445" s="302"/>
      <c r="R445" s="303"/>
      <c r="S445" s="80">
        <f t="shared" si="35"/>
        <v>6</v>
      </c>
      <c r="T445" s="81"/>
      <c r="U445" s="81" t="str">
        <f t="shared" si="36"/>
        <v/>
      </c>
      <c r="V445" s="81"/>
      <c r="W445" s="81"/>
      <c r="X445" s="81"/>
      <c r="Y445" s="81"/>
      <c r="Z445" s="124"/>
      <c r="AA445" s="82">
        <f t="shared" si="32"/>
        <v>0</v>
      </c>
      <c r="AB445" s="304"/>
      <c r="AH445" s="75"/>
      <c r="AI445" s="85"/>
      <c r="AJ445" s="85"/>
    </row>
    <row r="446" spans="1:36" x14ac:dyDescent="0.25">
      <c r="A446" s="319"/>
      <c r="B446" s="300"/>
      <c r="C446" s="320"/>
      <c r="D446" s="59"/>
      <c r="E446" s="300"/>
      <c r="F446" s="300"/>
      <c r="G446" s="300"/>
      <c r="H446" s="301"/>
      <c r="I446" s="332"/>
      <c r="J446" s="172"/>
      <c r="K446" s="172"/>
      <c r="L446" s="172"/>
      <c r="M446" s="93">
        <f t="shared" si="33"/>
        <v>0</v>
      </c>
      <c r="N446" s="276"/>
      <c r="O446" s="277">
        <f t="shared" si="34"/>
        <v>0</v>
      </c>
      <c r="P446" s="302"/>
      <c r="Q446" s="302"/>
      <c r="R446" s="303"/>
      <c r="S446" s="80">
        <f t="shared" si="35"/>
        <v>6</v>
      </c>
      <c r="T446" s="81"/>
      <c r="U446" s="81" t="str">
        <f t="shared" si="36"/>
        <v/>
      </c>
      <c r="V446" s="81"/>
      <c r="W446" s="81"/>
      <c r="X446" s="81"/>
      <c r="Y446" s="81"/>
      <c r="Z446" s="124"/>
      <c r="AA446" s="82">
        <f t="shared" si="32"/>
        <v>0</v>
      </c>
      <c r="AB446" s="304"/>
      <c r="AH446" s="75"/>
      <c r="AI446" s="85"/>
      <c r="AJ446" s="85"/>
    </row>
    <row r="447" spans="1:36" x14ac:dyDescent="0.25">
      <c r="A447" s="319"/>
      <c r="B447" s="300"/>
      <c r="C447" s="320"/>
      <c r="D447" s="59"/>
      <c r="E447" s="300"/>
      <c r="F447" s="300"/>
      <c r="G447" s="300"/>
      <c r="H447" s="301"/>
      <c r="I447" s="332"/>
      <c r="J447" s="172"/>
      <c r="K447" s="172"/>
      <c r="L447" s="172"/>
      <c r="M447" s="93">
        <f t="shared" si="33"/>
        <v>0</v>
      </c>
      <c r="N447" s="276"/>
      <c r="O447" s="277">
        <f t="shared" si="34"/>
        <v>0</v>
      </c>
      <c r="P447" s="302"/>
      <c r="Q447" s="302"/>
      <c r="R447" s="303"/>
      <c r="S447" s="80">
        <f t="shared" si="35"/>
        <v>6</v>
      </c>
      <c r="T447" s="81"/>
      <c r="U447" s="81" t="str">
        <f t="shared" si="36"/>
        <v/>
      </c>
      <c r="V447" s="81"/>
      <c r="W447" s="81"/>
      <c r="X447" s="81"/>
      <c r="Y447" s="81"/>
      <c r="Z447" s="124"/>
      <c r="AA447" s="82">
        <f t="shared" si="32"/>
        <v>0</v>
      </c>
      <c r="AB447" s="304"/>
      <c r="AH447" s="75"/>
      <c r="AI447" s="85"/>
      <c r="AJ447" s="85"/>
    </row>
    <row r="448" spans="1:36" x14ac:dyDescent="0.25">
      <c r="A448" s="319"/>
      <c r="B448" s="300"/>
      <c r="C448" s="320"/>
      <c r="D448" s="59"/>
      <c r="E448" s="300"/>
      <c r="F448" s="300"/>
      <c r="G448" s="300"/>
      <c r="H448" s="301"/>
      <c r="I448" s="332"/>
      <c r="J448" s="172"/>
      <c r="K448" s="172"/>
      <c r="L448" s="172"/>
      <c r="M448" s="93">
        <f t="shared" si="33"/>
        <v>0</v>
      </c>
      <c r="N448" s="276"/>
      <c r="O448" s="277">
        <f t="shared" si="34"/>
        <v>0</v>
      </c>
      <c r="P448" s="302"/>
      <c r="Q448" s="302"/>
      <c r="R448" s="303"/>
      <c r="S448" s="80">
        <f t="shared" si="35"/>
        <v>6</v>
      </c>
      <c r="T448" s="81"/>
      <c r="U448" s="81" t="str">
        <f t="shared" si="36"/>
        <v/>
      </c>
      <c r="V448" s="81"/>
      <c r="W448" s="81"/>
      <c r="X448" s="81"/>
      <c r="Y448" s="81"/>
      <c r="Z448" s="124"/>
      <c r="AA448" s="82">
        <f t="shared" si="32"/>
        <v>0</v>
      </c>
      <c r="AB448" s="304"/>
      <c r="AH448" s="75"/>
      <c r="AI448" s="85"/>
      <c r="AJ448" s="85"/>
    </row>
    <row r="449" spans="1:68" x14ac:dyDescent="0.25">
      <c r="A449" s="319"/>
      <c r="B449" s="300"/>
      <c r="C449" s="320"/>
      <c r="D449" s="59"/>
      <c r="E449" s="300"/>
      <c r="F449" s="300"/>
      <c r="G449" s="300"/>
      <c r="H449" s="301"/>
      <c r="I449" s="332"/>
      <c r="J449" s="172"/>
      <c r="K449" s="172"/>
      <c r="L449" s="172"/>
      <c r="M449" s="93">
        <f t="shared" si="33"/>
        <v>0</v>
      </c>
      <c r="N449" s="276"/>
      <c r="O449" s="277">
        <f t="shared" si="34"/>
        <v>0</v>
      </c>
      <c r="P449" s="302"/>
      <c r="Q449" s="302"/>
      <c r="R449" s="303"/>
      <c r="S449" s="80">
        <f t="shared" si="35"/>
        <v>6</v>
      </c>
      <c r="T449" s="81"/>
      <c r="U449" s="81" t="str">
        <f t="shared" si="36"/>
        <v/>
      </c>
      <c r="V449" s="81"/>
      <c r="W449" s="81"/>
      <c r="X449" s="81"/>
      <c r="Y449" s="81"/>
      <c r="Z449" s="124"/>
      <c r="AA449" s="82">
        <f t="shared" si="32"/>
        <v>0</v>
      </c>
      <c r="AB449" s="304"/>
      <c r="AH449" s="75"/>
      <c r="AI449" s="85"/>
      <c r="AJ449" s="85"/>
    </row>
    <row r="450" spans="1:68" x14ac:dyDescent="0.25">
      <c r="A450" s="319"/>
      <c r="B450" s="300"/>
      <c r="C450" s="320"/>
      <c r="D450" s="59"/>
      <c r="E450" s="300"/>
      <c r="F450" s="300"/>
      <c r="G450" s="300"/>
      <c r="H450" s="301"/>
      <c r="I450" s="332"/>
      <c r="J450" s="172"/>
      <c r="K450" s="172"/>
      <c r="L450" s="172"/>
      <c r="M450" s="93">
        <f t="shared" si="33"/>
        <v>0</v>
      </c>
      <c r="N450" s="276"/>
      <c r="O450" s="277">
        <f t="shared" si="34"/>
        <v>0</v>
      </c>
      <c r="P450" s="302"/>
      <c r="Q450" s="302"/>
      <c r="R450" s="303"/>
      <c r="S450" s="80">
        <f t="shared" si="35"/>
        <v>6</v>
      </c>
      <c r="T450" s="81"/>
      <c r="U450" s="81" t="str">
        <f t="shared" si="36"/>
        <v/>
      </c>
      <c r="V450" s="81"/>
      <c r="W450" s="81"/>
      <c r="X450" s="81"/>
      <c r="Y450" s="81"/>
      <c r="Z450" s="124"/>
      <c r="AA450" s="82">
        <f t="shared" si="32"/>
        <v>0</v>
      </c>
      <c r="AB450" s="304"/>
      <c r="AH450" s="75"/>
      <c r="AI450" s="85"/>
      <c r="AJ450" s="85"/>
    </row>
    <row r="451" spans="1:68" x14ac:dyDescent="0.25">
      <c r="A451" s="319"/>
      <c r="B451" s="300"/>
      <c r="C451" s="320"/>
      <c r="D451" s="59"/>
      <c r="E451" s="300"/>
      <c r="F451" s="300"/>
      <c r="G451" s="300"/>
      <c r="H451" s="301"/>
      <c r="I451" s="332"/>
      <c r="J451" s="172"/>
      <c r="K451" s="172"/>
      <c r="L451" s="172"/>
      <c r="M451" s="93">
        <f t="shared" si="33"/>
        <v>0</v>
      </c>
      <c r="N451" s="276"/>
      <c r="O451" s="277">
        <f t="shared" si="34"/>
        <v>0</v>
      </c>
      <c r="P451" s="302"/>
      <c r="Q451" s="302"/>
      <c r="R451" s="303"/>
      <c r="S451" s="80">
        <f t="shared" si="35"/>
        <v>6</v>
      </c>
      <c r="T451" s="81"/>
      <c r="U451" s="81" t="str">
        <f t="shared" si="36"/>
        <v/>
      </c>
      <c r="V451" s="81"/>
      <c r="W451" s="81"/>
      <c r="X451" s="81"/>
      <c r="Y451" s="81"/>
      <c r="Z451" s="124"/>
      <c r="AA451" s="82">
        <f t="shared" si="32"/>
        <v>0</v>
      </c>
      <c r="AB451" s="304"/>
      <c r="AH451" s="75"/>
      <c r="AI451" s="85"/>
      <c r="AJ451" s="85"/>
    </row>
    <row r="452" spans="1:68" s="32" customFormat="1" ht="18.75" x14ac:dyDescent="0.3">
      <c r="A452" s="61"/>
      <c r="B452" s="61"/>
      <c r="C452" s="86"/>
      <c r="D452" s="86"/>
      <c r="E452" s="61"/>
      <c r="F452" s="61"/>
      <c r="G452" s="61"/>
      <c r="H452" s="90" t="s">
        <v>15</v>
      </c>
      <c r="I452" s="91"/>
      <c r="J452" s="92">
        <f>SUM(J5:J451)</f>
        <v>0</v>
      </c>
      <c r="K452" s="92">
        <f>SUM(K5:K451)</f>
        <v>0</v>
      </c>
      <c r="L452" s="92">
        <f>SUM(L5:L451)</f>
        <v>0</v>
      </c>
      <c r="M452" s="92">
        <f>SUM(M5:M451)</f>
        <v>0</v>
      </c>
      <c r="N452"/>
      <c r="O452" s="92">
        <f>SUM(O5:O451)</f>
        <v>0</v>
      </c>
      <c r="P452" s="122"/>
      <c r="Q452" s="122"/>
      <c r="R452" s="87"/>
      <c r="S452" s="62"/>
      <c r="T452" s="425" t="s">
        <v>14</v>
      </c>
      <c r="U452" s="426"/>
      <c r="V452" s="426"/>
      <c r="W452" s="426"/>
      <c r="X452" s="426"/>
      <c r="Y452" s="426"/>
      <c r="Z452" s="426"/>
      <c r="AA452" s="92">
        <f>SUM(AA5:AA451)</f>
        <v>0</v>
      </c>
      <c r="AB452" s="61"/>
      <c r="AC452" s="61"/>
      <c r="AD452" s="62"/>
      <c r="AE452" s="62"/>
      <c r="AF452" s="62"/>
      <c r="AG452" s="62"/>
      <c r="AH452" s="62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  <c r="AV452" s="63"/>
      <c r="AW452" s="63"/>
      <c r="AX452" s="63"/>
      <c r="AY452" s="63"/>
      <c r="AZ452" s="63"/>
      <c r="BA452" s="63"/>
      <c r="BB452" s="63"/>
      <c r="BC452" s="63"/>
      <c r="BD452" s="63"/>
      <c r="BE452" s="63"/>
      <c r="BF452" s="63"/>
      <c r="BG452" s="63"/>
      <c r="BH452" s="63"/>
      <c r="BI452" s="63"/>
      <c r="BJ452" s="63"/>
      <c r="BK452" s="63"/>
      <c r="BL452" s="63"/>
      <c r="BM452" s="63"/>
      <c r="BN452" s="63"/>
      <c r="BO452" s="63"/>
      <c r="BP452" s="63"/>
    </row>
  </sheetData>
  <sheetProtection algorithmName="SHA-512" hashValue="s/lNXgDGGmc6ys0bXmWm/F+vcl06w7iZVJjMNdYMNo5/WgcgCDsX9AydK2KCGjRy+vB3Pk1aL/6PPl300NdDJA==" saltValue="dRzmv92ctaDJr+HXV/UrRg==" spinCount="100000" sheet="1" objects="1" scenarios="1"/>
  <mergeCells count="23">
    <mergeCell ref="T452:Z452"/>
    <mergeCell ref="AK8:AN8"/>
    <mergeCell ref="AK16:AN16"/>
    <mergeCell ref="AK249:AN249"/>
    <mergeCell ref="AK5:AN5"/>
    <mergeCell ref="AK6:AN6"/>
    <mergeCell ref="AK7:AN7"/>
    <mergeCell ref="AK64:AN64"/>
    <mergeCell ref="AK66:AN66"/>
    <mergeCell ref="A1:F2"/>
    <mergeCell ref="H1:H2"/>
    <mergeCell ref="AO294:AP294"/>
    <mergeCell ref="AQ294:AR294"/>
    <mergeCell ref="AK9:AN9"/>
    <mergeCell ref="AK10:AN10"/>
    <mergeCell ref="AK11:AN11"/>
    <mergeCell ref="AK12:AN12"/>
    <mergeCell ref="AK13:AN13"/>
    <mergeCell ref="AK14:AN14"/>
    <mergeCell ref="AK15:AN15"/>
    <mergeCell ref="AK247:AN247"/>
    <mergeCell ref="AO111:AP111"/>
    <mergeCell ref="AQ111:AR111"/>
  </mergeCells>
  <dataValidations count="1">
    <dataValidation type="list" allowBlank="1" showInputMessage="1" showErrorMessage="1" sqref="H5:I451">
      <formula1>$AF$5:$AF$10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54"/>
  <sheetViews>
    <sheetView showGridLines="0" topLeftCell="B1" workbookViewId="0">
      <pane ySplit="6" topLeftCell="A7" activePane="bottomLeft" state="frozen"/>
      <selection pane="bottomLeft" activeCell="B7" sqref="B7"/>
    </sheetView>
  </sheetViews>
  <sheetFormatPr baseColWidth="10" defaultColWidth="11.42578125" defaultRowHeight="12.75" x14ac:dyDescent="0.2"/>
  <cols>
    <col min="1" max="1" width="3" style="175" customWidth="1"/>
    <col min="2" max="2" width="9.85546875" style="175" customWidth="1"/>
    <col min="3" max="3" width="23.140625" style="175" customWidth="1"/>
    <col min="4" max="4" width="15" style="175" bestFit="1" customWidth="1"/>
    <col min="5" max="5" width="34.42578125" style="175" customWidth="1"/>
    <col min="6" max="6" width="18.7109375" style="175" customWidth="1"/>
    <col min="7" max="7" width="17.85546875" style="175" customWidth="1"/>
    <col min="8" max="8" width="19.5703125" style="175" customWidth="1"/>
    <col min="9" max="9" width="17.28515625" style="175" customWidth="1"/>
    <col min="10" max="10" width="13" style="175" customWidth="1"/>
    <col min="11" max="11" width="13.140625" style="175" customWidth="1"/>
    <col min="12" max="12" width="13.140625" style="174" customWidth="1"/>
    <col min="13" max="13" width="42.28515625" style="174" customWidth="1"/>
    <col min="14" max="14" width="9.140625" style="174" customWidth="1"/>
    <col min="15" max="15" width="4" style="174" customWidth="1"/>
    <col min="16" max="16" width="4.140625" style="174" customWidth="1"/>
    <col min="17" max="17" width="5.42578125" style="174" customWidth="1"/>
    <col min="18" max="19" width="3.7109375" style="174" customWidth="1"/>
    <col min="20" max="21" width="4.42578125" style="174" customWidth="1"/>
    <col min="22" max="23" width="3.7109375" style="174" customWidth="1"/>
    <col min="24" max="24" width="27.140625" style="174" customWidth="1"/>
    <col min="25" max="25" width="38" style="174" customWidth="1"/>
    <col min="26" max="30" width="11.42578125" style="174"/>
    <col min="31" max="16384" width="11.42578125" style="175"/>
  </cols>
  <sheetData>
    <row r="1" spans="1:27" x14ac:dyDescent="0.2">
      <c r="A1" s="230"/>
      <c r="B1" s="230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0"/>
      <c r="P1" s="181" t="s">
        <v>59</v>
      </c>
    </row>
    <row r="2" spans="1:27" ht="39" customHeight="1" x14ac:dyDescent="0.2">
      <c r="A2" s="230"/>
      <c r="B2" s="232" t="s">
        <v>116</v>
      </c>
      <c r="C2" s="436" t="s">
        <v>340</v>
      </c>
      <c r="D2" s="436"/>
      <c r="E2" s="436"/>
      <c r="F2" s="436"/>
      <c r="G2" s="436"/>
      <c r="H2" s="436"/>
      <c r="I2" s="436"/>
      <c r="J2" s="436"/>
      <c r="K2" s="436"/>
      <c r="L2" s="436"/>
      <c r="M2" s="223"/>
      <c r="N2" s="230"/>
      <c r="P2" s="181" t="s">
        <v>60</v>
      </c>
    </row>
    <row r="3" spans="1:27" s="174" customFormat="1" ht="33.75" customHeight="1" x14ac:dyDescent="0.2">
      <c r="A3" s="230"/>
      <c r="B3" s="233"/>
      <c r="C3" s="234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</row>
    <row r="4" spans="1:27" ht="31.5" customHeight="1" x14ac:dyDescent="0.25">
      <c r="A4" s="230"/>
      <c r="B4" s="230"/>
      <c r="C4" s="235" t="s">
        <v>61</v>
      </c>
      <c r="D4" s="236">
        <v>1184</v>
      </c>
      <c r="E4" s="237" t="s">
        <v>62</v>
      </c>
      <c r="F4" s="236">
        <f>(D4*14)/12</f>
        <v>1381.3333333333333</v>
      </c>
      <c r="G4" s="437" t="s">
        <v>63</v>
      </c>
      <c r="H4" s="438"/>
      <c r="I4" s="439"/>
      <c r="J4" s="440">
        <f>F4*3</f>
        <v>4144</v>
      </c>
      <c r="K4" s="441"/>
      <c r="L4" s="442" t="s">
        <v>64</v>
      </c>
      <c r="M4" s="427" t="s">
        <v>6</v>
      </c>
      <c r="N4" s="230"/>
      <c r="Q4" s="238" t="s">
        <v>23</v>
      </c>
      <c r="R4" s="239"/>
      <c r="S4" s="239"/>
      <c r="T4" s="279"/>
      <c r="U4" s="280"/>
      <c r="V4" s="280"/>
      <c r="W4" s="239"/>
    </row>
    <row r="5" spans="1:27" s="174" customFormat="1" ht="13.5" customHeight="1" x14ac:dyDescent="0.2">
      <c r="A5" s="230"/>
      <c r="B5" s="230"/>
      <c r="C5" s="240" t="s">
        <v>66</v>
      </c>
      <c r="D5" s="230"/>
      <c r="E5" s="230"/>
      <c r="F5" s="230"/>
      <c r="G5" s="230"/>
      <c r="H5" s="230"/>
      <c r="I5" s="230"/>
      <c r="J5" s="230"/>
      <c r="K5" s="230"/>
      <c r="L5" s="442"/>
      <c r="M5" s="428"/>
      <c r="N5" s="230"/>
      <c r="Q5" s="239"/>
      <c r="R5" s="239"/>
      <c r="S5" s="239"/>
      <c r="T5" s="279"/>
      <c r="U5" s="280"/>
      <c r="V5" s="280"/>
      <c r="W5" s="239"/>
      <c r="X5" s="241"/>
      <c r="Y5" s="242"/>
    </row>
    <row r="6" spans="1:27" ht="57.75" customHeight="1" x14ac:dyDescent="0.2">
      <c r="A6" s="230"/>
      <c r="B6" s="243" t="s">
        <v>65</v>
      </c>
      <c r="C6" s="244" t="s">
        <v>67</v>
      </c>
      <c r="D6" s="245" t="s">
        <v>68</v>
      </c>
      <c r="E6" s="245" t="s">
        <v>69</v>
      </c>
      <c r="F6" s="245" t="s">
        <v>70</v>
      </c>
      <c r="G6" s="245" t="s">
        <v>108</v>
      </c>
      <c r="H6" s="245" t="s">
        <v>109</v>
      </c>
      <c r="I6" s="245" t="s">
        <v>110</v>
      </c>
      <c r="J6" s="246" t="s">
        <v>71</v>
      </c>
      <c r="K6" s="247" t="s">
        <v>72</v>
      </c>
      <c r="L6" s="442"/>
      <c r="M6" s="429"/>
      <c r="N6" s="230"/>
      <c r="Q6" s="248" t="s">
        <v>123</v>
      </c>
      <c r="R6" s="248" t="s">
        <v>18</v>
      </c>
      <c r="S6" s="248" t="s">
        <v>111</v>
      </c>
      <c r="T6" s="281" t="s">
        <v>124</v>
      </c>
      <c r="U6" s="282" t="s">
        <v>27</v>
      </c>
      <c r="V6" s="282" t="s">
        <v>125</v>
      </c>
      <c r="W6" s="248" t="s">
        <v>21</v>
      </c>
      <c r="X6" s="249" t="s">
        <v>112</v>
      </c>
      <c r="Y6" s="250" t="s">
        <v>6</v>
      </c>
      <c r="Z6" s="251" t="s">
        <v>113</v>
      </c>
      <c r="AA6" s="251" t="s">
        <v>114</v>
      </c>
    </row>
    <row r="7" spans="1:27" ht="15" x14ac:dyDescent="0.25">
      <c r="A7" s="230"/>
      <c r="B7" s="176"/>
      <c r="C7" s="252"/>
      <c r="D7" s="177"/>
      <c r="E7" s="253"/>
      <c r="F7" s="178"/>
      <c r="G7" s="178"/>
      <c r="H7" s="178"/>
      <c r="I7" s="178"/>
      <c r="J7" s="179"/>
      <c r="K7" s="254">
        <f>(F7+I7)*J7</f>
        <v>0</v>
      </c>
      <c r="L7" s="255">
        <f>IF(F7&lt;=$J$4,K7,($J$4+0.35*$J$4)*J7)</f>
        <v>0</v>
      </c>
      <c r="M7" s="305"/>
      <c r="N7" s="256" t="s">
        <v>38</v>
      </c>
      <c r="P7" s="257">
        <f>COUNTIF(Q7:W7,"")</f>
        <v>7</v>
      </c>
      <c r="Q7" s="258"/>
      <c r="R7" s="258"/>
      <c r="S7" s="258"/>
      <c r="T7" s="283"/>
      <c r="U7" s="284"/>
      <c r="V7" s="284"/>
      <c r="W7" s="258"/>
      <c r="X7" s="259">
        <f>IF(P7=7,L7,"")</f>
        <v>0</v>
      </c>
      <c r="Y7" s="260"/>
      <c r="Z7" s="261"/>
      <c r="AA7" s="261"/>
    </row>
    <row r="8" spans="1:27" ht="15" x14ac:dyDescent="0.25">
      <c r="A8" s="230"/>
      <c r="B8" s="176"/>
      <c r="C8" s="252"/>
      <c r="D8" s="177"/>
      <c r="E8" s="253"/>
      <c r="F8" s="178"/>
      <c r="G8" s="178"/>
      <c r="H8" s="178"/>
      <c r="I8" s="178"/>
      <c r="J8" s="179"/>
      <c r="K8" s="254">
        <f t="shared" ref="K8:K71" si="0">(F8+I8)*J8</f>
        <v>0</v>
      </c>
      <c r="L8" s="255">
        <f t="shared" ref="L8:L71" si="1">IF(F8&lt;=$J$4,K8,($J$4+0.35*$J$4)*J8)</f>
        <v>0</v>
      </c>
      <c r="M8" s="305"/>
      <c r="N8" s="256" t="s">
        <v>38</v>
      </c>
      <c r="P8" s="257">
        <f t="shared" ref="P8:P71" si="2">COUNTIF(Q8:W8,"")</f>
        <v>7</v>
      </c>
      <c r="Q8" s="258"/>
      <c r="R8" s="258"/>
      <c r="S8" s="258"/>
      <c r="T8" s="283"/>
      <c r="U8" s="284"/>
      <c r="V8" s="284"/>
      <c r="W8" s="258"/>
      <c r="X8" s="259">
        <f t="shared" ref="X8:X71" si="3">IF(P8=7,L8,"")</f>
        <v>0</v>
      </c>
      <c r="Y8" s="260"/>
      <c r="Z8" s="261"/>
      <c r="AA8" s="261"/>
    </row>
    <row r="9" spans="1:27" ht="15" x14ac:dyDescent="0.25">
      <c r="A9" s="230"/>
      <c r="B9" s="176"/>
      <c r="C9" s="252"/>
      <c r="D9" s="177"/>
      <c r="E9" s="253"/>
      <c r="F9" s="178"/>
      <c r="G9" s="178"/>
      <c r="H9" s="178"/>
      <c r="I9" s="178"/>
      <c r="J9" s="179"/>
      <c r="K9" s="254">
        <f t="shared" si="0"/>
        <v>0</v>
      </c>
      <c r="L9" s="255">
        <f t="shared" si="1"/>
        <v>0</v>
      </c>
      <c r="M9" s="305"/>
      <c r="N9" s="256" t="s">
        <v>38</v>
      </c>
      <c r="P9" s="257">
        <f t="shared" si="2"/>
        <v>7</v>
      </c>
      <c r="Q9" s="258"/>
      <c r="R9" s="258"/>
      <c r="S9" s="258"/>
      <c r="T9" s="283"/>
      <c r="U9" s="284"/>
      <c r="V9" s="284"/>
      <c r="W9" s="258"/>
      <c r="X9" s="259">
        <f t="shared" si="3"/>
        <v>0</v>
      </c>
      <c r="Y9" s="260"/>
      <c r="Z9" s="261"/>
      <c r="AA9" s="261"/>
    </row>
    <row r="10" spans="1:27" ht="15" x14ac:dyDescent="0.25">
      <c r="A10" s="230"/>
      <c r="B10" s="176"/>
      <c r="C10" s="252"/>
      <c r="D10" s="177"/>
      <c r="E10" s="253"/>
      <c r="F10" s="178"/>
      <c r="G10" s="178"/>
      <c r="H10" s="178"/>
      <c r="I10" s="178"/>
      <c r="J10" s="179"/>
      <c r="K10" s="254">
        <f t="shared" si="0"/>
        <v>0</v>
      </c>
      <c r="L10" s="255">
        <f t="shared" si="1"/>
        <v>0</v>
      </c>
      <c r="M10" s="305"/>
      <c r="N10" s="256" t="s">
        <v>38</v>
      </c>
      <c r="P10" s="257">
        <f t="shared" si="2"/>
        <v>7</v>
      </c>
      <c r="Q10" s="258"/>
      <c r="R10" s="258"/>
      <c r="S10" s="258"/>
      <c r="T10" s="283"/>
      <c r="U10" s="284"/>
      <c r="V10" s="284"/>
      <c r="W10" s="258"/>
      <c r="X10" s="259">
        <f t="shared" si="3"/>
        <v>0</v>
      </c>
      <c r="Y10" s="260"/>
      <c r="Z10" s="261"/>
      <c r="AA10" s="261"/>
    </row>
    <row r="11" spans="1:27" ht="15" x14ac:dyDescent="0.25">
      <c r="A11" s="230"/>
      <c r="B11" s="176"/>
      <c r="C11" s="252"/>
      <c r="D11" s="177"/>
      <c r="E11" s="253"/>
      <c r="F11" s="178"/>
      <c r="G11" s="178"/>
      <c r="H11" s="178"/>
      <c r="I11" s="178"/>
      <c r="J11" s="179"/>
      <c r="K11" s="254">
        <f t="shared" si="0"/>
        <v>0</v>
      </c>
      <c r="L11" s="255">
        <f t="shared" si="1"/>
        <v>0</v>
      </c>
      <c r="M11" s="305"/>
      <c r="N11" s="256" t="s">
        <v>38</v>
      </c>
      <c r="P11" s="257">
        <f t="shared" si="2"/>
        <v>7</v>
      </c>
      <c r="Q11" s="258"/>
      <c r="R11" s="258"/>
      <c r="S11" s="258"/>
      <c r="T11" s="283"/>
      <c r="U11" s="284"/>
      <c r="V11" s="284"/>
      <c r="W11" s="258"/>
      <c r="X11" s="259">
        <f t="shared" si="3"/>
        <v>0</v>
      </c>
      <c r="Y11" s="260"/>
      <c r="Z11" s="261"/>
      <c r="AA11" s="261"/>
    </row>
    <row r="12" spans="1:27" ht="15" x14ac:dyDescent="0.25">
      <c r="A12" s="230"/>
      <c r="B12" s="176"/>
      <c r="C12" s="252"/>
      <c r="D12" s="177"/>
      <c r="E12" s="253"/>
      <c r="F12" s="178"/>
      <c r="G12" s="178"/>
      <c r="H12" s="178"/>
      <c r="I12" s="178"/>
      <c r="J12" s="179"/>
      <c r="K12" s="254">
        <f t="shared" si="0"/>
        <v>0</v>
      </c>
      <c r="L12" s="255">
        <f t="shared" si="1"/>
        <v>0</v>
      </c>
      <c r="M12" s="305"/>
      <c r="N12" s="256" t="s">
        <v>38</v>
      </c>
      <c r="P12" s="257">
        <f t="shared" si="2"/>
        <v>7</v>
      </c>
      <c r="Q12" s="258"/>
      <c r="R12" s="258"/>
      <c r="S12" s="258"/>
      <c r="T12" s="283"/>
      <c r="U12" s="284"/>
      <c r="V12" s="284"/>
      <c r="W12" s="258"/>
      <c r="X12" s="259">
        <f t="shared" si="3"/>
        <v>0</v>
      </c>
      <c r="Y12" s="260"/>
      <c r="Z12" s="261"/>
      <c r="AA12" s="261"/>
    </row>
    <row r="13" spans="1:27" ht="15" x14ac:dyDescent="0.25">
      <c r="A13" s="230"/>
      <c r="B13" s="176"/>
      <c r="C13" s="252"/>
      <c r="D13" s="177"/>
      <c r="E13" s="253"/>
      <c r="F13" s="178"/>
      <c r="G13" s="178"/>
      <c r="H13" s="178"/>
      <c r="I13" s="178"/>
      <c r="J13" s="179"/>
      <c r="K13" s="254">
        <f t="shared" si="0"/>
        <v>0</v>
      </c>
      <c r="L13" s="255">
        <f t="shared" si="1"/>
        <v>0</v>
      </c>
      <c r="M13" s="305"/>
      <c r="N13" s="256" t="s">
        <v>38</v>
      </c>
      <c r="P13" s="257">
        <f t="shared" si="2"/>
        <v>7</v>
      </c>
      <c r="Q13" s="258"/>
      <c r="R13" s="258"/>
      <c r="S13" s="258"/>
      <c r="T13" s="283"/>
      <c r="U13" s="284"/>
      <c r="V13" s="284"/>
      <c r="W13" s="258"/>
      <c r="X13" s="259">
        <f t="shared" si="3"/>
        <v>0</v>
      </c>
      <c r="Y13" s="260"/>
      <c r="Z13" s="261"/>
      <c r="AA13" s="261"/>
    </row>
    <row r="14" spans="1:27" ht="15" x14ac:dyDescent="0.25">
      <c r="A14" s="230"/>
      <c r="B14" s="176"/>
      <c r="C14" s="252"/>
      <c r="D14" s="177"/>
      <c r="E14" s="253"/>
      <c r="F14" s="178"/>
      <c r="G14" s="178"/>
      <c r="H14" s="178"/>
      <c r="I14" s="178"/>
      <c r="J14" s="179"/>
      <c r="K14" s="254">
        <f t="shared" si="0"/>
        <v>0</v>
      </c>
      <c r="L14" s="255">
        <f t="shared" si="1"/>
        <v>0</v>
      </c>
      <c r="M14" s="305"/>
      <c r="N14" s="256" t="s">
        <v>38</v>
      </c>
      <c r="P14" s="257">
        <f t="shared" si="2"/>
        <v>7</v>
      </c>
      <c r="Q14" s="258"/>
      <c r="R14" s="258"/>
      <c r="S14" s="258"/>
      <c r="T14" s="283"/>
      <c r="U14" s="284"/>
      <c r="V14" s="284"/>
      <c r="W14" s="258"/>
      <c r="X14" s="259">
        <f t="shared" si="3"/>
        <v>0</v>
      </c>
      <c r="Y14" s="260"/>
      <c r="Z14" s="261"/>
      <c r="AA14" s="261"/>
    </row>
    <row r="15" spans="1:27" ht="15" x14ac:dyDescent="0.25">
      <c r="A15" s="230"/>
      <c r="B15" s="176"/>
      <c r="C15" s="252"/>
      <c r="D15" s="177"/>
      <c r="E15" s="253"/>
      <c r="F15" s="178"/>
      <c r="G15" s="178"/>
      <c r="H15" s="178"/>
      <c r="I15" s="178"/>
      <c r="J15" s="179"/>
      <c r="K15" s="254">
        <f t="shared" si="0"/>
        <v>0</v>
      </c>
      <c r="L15" s="255">
        <f t="shared" si="1"/>
        <v>0</v>
      </c>
      <c r="M15" s="305"/>
      <c r="N15" s="256" t="s">
        <v>38</v>
      </c>
      <c r="P15" s="257">
        <f t="shared" si="2"/>
        <v>7</v>
      </c>
      <c r="Q15" s="258"/>
      <c r="R15" s="258"/>
      <c r="S15" s="258"/>
      <c r="T15" s="283"/>
      <c r="U15" s="284"/>
      <c r="V15" s="284"/>
      <c r="W15" s="258"/>
      <c r="X15" s="259">
        <f t="shared" si="3"/>
        <v>0</v>
      </c>
      <c r="Y15" s="260"/>
      <c r="Z15" s="261"/>
      <c r="AA15" s="261"/>
    </row>
    <row r="16" spans="1:27" ht="15" x14ac:dyDescent="0.25">
      <c r="A16" s="230"/>
      <c r="B16" s="176"/>
      <c r="C16" s="252"/>
      <c r="D16" s="177"/>
      <c r="E16" s="253"/>
      <c r="F16" s="178"/>
      <c r="G16" s="178"/>
      <c r="H16" s="178"/>
      <c r="I16" s="178"/>
      <c r="J16" s="179"/>
      <c r="K16" s="254">
        <f t="shared" si="0"/>
        <v>0</v>
      </c>
      <c r="L16" s="255">
        <f t="shared" si="1"/>
        <v>0</v>
      </c>
      <c r="M16" s="305"/>
      <c r="N16" s="256" t="s">
        <v>38</v>
      </c>
      <c r="P16" s="257">
        <f t="shared" si="2"/>
        <v>7</v>
      </c>
      <c r="Q16" s="258"/>
      <c r="R16" s="258"/>
      <c r="S16" s="258"/>
      <c r="T16" s="283"/>
      <c r="U16" s="284"/>
      <c r="V16" s="284"/>
      <c r="W16" s="258"/>
      <c r="X16" s="259">
        <f t="shared" si="3"/>
        <v>0</v>
      </c>
      <c r="Y16" s="260"/>
      <c r="Z16" s="261"/>
      <c r="AA16" s="261"/>
    </row>
    <row r="17" spans="1:27" ht="15" x14ac:dyDescent="0.25">
      <c r="A17" s="230"/>
      <c r="B17" s="176"/>
      <c r="C17" s="252"/>
      <c r="D17" s="177"/>
      <c r="E17" s="253"/>
      <c r="F17" s="178"/>
      <c r="G17" s="178"/>
      <c r="H17" s="178"/>
      <c r="I17" s="178"/>
      <c r="J17" s="179"/>
      <c r="K17" s="254">
        <f t="shared" si="0"/>
        <v>0</v>
      </c>
      <c r="L17" s="255">
        <f t="shared" si="1"/>
        <v>0</v>
      </c>
      <c r="M17" s="305"/>
      <c r="N17" s="256" t="s">
        <v>38</v>
      </c>
      <c r="P17" s="257">
        <f t="shared" si="2"/>
        <v>7</v>
      </c>
      <c r="Q17" s="258"/>
      <c r="R17" s="258"/>
      <c r="S17" s="258"/>
      <c r="T17" s="283"/>
      <c r="U17" s="284"/>
      <c r="V17" s="284"/>
      <c r="W17" s="258"/>
      <c r="X17" s="259">
        <f t="shared" si="3"/>
        <v>0</v>
      </c>
      <c r="Y17" s="260"/>
      <c r="Z17" s="261"/>
      <c r="AA17" s="261"/>
    </row>
    <row r="18" spans="1:27" ht="15" x14ac:dyDescent="0.25">
      <c r="A18" s="230"/>
      <c r="B18" s="176"/>
      <c r="C18" s="252"/>
      <c r="D18" s="177"/>
      <c r="E18" s="253"/>
      <c r="F18" s="178"/>
      <c r="G18" s="178"/>
      <c r="H18" s="178"/>
      <c r="I18" s="178"/>
      <c r="J18" s="179"/>
      <c r="K18" s="254">
        <f t="shared" si="0"/>
        <v>0</v>
      </c>
      <c r="L18" s="255">
        <f t="shared" si="1"/>
        <v>0</v>
      </c>
      <c r="M18" s="305"/>
      <c r="N18" s="256" t="s">
        <v>38</v>
      </c>
      <c r="P18" s="257">
        <f t="shared" si="2"/>
        <v>7</v>
      </c>
      <c r="Q18" s="258"/>
      <c r="R18" s="258"/>
      <c r="S18" s="258"/>
      <c r="T18" s="283"/>
      <c r="U18" s="284"/>
      <c r="V18" s="284"/>
      <c r="W18" s="258"/>
      <c r="X18" s="259">
        <f t="shared" si="3"/>
        <v>0</v>
      </c>
      <c r="Y18" s="260"/>
      <c r="Z18" s="261"/>
      <c r="AA18" s="261"/>
    </row>
    <row r="19" spans="1:27" ht="15" x14ac:dyDescent="0.25">
      <c r="A19" s="230"/>
      <c r="B19" s="176"/>
      <c r="C19" s="252"/>
      <c r="D19" s="177"/>
      <c r="E19" s="253"/>
      <c r="F19" s="178"/>
      <c r="G19" s="178"/>
      <c r="H19" s="178"/>
      <c r="I19" s="178"/>
      <c r="J19" s="179"/>
      <c r="K19" s="254">
        <f t="shared" si="0"/>
        <v>0</v>
      </c>
      <c r="L19" s="255">
        <f t="shared" si="1"/>
        <v>0</v>
      </c>
      <c r="M19" s="305"/>
      <c r="N19" s="256" t="s">
        <v>38</v>
      </c>
      <c r="P19" s="257">
        <f t="shared" si="2"/>
        <v>7</v>
      </c>
      <c r="Q19" s="258"/>
      <c r="R19" s="258"/>
      <c r="S19" s="258"/>
      <c r="T19" s="283"/>
      <c r="U19" s="284"/>
      <c r="V19" s="284"/>
      <c r="W19" s="258"/>
      <c r="X19" s="259">
        <f t="shared" si="3"/>
        <v>0</v>
      </c>
      <c r="Y19" s="260"/>
      <c r="Z19" s="261"/>
      <c r="AA19" s="261"/>
    </row>
    <row r="20" spans="1:27" ht="15" x14ac:dyDescent="0.25">
      <c r="A20" s="230"/>
      <c r="B20" s="176"/>
      <c r="C20" s="252"/>
      <c r="D20" s="177"/>
      <c r="E20" s="253"/>
      <c r="F20" s="178"/>
      <c r="G20" s="178"/>
      <c r="H20" s="178"/>
      <c r="I20" s="178"/>
      <c r="J20" s="179"/>
      <c r="K20" s="254">
        <f t="shared" si="0"/>
        <v>0</v>
      </c>
      <c r="L20" s="255">
        <f t="shared" si="1"/>
        <v>0</v>
      </c>
      <c r="M20" s="305"/>
      <c r="N20" s="256" t="s">
        <v>38</v>
      </c>
      <c r="P20" s="257">
        <f t="shared" si="2"/>
        <v>7</v>
      </c>
      <c r="Q20" s="258"/>
      <c r="R20" s="258"/>
      <c r="S20" s="258"/>
      <c r="T20" s="283"/>
      <c r="U20" s="284"/>
      <c r="V20" s="284"/>
      <c r="W20" s="258"/>
      <c r="X20" s="259">
        <f t="shared" si="3"/>
        <v>0</v>
      </c>
      <c r="Y20" s="260"/>
      <c r="Z20" s="261"/>
      <c r="AA20" s="261"/>
    </row>
    <row r="21" spans="1:27" ht="15" x14ac:dyDescent="0.25">
      <c r="A21" s="230"/>
      <c r="B21" s="176"/>
      <c r="C21" s="252"/>
      <c r="D21" s="177"/>
      <c r="E21" s="253"/>
      <c r="F21" s="178"/>
      <c r="G21" s="178"/>
      <c r="H21" s="178"/>
      <c r="I21" s="178"/>
      <c r="J21" s="179"/>
      <c r="K21" s="254">
        <f t="shared" si="0"/>
        <v>0</v>
      </c>
      <c r="L21" s="255">
        <f t="shared" si="1"/>
        <v>0</v>
      </c>
      <c r="M21" s="305"/>
      <c r="N21" s="256" t="s">
        <v>38</v>
      </c>
      <c r="P21" s="257">
        <f t="shared" si="2"/>
        <v>7</v>
      </c>
      <c r="Q21" s="258"/>
      <c r="R21" s="258"/>
      <c r="S21" s="258"/>
      <c r="T21" s="283"/>
      <c r="U21" s="284"/>
      <c r="V21" s="284"/>
      <c r="W21" s="258"/>
      <c r="X21" s="259">
        <f t="shared" si="3"/>
        <v>0</v>
      </c>
      <c r="Y21" s="260"/>
      <c r="Z21" s="261"/>
      <c r="AA21" s="261"/>
    </row>
    <row r="22" spans="1:27" ht="15" x14ac:dyDescent="0.25">
      <c r="A22" s="230"/>
      <c r="B22" s="176"/>
      <c r="C22" s="252"/>
      <c r="D22" s="177"/>
      <c r="E22" s="253"/>
      <c r="F22" s="178"/>
      <c r="G22" s="178"/>
      <c r="H22" s="178"/>
      <c r="I22" s="178"/>
      <c r="J22" s="179"/>
      <c r="K22" s="254">
        <f t="shared" si="0"/>
        <v>0</v>
      </c>
      <c r="L22" s="255">
        <f t="shared" si="1"/>
        <v>0</v>
      </c>
      <c r="M22" s="305"/>
      <c r="N22" s="256" t="s">
        <v>38</v>
      </c>
      <c r="P22" s="257">
        <f t="shared" si="2"/>
        <v>7</v>
      </c>
      <c r="Q22" s="258"/>
      <c r="R22" s="258"/>
      <c r="S22" s="258"/>
      <c r="T22" s="283"/>
      <c r="U22" s="284"/>
      <c r="V22" s="284"/>
      <c r="W22" s="258"/>
      <c r="X22" s="259">
        <f t="shared" si="3"/>
        <v>0</v>
      </c>
      <c r="Y22" s="260"/>
      <c r="Z22" s="261"/>
      <c r="AA22" s="261"/>
    </row>
    <row r="23" spans="1:27" ht="15" x14ac:dyDescent="0.25">
      <c r="A23" s="230"/>
      <c r="B23" s="176"/>
      <c r="C23" s="252"/>
      <c r="D23" s="177"/>
      <c r="E23" s="253"/>
      <c r="F23" s="178"/>
      <c r="G23" s="178"/>
      <c r="H23" s="178"/>
      <c r="I23" s="178"/>
      <c r="J23" s="179"/>
      <c r="K23" s="254">
        <f t="shared" si="0"/>
        <v>0</v>
      </c>
      <c r="L23" s="255">
        <f t="shared" si="1"/>
        <v>0</v>
      </c>
      <c r="M23" s="305"/>
      <c r="N23" s="256" t="s">
        <v>38</v>
      </c>
      <c r="P23" s="257">
        <f t="shared" si="2"/>
        <v>7</v>
      </c>
      <c r="Q23" s="258"/>
      <c r="R23" s="258"/>
      <c r="S23" s="258"/>
      <c r="T23" s="283"/>
      <c r="U23" s="284"/>
      <c r="V23" s="284"/>
      <c r="W23" s="258"/>
      <c r="X23" s="259">
        <f t="shared" si="3"/>
        <v>0</v>
      </c>
      <c r="Y23" s="260"/>
      <c r="Z23" s="261"/>
      <c r="AA23" s="261"/>
    </row>
    <row r="24" spans="1:27" ht="15" x14ac:dyDescent="0.25">
      <c r="A24" s="230"/>
      <c r="B24" s="176"/>
      <c r="C24" s="252"/>
      <c r="D24" s="177"/>
      <c r="E24" s="253"/>
      <c r="F24" s="178"/>
      <c r="G24" s="178"/>
      <c r="H24" s="178"/>
      <c r="I24" s="178"/>
      <c r="J24" s="179"/>
      <c r="K24" s="254">
        <f t="shared" si="0"/>
        <v>0</v>
      </c>
      <c r="L24" s="255">
        <f t="shared" si="1"/>
        <v>0</v>
      </c>
      <c r="M24" s="305"/>
      <c r="N24" s="256" t="s">
        <v>38</v>
      </c>
      <c r="P24" s="257">
        <f t="shared" si="2"/>
        <v>7</v>
      </c>
      <c r="Q24" s="258"/>
      <c r="R24" s="258"/>
      <c r="S24" s="258"/>
      <c r="T24" s="283"/>
      <c r="U24" s="284"/>
      <c r="V24" s="284"/>
      <c r="W24" s="258"/>
      <c r="X24" s="259">
        <f t="shared" si="3"/>
        <v>0</v>
      </c>
      <c r="Y24" s="260"/>
      <c r="Z24" s="261"/>
      <c r="AA24" s="261"/>
    </row>
    <row r="25" spans="1:27" ht="15" x14ac:dyDescent="0.25">
      <c r="A25" s="230"/>
      <c r="B25" s="176"/>
      <c r="C25" s="252"/>
      <c r="D25" s="177"/>
      <c r="E25" s="253"/>
      <c r="F25" s="178"/>
      <c r="G25" s="178"/>
      <c r="H25" s="178"/>
      <c r="I25" s="178"/>
      <c r="J25" s="179"/>
      <c r="K25" s="254">
        <f t="shared" si="0"/>
        <v>0</v>
      </c>
      <c r="L25" s="255">
        <f t="shared" si="1"/>
        <v>0</v>
      </c>
      <c r="M25" s="305"/>
      <c r="N25" s="256" t="s">
        <v>38</v>
      </c>
      <c r="P25" s="257">
        <f t="shared" si="2"/>
        <v>7</v>
      </c>
      <c r="Q25" s="258"/>
      <c r="R25" s="258"/>
      <c r="S25" s="258"/>
      <c r="T25" s="283"/>
      <c r="U25" s="284"/>
      <c r="V25" s="284"/>
      <c r="W25" s="258"/>
      <c r="X25" s="259">
        <f t="shared" si="3"/>
        <v>0</v>
      </c>
      <c r="Y25" s="260"/>
      <c r="Z25" s="261"/>
      <c r="AA25" s="261"/>
    </row>
    <row r="26" spans="1:27" ht="15" x14ac:dyDescent="0.25">
      <c r="A26" s="230"/>
      <c r="B26" s="176"/>
      <c r="C26" s="252"/>
      <c r="D26" s="177"/>
      <c r="E26" s="253"/>
      <c r="F26" s="178"/>
      <c r="G26" s="178"/>
      <c r="H26" s="178"/>
      <c r="I26" s="178"/>
      <c r="J26" s="179"/>
      <c r="K26" s="254">
        <f t="shared" si="0"/>
        <v>0</v>
      </c>
      <c r="L26" s="255">
        <f t="shared" si="1"/>
        <v>0</v>
      </c>
      <c r="M26" s="305"/>
      <c r="N26" s="256" t="s">
        <v>38</v>
      </c>
      <c r="P26" s="257">
        <f t="shared" si="2"/>
        <v>7</v>
      </c>
      <c r="Q26" s="258"/>
      <c r="R26" s="258"/>
      <c r="S26" s="258"/>
      <c r="T26" s="283"/>
      <c r="U26" s="284"/>
      <c r="V26" s="284"/>
      <c r="W26" s="258"/>
      <c r="X26" s="259">
        <f t="shared" si="3"/>
        <v>0</v>
      </c>
      <c r="Y26" s="260"/>
      <c r="Z26" s="261"/>
      <c r="AA26" s="261"/>
    </row>
    <row r="27" spans="1:27" ht="15" x14ac:dyDescent="0.25">
      <c r="A27" s="230"/>
      <c r="B27" s="176"/>
      <c r="C27" s="252"/>
      <c r="D27" s="177"/>
      <c r="E27" s="253"/>
      <c r="F27" s="178"/>
      <c r="G27" s="178"/>
      <c r="H27" s="178"/>
      <c r="I27" s="178"/>
      <c r="J27" s="179"/>
      <c r="K27" s="254">
        <f t="shared" si="0"/>
        <v>0</v>
      </c>
      <c r="L27" s="255">
        <f t="shared" si="1"/>
        <v>0</v>
      </c>
      <c r="M27" s="305"/>
      <c r="N27" s="256" t="s">
        <v>38</v>
      </c>
      <c r="P27" s="257">
        <f t="shared" si="2"/>
        <v>7</v>
      </c>
      <c r="Q27" s="258"/>
      <c r="R27" s="258"/>
      <c r="S27" s="258"/>
      <c r="T27" s="283"/>
      <c r="U27" s="284"/>
      <c r="V27" s="284"/>
      <c r="W27" s="258"/>
      <c r="X27" s="259">
        <f t="shared" si="3"/>
        <v>0</v>
      </c>
      <c r="Y27" s="260"/>
      <c r="Z27" s="261"/>
      <c r="AA27" s="261"/>
    </row>
    <row r="28" spans="1:27" ht="15" x14ac:dyDescent="0.25">
      <c r="A28" s="230"/>
      <c r="B28" s="176"/>
      <c r="C28" s="252"/>
      <c r="D28" s="177"/>
      <c r="E28" s="253"/>
      <c r="F28" s="178"/>
      <c r="G28" s="178"/>
      <c r="H28" s="178"/>
      <c r="I28" s="178"/>
      <c r="J28" s="179"/>
      <c r="K28" s="254">
        <f t="shared" si="0"/>
        <v>0</v>
      </c>
      <c r="L28" s="255">
        <f t="shared" si="1"/>
        <v>0</v>
      </c>
      <c r="M28" s="305"/>
      <c r="N28" s="256" t="s">
        <v>38</v>
      </c>
      <c r="P28" s="257">
        <f t="shared" si="2"/>
        <v>7</v>
      </c>
      <c r="Q28" s="258"/>
      <c r="R28" s="258"/>
      <c r="S28" s="258"/>
      <c r="T28" s="283"/>
      <c r="U28" s="284"/>
      <c r="V28" s="284"/>
      <c r="W28" s="258"/>
      <c r="X28" s="259">
        <f t="shared" si="3"/>
        <v>0</v>
      </c>
      <c r="Y28" s="260"/>
      <c r="Z28" s="261"/>
      <c r="AA28" s="261"/>
    </row>
    <row r="29" spans="1:27" ht="15" x14ac:dyDescent="0.25">
      <c r="A29" s="230"/>
      <c r="B29" s="176"/>
      <c r="C29" s="252"/>
      <c r="D29" s="177"/>
      <c r="E29" s="253"/>
      <c r="F29" s="178"/>
      <c r="G29" s="178"/>
      <c r="H29" s="178"/>
      <c r="I29" s="178"/>
      <c r="J29" s="179"/>
      <c r="K29" s="254">
        <f t="shared" si="0"/>
        <v>0</v>
      </c>
      <c r="L29" s="255">
        <f t="shared" si="1"/>
        <v>0</v>
      </c>
      <c r="M29" s="305"/>
      <c r="N29" s="256" t="s">
        <v>38</v>
      </c>
      <c r="P29" s="257">
        <f t="shared" si="2"/>
        <v>7</v>
      </c>
      <c r="Q29" s="258"/>
      <c r="R29" s="258"/>
      <c r="S29" s="258"/>
      <c r="T29" s="283"/>
      <c r="U29" s="284"/>
      <c r="V29" s="284"/>
      <c r="W29" s="258"/>
      <c r="X29" s="259">
        <f t="shared" si="3"/>
        <v>0</v>
      </c>
      <c r="Y29" s="260"/>
      <c r="Z29" s="261"/>
      <c r="AA29" s="261"/>
    </row>
    <row r="30" spans="1:27" ht="15" x14ac:dyDescent="0.25">
      <c r="A30" s="230"/>
      <c r="B30" s="176"/>
      <c r="C30" s="252"/>
      <c r="D30" s="177"/>
      <c r="E30" s="253"/>
      <c r="F30" s="178"/>
      <c r="G30" s="178"/>
      <c r="H30" s="178"/>
      <c r="I30" s="178"/>
      <c r="J30" s="179"/>
      <c r="K30" s="254">
        <f t="shared" si="0"/>
        <v>0</v>
      </c>
      <c r="L30" s="255">
        <f t="shared" si="1"/>
        <v>0</v>
      </c>
      <c r="M30" s="305"/>
      <c r="N30" s="256" t="s">
        <v>38</v>
      </c>
      <c r="P30" s="257">
        <f t="shared" si="2"/>
        <v>7</v>
      </c>
      <c r="Q30" s="258"/>
      <c r="R30" s="258"/>
      <c r="S30" s="258"/>
      <c r="T30" s="283"/>
      <c r="U30" s="284"/>
      <c r="V30" s="284"/>
      <c r="W30" s="258"/>
      <c r="X30" s="259">
        <f t="shared" si="3"/>
        <v>0</v>
      </c>
      <c r="Y30" s="260"/>
      <c r="Z30" s="261"/>
      <c r="AA30" s="261"/>
    </row>
    <row r="31" spans="1:27" ht="15" x14ac:dyDescent="0.25">
      <c r="A31" s="230"/>
      <c r="B31" s="176"/>
      <c r="C31" s="252"/>
      <c r="D31" s="177"/>
      <c r="E31" s="253"/>
      <c r="F31" s="178"/>
      <c r="G31" s="178"/>
      <c r="H31" s="178"/>
      <c r="I31" s="178"/>
      <c r="J31" s="179"/>
      <c r="K31" s="254">
        <f t="shared" si="0"/>
        <v>0</v>
      </c>
      <c r="L31" s="255">
        <f t="shared" si="1"/>
        <v>0</v>
      </c>
      <c r="M31" s="305"/>
      <c r="N31" s="256" t="s">
        <v>38</v>
      </c>
      <c r="P31" s="257">
        <f t="shared" si="2"/>
        <v>7</v>
      </c>
      <c r="Q31" s="258"/>
      <c r="R31" s="258"/>
      <c r="S31" s="258"/>
      <c r="T31" s="283"/>
      <c r="U31" s="284"/>
      <c r="V31" s="284"/>
      <c r="W31" s="258"/>
      <c r="X31" s="259">
        <f t="shared" si="3"/>
        <v>0</v>
      </c>
      <c r="Y31" s="260"/>
      <c r="Z31" s="261"/>
      <c r="AA31" s="261"/>
    </row>
    <row r="32" spans="1:27" ht="15" x14ac:dyDescent="0.25">
      <c r="A32" s="230"/>
      <c r="B32" s="176"/>
      <c r="C32" s="252"/>
      <c r="D32" s="177"/>
      <c r="E32" s="253"/>
      <c r="F32" s="178"/>
      <c r="G32" s="178"/>
      <c r="H32" s="178"/>
      <c r="I32" s="178"/>
      <c r="J32" s="179"/>
      <c r="K32" s="254">
        <f t="shared" si="0"/>
        <v>0</v>
      </c>
      <c r="L32" s="255">
        <f t="shared" si="1"/>
        <v>0</v>
      </c>
      <c r="M32" s="305"/>
      <c r="N32" s="256" t="s">
        <v>38</v>
      </c>
      <c r="P32" s="257">
        <f t="shared" si="2"/>
        <v>7</v>
      </c>
      <c r="Q32" s="258"/>
      <c r="R32" s="258"/>
      <c r="S32" s="258"/>
      <c r="T32" s="283"/>
      <c r="U32" s="284"/>
      <c r="V32" s="284"/>
      <c r="W32" s="258"/>
      <c r="X32" s="259">
        <f t="shared" si="3"/>
        <v>0</v>
      </c>
      <c r="Y32" s="260"/>
      <c r="Z32" s="261"/>
      <c r="AA32" s="261"/>
    </row>
    <row r="33" spans="1:27" ht="15" x14ac:dyDescent="0.25">
      <c r="A33" s="230"/>
      <c r="B33" s="176"/>
      <c r="C33" s="252"/>
      <c r="D33" s="177"/>
      <c r="E33" s="253"/>
      <c r="F33" s="178"/>
      <c r="G33" s="178"/>
      <c r="H33" s="178"/>
      <c r="I33" s="178"/>
      <c r="J33" s="179"/>
      <c r="K33" s="254">
        <f t="shared" si="0"/>
        <v>0</v>
      </c>
      <c r="L33" s="255">
        <f t="shared" si="1"/>
        <v>0</v>
      </c>
      <c r="M33" s="305"/>
      <c r="N33" s="256" t="s">
        <v>38</v>
      </c>
      <c r="P33" s="257">
        <f t="shared" si="2"/>
        <v>7</v>
      </c>
      <c r="Q33" s="258"/>
      <c r="R33" s="258"/>
      <c r="S33" s="258"/>
      <c r="T33" s="283"/>
      <c r="U33" s="284"/>
      <c r="V33" s="284"/>
      <c r="W33" s="258"/>
      <c r="X33" s="259">
        <f t="shared" si="3"/>
        <v>0</v>
      </c>
      <c r="Y33" s="260"/>
      <c r="Z33" s="261"/>
      <c r="AA33" s="261"/>
    </row>
    <row r="34" spans="1:27" ht="15" x14ac:dyDescent="0.25">
      <c r="A34" s="230"/>
      <c r="B34" s="176"/>
      <c r="C34" s="252"/>
      <c r="D34" s="177"/>
      <c r="E34" s="253"/>
      <c r="F34" s="178"/>
      <c r="G34" s="178"/>
      <c r="H34" s="178"/>
      <c r="I34" s="178"/>
      <c r="J34" s="179"/>
      <c r="K34" s="254">
        <f t="shared" si="0"/>
        <v>0</v>
      </c>
      <c r="L34" s="255">
        <f t="shared" si="1"/>
        <v>0</v>
      </c>
      <c r="M34" s="305"/>
      <c r="N34" s="256" t="s">
        <v>38</v>
      </c>
      <c r="P34" s="257">
        <f t="shared" si="2"/>
        <v>7</v>
      </c>
      <c r="Q34" s="258"/>
      <c r="R34" s="258"/>
      <c r="S34" s="258"/>
      <c r="T34" s="283"/>
      <c r="U34" s="284"/>
      <c r="V34" s="284"/>
      <c r="W34" s="258"/>
      <c r="X34" s="259">
        <f t="shared" si="3"/>
        <v>0</v>
      </c>
      <c r="Y34" s="260"/>
      <c r="Z34" s="261"/>
      <c r="AA34" s="261"/>
    </row>
    <row r="35" spans="1:27" ht="15" x14ac:dyDescent="0.25">
      <c r="A35" s="230"/>
      <c r="B35" s="176"/>
      <c r="C35" s="252"/>
      <c r="D35" s="177"/>
      <c r="E35" s="253"/>
      <c r="F35" s="178"/>
      <c r="G35" s="178"/>
      <c r="H35" s="178"/>
      <c r="I35" s="178"/>
      <c r="J35" s="179"/>
      <c r="K35" s="254">
        <f t="shared" si="0"/>
        <v>0</v>
      </c>
      <c r="L35" s="255">
        <f t="shared" si="1"/>
        <v>0</v>
      </c>
      <c r="M35" s="305"/>
      <c r="N35" s="256" t="s">
        <v>38</v>
      </c>
      <c r="P35" s="257">
        <f t="shared" si="2"/>
        <v>7</v>
      </c>
      <c r="Q35" s="258"/>
      <c r="R35" s="258"/>
      <c r="S35" s="258"/>
      <c r="T35" s="283"/>
      <c r="U35" s="284"/>
      <c r="V35" s="284"/>
      <c r="W35" s="258"/>
      <c r="X35" s="259">
        <f t="shared" si="3"/>
        <v>0</v>
      </c>
      <c r="Y35" s="260"/>
      <c r="Z35" s="261"/>
      <c r="AA35" s="261"/>
    </row>
    <row r="36" spans="1:27" ht="15" x14ac:dyDescent="0.25">
      <c r="A36" s="230"/>
      <c r="B36" s="176"/>
      <c r="C36" s="252"/>
      <c r="D36" s="177"/>
      <c r="E36" s="253"/>
      <c r="F36" s="178"/>
      <c r="G36" s="178"/>
      <c r="H36" s="178"/>
      <c r="I36" s="178"/>
      <c r="J36" s="179"/>
      <c r="K36" s="254">
        <f t="shared" si="0"/>
        <v>0</v>
      </c>
      <c r="L36" s="255">
        <f t="shared" si="1"/>
        <v>0</v>
      </c>
      <c r="M36" s="305"/>
      <c r="N36" s="256" t="s">
        <v>38</v>
      </c>
      <c r="P36" s="257">
        <f t="shared" si="2"/>
        <v>7</v>
      </c>
      <c r="Q36" s="258"/>
      <c r="R36" s="258"/>
      <c r="S36" s="258"/>
      <c r="T36" s="283"/>
      <c r="U36" s="284"/>
      <c r="V36" s="284"/>
      <c r="W36" s="258"/>
      <c r="X36" s="259">
        <f t="shared" si="3"/>
        <v>0</v>
      </c>
      <c r="Y36" s="260"/>
      <c r="Z36" s="261"/>
      <c r="AA36" s="261"/>
    </row>
    <row r="37" spans="1:27" ht="15" x14ac:dyDescent="0.25">
      <c r="A37" s="230"/>
      <c r="B37" s="176"/>
      <c r="C37" s="252"/>
      <c r="D37" s="177"/>
      <c r="E37" s="253"/>
      <c r="F37" s="178"/>
      <c r="G37" s="178"/>
      <c r="H37" s="178"/>
      <c r="I37" s="178"/>
      <c r="J37" s="179"/>
      <c r="K37" s="254">
        <f t="shared" si="0"/>
        <v>0</v>
      </c>
      <c r="L37" s="255">
        <f t="shared" si="1"/>
        <v>0</v>
      </c>
      <c r="M37" s="305"/>
      <c r="N37" s="256" t="s">
        <v>38</v>
      </c>
      <c r="P37" s="257">
        <f t="shared" si="2"/>
        <v>7</v>
      </c>
      <c r="Q37" s="258"/>
      <c r="R37" s="258"/>
      <c r="S37" s="258"/>
      <c r="T37" s="283"/>
      <c r="U37" s="284"/>
      <c r="V37" s="284"/>
      <c r="W37" s="258"/>
      <c r="X37" s="259">
        <f t="shared" si="3"/>
        <v>0</v>
      </c>
      <c r="Y37" s="260"/>
      <c r="Z37" s="261"/>
      <c r="AA37" s="261"/>
    </row>
    <row r="38" spans="1:27" ht="15" x14ac:dyDescent="0.25">
      <c r="A38" s="230"/>
      <c r="B38" s="176"/>
      <c r="C38" s="252"/>
      <c r="D38" s="177"/>
      <c r="E38" s="253"/>
      <c r="F38" s="178"/>
      <c r="G38" s="178"/>
      <c r="H38" s="178"/>
      <c r="I38" s="178"/>
      <c r="J38" s="179"/>
      <c r="K38" s="254">
        <f t="shared" si="0"/>
        <v>0</v>
      </c>
      <c r="L38" s="255">
        <f t="shared" si="1"/>
        <v>0</v>
      </c>
      <c r="M38" s="305"/>
      <c r="N38" s="256" t="s">
        <v>38</v>
      </c>
      <c r="P38" s="257">
        <f t="shared" si="2"/>
        <v>7</v>
      </c>
      <c r="Q38" s="258"/>
      <c r="R38" s="258"/>
      <c r="S38" s="258"/>
      <c r="T38" s="283"/>
      <c r="U38" s="284"/>
      <c r="V38" s="284"/>
      <c r="W38" s="258"/>
      <c r="X38" s="259">
        <f t="shared" si="3"/>
        <v>0</v>
      </c>
      <c r="Y38" s="260"/>
      <c r="Z38" s="261"/>
      <c r="AA38" s="261"/>
    </row>
    <row r="39" spans="1:27" ht="15" x14ac:dyDescent="0.25">
      <c r="A39" s="230"/>
      <c r="B39" s="176"/>
      <c r="C39" s="252"/>
      <c r="D39" s="177"/>
      <c r="E39" s="253"/>
      <c r="F39" s="178"/>
      <c r="G39" s="178"/>
      <c r="H39" s="178"/>
      <c r="I39" s="178"/>
      <c r="J39" s="179"/>
      <c r="K39" s="254">
        <f t="shared" si="0"/>
        <v>0</v>
      </c>
      <c r="L39" s="255">
        <f t="shared" si="1"/>
        <v>0</v>
      </c>
      <c r="M39" s="305"/>
      <c r="N39" s="256" t="s">
        <v>38</v>
      </c>
      <c r="P39" s="257">
        <f t="shared" si="2"/>
        <v>7</v>
      </c>
      <c r="Q39" s="258"/>
      <c r="R39" s="258"/>
      <c r="S39" s="258"/>
      <c r="T39" s="283"/>
      <c r="U39" s="284"/>
      <c r="V39" s="284"/>
      <c r="W39" s="258"/>
      <c r="X39" s="259">
        <f t="shared" si="3"/>
        <v>0</v>
      </c>
      <c r="Y39" s="260"/>
      <c r="Z39" s="261"/>
      <c r="AA39" s="261"/>
    </row>
    <row r="40" spans="1:27" ht="15" x14ac:dyDescent="0.25">
      <c r="A40" s="230"/>
      <c r="B40" s="176"/>
      <c r="C40" s="252"/>
      <c r="D40" s="177"/>
      <c r="E40" s="253"/>
      <c r="F40" s="178"/>
      <c r="G40" s="178"/>
      <c r="H40" s="178"/>
      <c r="I40" s="178"/>
      <c r="J40" s="179"/>
      <c r="K40" s="254">
        <f t="shared" si="0"/>
        <v>0</v>
      </c>
      <c r="L40" s="255">
        <f t="shared" si="1"/>
        <v>0</v>
      </c>
      <c r="M40" s="305"/>
      <c r="N40" s="256" t="s">
        <v>38</v>
      </c>
      <c r="P40" s="257">
        <f t="shared" si="2"/>
        <v>7</v>
      </c>
      <c r="Q40" s="258"/>
      <c r="R40" s="258"/>
      <c r="S40" s="258"/>
      <c r="T40" s="283"/>
      <c r="U40" s="284"/>
      <c r="V40" s="284"/>
      <c r="W40" s="258"/>
      <c r="X40" s="259">
        <f t="shared" si="3"/>
        <v>0</v>
      </c>
      <c r="Y40" s="260"/>
      <c r="Z40" s="261"/>
      <c r="AA40" s="261"/>
    </row>
    <row r="41" spans="1:27" ht="15" x14ac:dyDescent="0.25">
      <c r="A41" s="230"/>
      <c r="B41" s="176"/>
      <c r="C41" s="252"/>
      <c r="D41" s="177"/>
      <c r="E41" s="253"/>
      <c r="F41" s="178"/>
      <c r="G41" s="178"/>
      <c r="H41" s="178"/>
      <c r="I41" s="178"/>
      <c r="J41" s="179"/>
      <c r="K41" s="254">
        <f t="shared" si="0"/>
        <v>0</v>
      </c>
      <c r="L41" s="255">
        <f t="shared" si="1"/>
        <v>0</v>
      </c>
      <c r="M41" s="305"/>
      <c r="N41" s="256" t="s">
        <v>38</v>
      </c>
      <c r="P41" s="257">
        <f t="shared" si="2"/>
        <v>7</v>
      </c>
      <c r="Q41" s="258"/>
      <c r="R41" s="258"/>
      <c r="S41" s="258"/>
      <c r="T41" s="283"/>
      <c r="U41" s="284"/>
      <c r="V41" s="284"/>
      <c r="W41" s="258"/>
      <c r="X41" s="259">
        <f t="shared" si="3"/>
        <v>0</v>
      </c>
      <c r="Y41" s="260"/>
      <c r="Z41" s="261"/>
      <c r="AA41" s="261"/>
    </row>
    <row r="42" spans="1:27" ht="15" x14ac:dyDescent="0.25">
      <c r="A42" s="230"/>
      <c r="B42" s="176"/>
      <c r="C42" s="252"/>
      <c r="D42" s="177"/>
      <c r="E42" s="253"/>
      <c r="F42" s="178"/>
      <c r="G42" s="178"/>
      <c r="H42" s="178"/>
      <c r="I42" s="178"/>
      <c r="J42" s="179"/>
      <c r="K42" s="254">
        <f t="shared" si="0"/>
        <v>0</v>
      </c>
      <c r="L42" s="255">
        <f t="shared" si="1"/>
        <v>0</v>
      </c>
      <c r="M42" s="305"/>
      <c r="N42" s="256" t="s">
        <v>38</v>
      </c>
      <c r="P42" s="257">
        <f t="shared" si="2"/>
        <v>7</v>
      </c>
      <c r="Q42" s="258"/>
      <c r="R42" s="258"/>
      <c r="S42" s="258"/>
      <c r="T42" s="283"/>
      <c r="U42" s="284"/>
      <c r="V42" s="284"/>
      <c r="W42" s="258"/>
      <c r="X42" s="259">
        <f t="shared" si="3"/>
        <v>0</v>
      </c>
      <c r="Y42" s="260"/>
      <c r="Z42" s="261"/>
      <c r="AA42" s="261"/>
    </row>
    <row r="43" spans="1:27" ht="15" x14ac:dyDescent="0.25">
      <c r="A43" s="230"/>
      <c r="B43" s="176"/>
      <c r="C43" s="252"/>
      <c r="D43" s="177"/>
      <c r="E43" s="253"/>
      <c r="F43" s="178"/>
      <c r="G43" s="178"/>
      <c r="H43" s="178"/>
      <c r="I43" s="178"/>
      <c r="J43" s="179"/>
      <c r="K43" s="254">
        <f t="shared" si="0"/>
        <v>0</v>
      </c>
      <c r="L43" s="255">
        <f t="shared" si="1"/>
        <v>0</v>
      </c>
      <c r="M43" s="305"/>
      <c r="N43" s="256" t="s">
        <v>38</v>
      </c>
      <c r="P43" s="257">
        <f t="shared" si="2"/>
        <v>7</v>
      </c>
      <c r="Q43" s="258"/>
      <c r="R43" s="258"/>
      <c r="S43" s="258"/>
      <c r="T43" s="283"/>
      <c r="U43" s="284"/>
      <c r="V43" s="284"/>
      <c r="W43" s="258"/>
      <c r="X43" s="259">
        <f t="shared" si="3"/>
        <v>0</v>
      </c>
      <c r="Y43" s="260"/>
      <c r="Z43" s="261"/>
      <c r="AA43" s="261"/>
    </row>
    <row r="44" spans="1:27" ht="15" x14ac:dyDescent="0.25">
      <c r="A44" s="230"/>
      <c r="B44" s="176"/>
      <c r="C44" s="252"/>
      <c r="D44" s="177"/>
      <c r="E44" s="253"/>
      <c r="F44" s="178"/>
      <c r="G44" s="178"/>
      <c r="H44" s="178"/>
      <c r="I44" s="178"/>
      <c r="J44" s="179"/>
      <c r="K44" s="254">
        <f t="shared" si="0"/>
        <v>0</v>
      </c>
      <c r="L44" s="255">
        <f t="shared" si="1"/>
        <v>0</v>
      </c>
      <c r="M44" s="305"/>
      <c r="N44" s="256" t="s">
        <v>38</v>
      </c>
      <c r="P44" s="257">
        <f t="shared" si="2"/>
        <v>7</v>
      </c>
      <c r="Q44" s="258"/>
      <c r="R44" s="258"/>
      <c r="S44" s="258"/>
      <c r="T44" s="283"/>
      <c r="U44" s="284"/>
      <c r="V44" s="284"/>
      <c r="W44" s="258"/>
      <c r="X44" s="259">
        <f t="shared" si="3"/>
        <v>0</v>
      </c>
      <c r="Y44" s="260"/>
      <c r="Z44" s="261"/>
      <c r="AA44" s="261"/>
    </row>
    <row r="45" spans="1:27" ht="15" x14ac:dyDescent="0.25">
      <c r="A45" s="230"/>
      <c r="B45" s="176"/>
      <c r="C45" s="252"/>
      <c r="D45" s="177"/>
      <c r="E45" s="253"/>
      <c r="F45" s="178"/>
      <c r="G45" s="178"/>
      <c r="H45" s="178"/>
      <c r="I45" s="178"/>
      <c r="J45" s="179"/>
      <c r="K45" s="254">
        <f t="shared" si="0"/>
        <v>0</v>
      </c>
      <c r="L45" s="255">
        <f t="shared" si="1"/>
        <v>0</v>
      </c>
      <c r="M45" s="305"/>
      <c r="N45" s="256" t="s">
        <v>38</v>
      </c>
      <c r="P45" s="257">
        <f t="shared" si="2"/>
        <v>7</v>
      </c>
      <c r="Q45" s="258"/>
      <c r="R45" s="258"/>
      <c r="S45" s="258"/>
      <c r="T45" s="283"/>
      <c r="U45" s="284"/>
      <c r="V45" s="284"/>
      <c r="W45" s="258"/>
      <c r="X45" s="259">
        <f t="shared" si="3"/>
        <v>0</v>
      </c>
      <c r="Y45" s="260"/>
      <c r="Z45" s="261"/>
      <c r="AA45" s="261"/>
    </row>
    <row r="46" spans="1:27" ht="15" x14ac:dyDescent="0.25">
      <c r="A46" s="230"/>
      <c r="B46" s="176"/>
      <c r="C46" s="252"/>
      <c r="D46" s="177"/>
      <c r="E46" s="253"/>
      <c r="F46" s="178"/>
      <c r="G46" s="178"/>
      <c r="H46" s="178"/>
      <c r="I46" s="178"/>
      <c r="J46" s="179"/>
      <c r="K46" s="254">
        <f t="shared" si="0"/>
        <v>0</v>
      </c>
      <c r="L46" s="255">
        <f t="shared" si="1"/>
        <v>0</v>
      </c>
      <c r="M46" s="305"/>
      <c r="N46" s="256" t="s">
        <v>38</v>
      </c>
      <c r="P46" s="257">
        <f t="shared" si="2"/>
        <v>7</v>
      </c>
      <c r="Q46" s="258"/>
      <c r="R46" s="258"/>
      <c r="S46" s="258"/>
      <c r="T46" s="283"/>
      <c r="U46" s="284"/>
      <c r="V46" s="284"/>
      <c r="W46" s="258"/>
      <c r="X46" s="259">
        <f t="shared" si="3"/>
        <v>0</v>
      </c>
      <c r="Y46" s="260"/>
      <c r="Z46" s="261"/>
      <c r="AA46" s="261"/>
    </row>
    <row r="47" spans="1:27" ht="15" x14ac:dyDescent="0.25">
      <c r="A47" s="230"/>
      <c r="B47" s="176"/>
      <c r="C47" s="252"/>
      <c r="D47" s="177"/>
      <c r="E47" s="253"/>
      <c r="F47" s="178"/>
      <c r="G47" s="178"/>
      <c r="H47" s="178"/>
      <c r="I47" s="178"/>
      <c r="J47" s="179"/>
      <c r="K47" s="254">
        <f t="shared" si="0"/>
        <v>0</v>
      </c>
      <c r="L47" s="255">
        <f t="shared" si="1"/>
        <v>0</v>
      </c>
      <c r="M47" s="305"/>
      <c r="N47" s="256" t="s">
        <v>38</v>
      </c>
      <c r="P47" s="257">
        <f t="shared" si="2"/>
        <v>7</v>
      </c>
      <c r="Q47" s="258"/>
      <c r="R47" s="258"/>
      <c r="S47" s="258"/>
      <c r="T47" s="283"/>
      <c r="U47" s="284"/>
      <c r="V47" s="284"/>
      <c r="W47" s="258"/>
      <c r="X47" s="259">
        <f t="shared" si="3"/>
        <v>0</v>
      </c>
      <c r="Y47" s="260"/>
      <c r="Z47" s="261"/>
      <c r="AA47" s="261"/>
    </row>
    <row r="48" spans="1:27" ht="15" x14ac:dyDescent="0.25">
      <c r="A48" s="230"/>
      <c r="B48" s="176"/>
      <c r="C48" s="252"/>
      <c r="D48" s="177"/>
      <c r="E48" s="253"/>
      <c r="F48" s="178"/>
      <c r="G48" s="178"/>
      <c r="H48" s="178"/>
      <c r="I48" s="178"/>
      <c r="J48" s="179"/>
      <c r="K48" s="254">
        <f t="shared" si="0"/>
        <v>0</v>
      </c>
      <c r="L48" s="255">
        <f t="shared" si="1"/>
        <v>0</v>
      </c>
      <c r="M48" s="305"/>
      <c r="N48" s="256" t="s">
        <v>38</v>
      </c>
      <c r="P48" s="257">
        <f t="shared" si="2"/>
        <v>7</v>
      </c>
      <c r="Q48" s="258"/>
      <c r="R48" s="258"/>
      <c r="S48" s="258"/>
      <c r="T48" s="283"/>
      <c r="U48" s="284"/>
      <c r="V48" s="284"/>
      <c r="W48" s="258"/>
      <c r="X48" s="259">
        <f t="shared" si="3"/>
        <v>0</v>
      </c>
      <c r="Y48" s="260"/>
      <c r="Z48" s="261"/>
      <c r="AA48" s="261"/>
    </row>
    <row r="49" spans="1:27" ht="15" x14ac:dyDescent="0.25">
      <c r="A49" s="230"/>
      <c r="B49" s="176"/>
      <c r="C49" s="252"/>
      <c r="D49" s="177"/>
      <c r="E49" s="253"/>
      <c r="F49" s="178"/>
      <c r="G49" s="178"/>
      <c r="H49" s="178"/>
      <c r="I49" s="178"/>
      <c r="J49" s="179"/>
      <c r="K49" s="254">
        <f t="shared" si="0"/>
        <v>0</v>
      </c>
      <c r="L49" s="255">
        <f t="shared" si="1"/>
        <v>0</v>
      </c>
      <c r="M49" s="305"/>
      <c r="N49" s="256" t="s">
        <v>38</v>
      </c>
      <c r="P49" s="257">
        <f t="shared" si="2"/>
        <v>7</v>
      </c>
      <c r="Q49" s="258"/>
      <c r="R49" s="258"/>
      <c r="S49" s="258"/>
      <c r="T49" s="283"/>
      <c r="U49" s="284"/>
      <c r="V49" s="284"/>
      <c r="W49" s="258"/>
      <c r="X49" s="259">
        <f t="shared" si="3"/>
        <v>0</v>
      </c>
      <c r="Y49" s="260"/>
      <c r="Z49" s="261"/>
      <c r="AA49" s="261"/>
    </row>
    <row r="50" spans="1:27" ht="15" x14ac:dyDescent="0.25">
      <c r="A50" s="230"/>
      <c r="B50" s="176"/>
      <c r="C50" s="252"/>
      <c r="D50" s="177"/>
      <c r="E50" s="253"/>
      <c r="F50" s="178"/>
      <c r="G50" s="178"/>
      <c r="H50" s="178"/>
      <c r="I50" s="178"/>
      <c r="J50" s="179"/>
      <c r="K50" s="254">
        <f t="shared" si="0"/>
        <v>0</v>
      </c>
      <c r="L50" s="255">
        <f t="shared" si="1"/>
        <v>0</v>
      </c>
      <c r="M50" s="305"/>
      <c r="N50" s="256" t="s">
        <v>38</v>
      </c>
      <c r="P50" s="257">
        <f t="shared" si="2"/>
        <v>7</v>
      </c>
      <c r="Q50" s="258"/>
      <c r="R50" s="258"/>
      <c r="S50" s="258"/>
      <c r="T50" s="283"/>
      <c r="U50" s="284"/>
      <c r="V50" s="284"/>
      <c r="W50" s="258"/>
      <c r="X50" s="259">
        <f t="shared" si="3"/>
        <v>0</v>
      </c>
      <c r="Y50" s="260"/>
      <c r="Z50" s="261"/>
      <c r="AA50" s="261"/>
    </row>
    <row r="51" spans="1:27" ht="15" x14ac:dyDescent="0.25">
      <c r="A51" s="230"/>
      <c r="B51" s="176"/>
      <c r="C51" s="252"/>
      <c r="D51" s="177"/>
      <c r="E51" s="253"/>
      <c r="F51" s="178"/>
      <c r="G51" s="178"/>
      <c r="H51" s="178"/>
      <c r="I51" s="178"/>
      <c r="J51" s="179"/>
      <c r="K51" s="254">
        <f t="shared" si="0"/>
        <v>0</v>
      </c>
      <c r="L51" s="255">
        <f t="shared" si="1"/>
        <v>0</v>
      </c>
      <c r="M51" s="305"/>
      <c r="N51" s="256" t="s">
        <v>38</v>
      </c>
      <c r="P51" s="257">
        <f t="shared" si="2"/>
        <v>7</v>
      </c>
      <c r="Q51" s="258"/>
      <c r="R51" s="258"/>
      <c r="S51" s="258"/>
      <c r="T51" s="283"/>
      <c r="U51" s="284"/>
      <c r="V51" s="284"/>
      <c r="W51" s="258"/>
      <c r="X51" s="259">
        <f t="shared" si="3"/>
        <v>0</v>
      </c>
      <c r="Y51" s="260"/>
      <c r="Z51" s="261"/>
      <c r="AA51" s="261"/>
    </row>
    <row r="52" spans="1:27" ht="15" x14ac:dyDescent="0.25">
      <c r="A52" s="230"/>
      <c r="B52" s="176"/>
      <c r="C52" s="252"/>
      <c r="D52" s="177"/>
      <c r="E52" s="253"/>
      <c r="F52" s="178"/>
      <c r="G52" s="178"/>
      <c r="H52" s="178"/>
      <c r="I52" s="178"/>
      <c r="J52" s="179"/>
      <c r="K52" s="254">
        <f t="shared" si="0"/>
        <v>0</v>
      </c>
      <c r="L52" s="255">
        <f t="shared" si="1"/>
        <v>0</v>
      </c>
      <c r="M52" s="305"/>
      <c r="N52" s="256" t="s">
        <v>38</v>
      </c>
      <c r="P52" s="257">
        <f t="shared" si="2"/>
        <v>7</v>
      </c>
      <c r="Q52" s="258"/>
      <c r="R52" s="258"/>
      <c r="S52" s="258"/>
      <c r="T52" s="283"/>
      <c r="U52" s="284"/>
      <c r="V52" s="284"/>
      <c r="W52" s="258"/>
      <c r="X52" s="259">
        <f t="shared" si="3"/>
        <v>0</v>
      </c>
      <c r="Y52" s="260"/>
      <c r="Z52" s="261"/>
      <c r="AA52" s="261"/>
    </row>
    <row r="53" spans="1:27" ht="15" x14ac:dyDescent="0.25">
      <c r="A53" s="230"/>
      <c r="B53" s="176"/>
      <c r="C53" s="252"/>
      <c r="D53" s="177"/>
      <c r="E53" s="253"/>
      <c r="F53" s="178"/>
      <c r="G53" s="178"/>
      <c r="H53" s="178"/>
      <c r="I53" s="178"/>
      <c r="J53" s="179"/>
      <c r="K53" s="254">
        <f t="shared" si="0"/>
        <v>0</v>
      </c>
      <c r="L53" s="255">
        <f t="shared" si="1"/>
        <v>0</v>
      </c>
      <c r="M53" s="305"/>
      <c r="N53" s="256" t="s">
        <v>38</v>
      </c>
      <c r="P53" s="257">
        <f t="shared" si="2"/>
        <v>7</v>
      </c>
      <c r="Q53" s="258"/>
      <c r="R53" s="258"/>
      <c r="S53" s="258"/>
      <c r="T53" s="283"/>
      <c r="U53" s="284"/>
      <c r="V53" s="284"/>
      <c r="W53" s="258"/>
      <c r="X53" s="259">
        <f t="shared" si="3"/>
        <v>0</v>
      </c>
      <c r="Y53" s="260"/>
      <c r="Z53" s="261"/>
      <c r="AA53" s="261"/>
    </row>
    <row r="54" spans="1:27" ht="15" x14ac:dyDescent="0.25">
      <c r="A54" s="230"/>
      <c r="B54" s="176"/>
      <c r="C54" s="252"/>
      <c r="D54" s="177"/>
      <c r="E54" s="253"/>
      <c r="F54" s="178"/>
      <c r="G54" s="178"/>
      <c r="H54" s="178"/>
      <c r="I54" s="178"/>
      <c r="J54" s="179"/>
      <c r="K54" s="254">
        <f t="shared" si="0"/>
        <v>0</v>
      </c>
      <c r="L54" s="255">
        <f t="shared" si="1"/>
        <v>0</v>
      </c>
      <c r="M54" s="305"/>
      <c r="N54" s="256" t="s">
        <v>38</v>
      </c>
      <c r="P54" s="257">
        <f t="shared" si="2"/>
        <v>7</v>
      </c>
      <c r="Q54" s="258"/>
      <c r="R54" s="258"/>
      <c r="S54" s="258"/>
      <c r="T54" s="283"/>
      <c r="U54" s="284"/>
      <c r="V54" s="284"/>
      <c r="W54" s="258"/>
      <c r="X54" s="259">
        <f t="shared" si="3"/>
        <v>0</v>
      </c>
      <c r="Y54" s="260"/>
      <c r="Z54" s="261"/>
      <c r="AA54" s="261"/>
    </row>
    <row r="55" spans="1:27" ht="15" x14ac:dyDescent="0.25">
      <c r="A55" s="230"/>
      <c r="B55" s="176"/>
      <c r="C55" s="252"/>
      <c r="D55" s="177"/>
      <c r="E55" s="253"/>
      <c r="F55" s="178"/>
      <c r="G55" s="178"/>
      <c r="H55" s="178"/>
      <c r="I55" s="178"/>
      <c r="J55" s="179"/>
      <c r="K55" s="254">
        <f t="shared" si="0"/>
        <v>0</v>
      </c>
      <c r="L55" s="255">
        <f t="shared" si="1"/>
        <v>0</v>
      </c>
      <c r="M55" s="305"/>
      <c r="N55" s="256" t="s">
        <v>38</v>
      </c>
      <c r="P55" s="257">
        <f t="shared" si="2"/>
        <v>7</v>
      </c>
      <c r="Q55" s="258"/>
      <c r="R55" s="258"/>
      <c r="S55" s="258"/>
      <c r="T55" s="283"/>
      <c r="U55" s="284"/>
      <c r="V55" s="284"/>
      <c r="W55" s="258"/>
      <c r="X55" s="259">
        <f t="shared" si="3"/>
        <v>0</v>
      </c>
      <c r="Y55" s="260"/>
      <c r="Z55" s="261"/>
      <c r="AA55" s="261"/>
    </row>
    <row r="56" spans="1:27" ht="15" x14ac:dyDescent="0.25">
      <c r="A56" s="230"/>
      <c r="B56" s="176"/>
      <c r="C56" s="252"/>
      <c r="D56" s="177"/>
      <c r="E56" s="253"/>
      <c r="F56" s="178"/>
      <c r="G56" s="178"/>
      <c r="H56" s="178"/>
      <c r="I56" s="178"/>
      <c r="J56" s="179"/>
      <c r="K56" s="254">
        <f t="shared" si="0"/>
        <v>0</v>
      </c>
      <c r="L56" s="255">
        <f t="shared" si="1"/>
        <v>0</v>
      </c>
      <c r="M56" s="305"/>
      <c r="N56" s="256" t="s">
        <v>38</v>
      </c>
      <c r="P56" s="257">
        <f t="shared" si="2"/>
        <v>7</v>
      </c>
      <c r="Q56" s="258"/>
      <c r="R56" s="258"/>
      <c r="S56" s="258"/>
      <c r="T56" s="283"/>
      <c r="U56" s="284"/>
      <c r="V56" s="284"/>
      <c r="W56" s="258"/>
      <c r="X56" s="259">
        <f t="shared" si="3"/>
        <v>0</v>
      </c>
      <c r="Y56" s="260"/>
      <c r="Z56" s="261"/>
      <c r="AA56" s="261"/>
    </row>
    <row r="57" spans="1:27" ht="15" x14ac:dyDescent="0.25">
      <c r="A57" s="230"/>
      <c r="B57" s="176"/>
      <c r="C57" s="252"/>
      <c r="D57" s="177"/>
      <c r="E57" s="253"/>
      <c r="F57" s="178"/>
      <c r="G57" s="178"/>
      <c r="H57" s="178"/>
      <c r="I57" s="178"/>
      <c r="J57" s="179"/>
      <c r="K57" s="254">
        <f t="shared" si="0"/>
        <v>0</v>
      </c>
      <c r="L57" s="255">
        <f t="shared" si="1"/>
        <v>0</v>
      </c>
      <c r="M57" s="305"/>
      <c r="N57" s="256" t="s">
        <v>38</v>
      </c>
      <c r="P57" s="257">
        <f t="shared" si="2"/>
        <v>7</v>
      </c>
      <c r="Q57" s="258"/>
      <c r="R57" s="258"/>
      <c r="S57" s="258"/>
      <c r="T57" s="283"/>
      <c r="U57" s="284"/>
      <c r="V57" s="284"/>
      <c r="W57" s="258"/>
      <c r="X57" s="259">
        <f t="shared" si="3"/>
        <v>0</v>
      </c>
      <c r="Y57" s="260"/>
      <c r="Z57" s="261"/>
      <c r="AA57" s="261"/>
    </row>
    <row r="58" spans="1:27" ht="15" x14ac:dyDescent="0.25">
      <c r="A58" s="230"/>
      <c r="B58" s="176"/>
      <c r="C58" s="252"/>
      <c r="D58" s="177"/>
      <c r="E58" s="253"/>
      <c r="F58" s="178"/>
      <c r="G58" s="178"/>
      <c r="H58" s="178"/>
      <c r="I58" s="178"/>
      <c r="J58" s="179"/>
      <c r="K58" s="254">
        <f t="shared" si="0"/>
        <v>0</v>
      </c>
      <c r="L58" s="255">
        <f t="shared" si="1"/>
        <v>0</v>
      </c>
      <c r="M58" s="305"/>
      <c r="N58" s="256" t="s">
        <v>38</v>
      </c>
      <c r="P58" s="257">
        <f t="shared" si="2"/>
        <v>7</v>
      </c>
      <c r="Q58" s="258"/>
      <c r="R58" s="258"/>
      <c r="S58" s="258"/>
      <c r="T58" s="283"/>
      <c r="U58" s="284"/>
      <c r="V58" s="284"/>
      <c r="W58" s="258"/>
      <c r="X58" s="259">
        <f t="shared" si="3"/>
        <v>0</v>
      </c>
      <c r="Y58" s="260"/>
      <c r="Z58" s="261"/>
      <c r="AA58" s="261"/>
    </row>
    <row r="59" spans="1:27" ht="15" x14ac:dyDescent="0.25">
      <c r="A59" s="230"/>
      <c r="B59" s="176"/>
      <c r="C59" s="252"/>
      <c r="D59" s="177"/>
      <c r="E59" s="253"/>
      <c r="F59" s="178"/>
      <c r="G59" s="178"/>
      <c r="H59" s="178"/>
      <c r="I59" s="178"/>
      <c r="J59" s="179"/>
      <c r="K59" s="254">
        <f t="shared" si="0"/>
        <v>0</v>
      </c>
      <c r="L59" s="255">
        <f t="shared" si="1"/>
        <v>0</v>
      </c>
      <c r="M59" s="305"/>
      <c r="N59" s="256" t="s">
        <v>38</v>
      </c>
      <c r="P59" s="257">
        <f t="shared" si="2"/>
        <v>7</v>
      </c>
      <c r="Q59" s="258"/>
      <c r="R59" s="258"/>
      <c r="S59" s="258"/>
      <c r="T59" s="283"/>
      <c r="U59" s="284"/>
      <c r="V59" s="284"/>
      <c r="W59" s="258"/>
      <c r="X59" s="259">
        <f t="shared" si="3"/>
        <v>0</v>
      </c>
      <c r="Y59" s="260"/>
      <c r="Z59" s="261"/>
      <c r="AA59" s="261"/>
    </row>
    <row r="60" spans="1:27" ht="15" x14ac:dyDescent="0.25">
      <c r="A60" s="230"/>
      <c r="B60" s="176"/>
      <c r="C60" s="252"/>
      <c r="D60" s="177"/>
      <c r="E60" s="253"/>
      <c r="F60" s="178"/>
      <c r="G60" s="178"/>
      <c r="H60" s="178"/>
      <c r="I60" s="178"/>
      <c r="J60" s="179"/>
      <c r="K60" s="254">
        <f t="shared" si="0"/>
        <v>0</v>
      </c>
      <c r="L60" s="255">
        <f t="shared" si="1"/>
        <v>0</v>
      </c>
      <c r="M60" s="305"/>
      <c r="N60" s="256" t="s">
        <v>38</v>
      </c>
      <c r="P60" s="257">
        <f t="shared" si="2"/>
        <v>7</v>
      </c>
      <c r="Q60" s="258"/>
      <c r="R60" s="258"/>
      <c r="S60" s="258"/>
      <c r="T60" s="283"/>
      <c r="U60" s="284"/>
      <c r="V60" s="284"/>
      <c r="W60" s="258"/>
      <c r="X60" s="259">
        <f t="shared" si="3"/>
        <v>0</v>
      </c>
      <c r="Y60" s="260"/>
      <c r="Z60" s="261"/>
      <c r="AA60" s="261"/>
    </row>
    <row r="61" spans="1:27" ht="15" x14ac:dyDescent="0.25">
      <c r="A61" s="230"/>
      <c r="B61" s="176"/>
      <c r="C61" s="252"/>
      <c r="D61" s="177"/>
      <c r="E61" s="253"/>
      <c r="F61" s="178"/>
      <c r="G61" s="178"/>
      <c r="H61" s="178"/>
      <c r="I61" s="178"/>
      <c r="J61" s="179"/>
      <c r="K61" s="254">
        <f t="shared" si="0"/>
        <v>0</v>
      </c>
      <c r="L61" s="255">
        <f t="shared" si="1"/>
        <v>0</v>
      </c>
      <c r="M61" s="305"/>
      <c r="N61" s="256" t="s">
        <v>38</v>
      </c>
      <c r="P61" s="257">
        <f t="shared" si="2"/>
        <v>7</v>
      </c>
      <c r="Q61" s="258"/>
      <c r="R61" s="258"/>
      <c r="S61" s="258"/>
      <c r="T61" s="283"/>
      <c r="U61" s="284"/>
      <c r="V61" s="284"/>
      <c r="W61" s="258"/>
      <c r="X61" s="259">
        <f t="shared" si="3"/>
        <v>0</v>
      </c>
      <c r="Y61" s="260"/>
      <c r="Z61" s="261"/>
      <c r="AA61" s="261"/>
    </row>
    <row r="62" spans="1:27" ht="15" x14ac:dyDescent="0.25">
      <c r="A62" s="230"/>
      <c r="B62" s="176"/>
      <c r="C62" s="252"/>
      <c r="D62" s="177"/>
      <c r="E62" s="253"/>
      <c r="F62" s="178"/>
      <c r="G62" s="178"/>
      <c r="H62" s="178"/>
      <c r="I62" s="178"/>
      <c r="J62" s="179"/>
      <c r="K62" s="254">
        <f t="shared" si="0"/>
        <v>0</v>
      </c>
      <c r="L62" s="255">
        <f t="shared" si="1"/>
        <v>0</v>
      </c>
      <c r="M62" s="305"/>
      <c r="N62" s="256" t="s">
        <v>38</v>
      </c>
      <c r="P62" s="257">
        <f t="shared" si="2"/>
        <v>7</v>
      </c>
      <c r="Q62" s="258"/>
      <c r="R62" s="258"/>
      <c r="S62" s="258"/>
      <c r="T62" s="283"/>
      <c r="U62" s="284"/>
      <c r="V62" s="284"/>
      <c r="W62" s="258"/>
      <c r="X62" s="259">
        <f t="shared" si="3"/>
        <v>0</v>
      </c>
      <c r="Y62" s="260"/>
      <c r="Z62" s="261"/>
      <c r="AA62" s="261"/>
    </row>
    <row r="63" spans="1:27" ht="15" x14ac:dyDescent="0.25">
      <c r="A63" s="230"/>
      <c r="B63" s="176"/>
      <c r="C63" s="252"/>
      <c r="D63" s="177"/>
      <c r="E63" s="253"/>
      <c r="F63" s="178"/>
      <c r="G63" s="178"/>
      <c r="H63" s="178"/>
      <c r="I63" s="178"/>
      <c r="J63" s="179"/>
      <c r="K63" s="254">
        <f t="shared" si="0"/>
        <v>0</v>
      </c>
      <c r="L63" s="255">
        <f t="shared" si="1"/>
        <v>0</v>
      </c>
      <c r="M63" s="305"/>
      <c r="N63" s="256" t="s">
        <v>38</v>
      </c>
      <c r="P63" s="257">
        <f t="shared" si="2"/>
        <v>7</v>
      </c>
      <c r="Q63" s="258"/>
      <c r="R63" s="258"/>
      <c r="S63" s="258"/>
      <c r="T63" s="283"/>
      <c r="U63" s="284"/>
      <c r="V63" s="284"/>
      <c r="W63" s="258"/>
      <c r="X63" s="259">
        <f t="shared" si="3"/>
        <v>0</v>
      </c>
      <c r="Y63" s="260"/>
      <c r="Z63" s="261"/>
      <c r="AA63" s="261"/>
    </row>
    <row r="64" spans="1:27" ht="15" x14ac:dyDescent="0.25">
      <c r="A64" s="230"/>
      <c r="B64" s="176"/>
      <c r="C64" s="252"/>
      <c r="D64" s="177"/>
      <c r="E64" s="253"/>
      <c r="F64" s="178"/>
      <c r="G64" s="178"/>
      <c r="H64" s="178"/>
      <c r="I64" s="178"/>
      <c r="J64" s="179"/>
      <c r="K64" s="254">
        <f t="shared" si="0"/>
        <v>0</v>
      </c>
      <c r="L64" s="255">
        <f t="shared" si="1"/>
        <v>0</v>
      </c>
      <c r="M64" s="305"/>
      <c r="N64" s="256" t="s">
        <v>38</v>
      </c>
      <c r="P64" s="257">
        <f t="shared" si="2"/>
        <v>7</v>
      </c>
      <c r="Q64" s="258"/>
      <c r="R64" s="258"/>
      <c r="S64" s="258"/>
      <c r="T64" s="283"/>
      <c r="U64" s="284"/>
      <c r="V64" s="284"/>
      <c r="W64" s="258"/>
      <c r="X64" s="259">
        <f t="shared" si="3"/>
        <v>0</v>
      </c>
      <c r="Y64" s="260"/>
      <c r="Z64" s="261"/>
      <c r="AA64" s="261"/>
    </row>
    <row r="65" spans="1:27" ht="15" x14ac:dyDescent="0.25">
      <c r="A65" s="230"/>
      <c r="B65" s="176"/>
      <c r="C65" s="252"/>
      <c r="D65" s="177"/>
      <c r="E65" s="253"/>
      <c r="F65" s="178"/>
      <c r="G65" s="178"/>
      <c r="H65" s="178"/>
      <c r="I65" s="178"/>
      <c r="J65" s="179"/>
      <c r="K65" s="254">
        <f t="shared" si="0"/>
        <v>0</v>
      </c>
      <c r="L65" s="255">
        <f t="shared" si="1"/>
        <v>0</v>
      </c>
      <c r="M65" s="305"/>
      <c r="N65" s="256" t="s">
        <v>38</v>
      </c>
      <c r="P65" s="257">
        <f t="shared" si="2"/>
        <v>7</v>
      </c>
      <c r="Q65" s="258"/>
      <c r="R65" s="258"/>
      <c r="S65" s="258"/>
      <c r="T65" s="283"/>
      <c r="U65" s="284"/>
      <c r="V65" s="284"/>
      <c r="W65" s="258"/>
      <c r="X65" s="259">
        <f t="shared" si="3"/>
        <v>0</v>
      </c>
      <c r="Y65" s="260"/>
      <c r="Z65" s="261"/>
      <c r="AA65" s="261"/>
    </row>
    <row r="66" spans="1:27" ht="15" x14ac:dyDescent="0.25">
      <c r="A66" s="230"/>
      <c r="B66" s="176"/>
      <c r="C66" s="252"/>
      <c r="D66" s="177"/>
      <c r="E66" s="253"/>
      <c r="F66" s="178"/>
      <c r="G66" s="178"/>
      <c r="H66" s="178"/>
      <c r="I66" s="178"/>
      <c r="J66" s="179"/>
      <c r="K66" s="254">
        <f t="shared" si="0"/>
        <v>0</v>
      </c>
      <c r="L66" s="255">
        <f t="shared" si="1"/>
        <v>0</v>
      </c>
      <c r="M66" s="305"/>
      <c r="N66" s="256" t="s">
        <v>38</v>
      </c>
      <c r="P66" s="257">
        <f t="shared" si="2"/>
        <v>7</v>
      </c>
      <c r="Q66" s="258"/>
      <c r="R66" s="258"/>
      <c r="S66" s="258"/>
      <c r="T66" s="283"/>
      <c r="U66" s="284"/>
      <c r="V66" s="284"/>
      <c r="W66" s="258"/>
      <c r="X66" s="259">
        <f t="shared" si="3"/>
        <v>0</v>
      </c>
      <c r="Y66" s="260"/>
      <c r="Z66" s="261"/>
      <c r="AA66" s="261"/>
    </row>
    <row r="67" spans="1:27" ht="15" x14ac:dyDescent="0.25">
      <c r="A67" s="230"/>
      <c r="B67" s="176"/>
      <c r="C67" s="252"/>
      <c r="D67" s="177"/>
      <c r="E67" s="253"/>
      <c r="F67" s="178"/>
      <c r="G67" s="178"/>
      <c r="H67" s="178"/>
      <c r="I67" s="178"/>
      <c r="J67" s="179"/>
      <c r="K67" s="254">
        <f t="shared" si="0"/>
        <v>0</v>
      </c>
      <c r="L67" s="255">
        <f t="shared" si="1"/>
        <v>0</v>
      </c>
      <c r="M67" s="305"/>
      <c r="N67" s="256" t="s">
        <v>38</v>
      </c>
      <c r="P67" s="257">
        <f t="shared" si="2"/>
        <v>7</v>
      </c>
      <c r="Q67" s="258"/>
      <c r="R67" s="258"/>
      <c r="S67" s="258"/>
      <c r="T67" s="283"/>
      <c r="U67" s="284"/>
      <c r="V67" s="284"/>
      <c r="W67" s="258"/>
      <c r="X67" s="259">
        <f t="shared" si="3"/>
        <v>0</v>
      </c>
      <c r="Y67" s="260"/>
      <c r="Z67" s="261"/>
      <c r="AA67" s="261"/>
    </row>
    <row r="68" spans="1:27" ht="15" x14ac:dyDescent="0.25">
      <c r="A68" s="230"/>
      <c r="B68" s="176"/>
      <c r="C68" s="252"/>
      <c r="D68" s="177"/>
      <c r="E68" s="253"/>
      <c r="F68" s="178"/>
      <c r="G68" s="178"/>
      <c r="H68" s="178"/>
      <c r="I68" s="178"/>
      <c r="J68" s="179"/>
      <c r="K68" s="254">
        <f t="shared" si="0"/>
        <v>0</v>
      </c>
      <c r="L68" s="255">
        <f t="shared" si="1"/>
        <v>0</v>
      </c>
      <c r="M68" s="305"/>
      <c r="N68" s="256" t="s">
        <v>38</v>
      </c>
      <c r="P68" s="257">
        <f t="shared" si="2"/>
        <v>7</v>
      </c>
      <c r="Q68" s="258"/>
      <c r="R68" s="258"/>
      <c r="S68" s="258"/>
      <c r="T68" s="283"/>
      <c r="U68" s="284"/>
      <c r="V68" s="284"/>
      <c r="W68" s="258"/>
      <c r="X68" s="259">
        <f t="shared" si="3"/>
        <v>0</v>
      </c>
      <c r="Y68" s="260"/>
      <c r="Z68" s="261"/>
      <c r="AA68" s="261"/>
    </row>
    <row r="69" spans="1:27" ht="15" x14ac:dyDescent="0.25">
      <c r="A69" s="230"/>
      <c r="B69" s="176"/>
      <c r="C69" s="252"/>
      <c r="D69" s="177"/>
      <c r="E69" s="253"/>
      <c r="F69" s="178"/>
      <c r="G69" s="178"/>
      <c r="H69" s="178"/>
      <c r="I69" s="178"/>
      <c r="J69" s="179"/>
      <c r="K69" s="254">
        <f t="shared" si="0"/>
        <v>0</v>
      </c>
      <c r="L69" s="255">
        <f t="shared" si="1"/>
        <v>0</v>
      </c>
      <c r="M69" s="305"/>
      <c r="N69" s="256" t="s">
        <v>38</v>
      </c>
      <c r="P69" s="257">
        <f t="shared" si="2"/>
        <v>7</v>
      </c>
      <c r="Q69" s="258"/>
      <c r="R69" s="258"/>
      <c r="S69" s="258"/>
      <c r="T69" s="283"/>
      <c r="U69" s="284"/>
      <c r="V69" s="284"/>
      <c r="W69" s="258"/>
      <c r="X69" s="259">
        <f t="shared" si="3"/>
        <v>0</v>
      </c>
      <c r="Y69" s="260"/>
      <c r="Z69" s="261"/>
      <c r="AA69" s="261"/>
    </row>
    <row r="70" spans="1:27" ht="15" x14ac:dyDescent="0.25">
      <c r="A70" s="230"/>
      <c r="B70" s="176"/>
      <c r="C70" s="252"/>
      <c r="D70" s="177"/>
      <c r="E70" s="253"/>
      <c r="F70" s="178"/>
      <c r="G70" s="178"/>
      <c r="H70" s="178"/>
      <c r="I70" s="178"/>
      <c r="J70" s="179"/>
      <c r="K70" s="254">
        <f t="shared" si="0"/>
        <v>0</v>
      </c>
      <c r="L70" s="255">
        <f t="shared" si="1"/>
        <v>0</v>
      </c>
      <c r="M70" s="305"/>
      <c r="N70" s="256" t="s">
        <v>38</v>
      </c>
      <c r="P70" s="257">
        <f t="shared" si="2"/>
        <v>7</v>
      </c>
      <c r="Q70" s="258"/>
      <c r="R70" s="258"/>
      <c r="S70" s="258"/>
      <c r="T70" s="283"/>
      <c r="U70" s="284"/>
      <c r="V70" s="284"/>
      <c r="W70" s="258"/>
      <c r="X70" s="259">
        <f t="shared" si="3"/>
        <v>0</v>
      </c>
      <c r="Y70" s="260"/>
      <c r="Z70" s="261"/>
      <c r="AA70" s="261"/>
    </row>
    <row r="71" spans="1:27" ht="15" x14ac:dyDescent="0.25">
      <c r="A71" s="230"/>
      <c r="B71" s="176"/>
      <c r="C71" s="252"/>
      <c r="D71" s="177"/>
      <c r="E71" s="253"/>
      <c r="F71" s="178"/>
      <c r="G71" s="178"/>
      <c r="H71" s="178"/>
      <c r="I71" s="178"/>
      <c r="J71" s="179"/>
      <c r="K71" s="254">
        <f t="shared" si="0"/>
        <v>0</v>
      </c>
      <c r="L71" s="255">
        <f t="shared" si="1"/>
        <v>0</v>
      </c>
      <c r="M71" s="305"/>
      <c r="N71" s="256" t="s">
        <v>38</v>
      </c>
      <c r="P71" s="257">
        <f t="shared" si="2"/>
        <v>7</v>
      </c>
      <c r="Q71" s="258"/>
      <c r="R71" s="258"/>
      <c r="S71" s="258"/>
      <c r="T71" s="283"/>
      <c r="U71" s="284"/>
      <c r="V71" s="284"/>
      <c r="W71" s="258"/>
      <c r="X71" s="259">
        <f t="shared" si="3"/>
        <v>0</v>
      </c>
      <c r="Y71" s="260"/>
      <c r="Z71" s="261"/>
      <c r="AA71" s="261"/>
    </row>
    <row r="72" spans="1:27" ht="15" x14ac:dyDescent="0.25">
      <c r="A72" s="230"/>
      <c r="B72" s="176"/>
      <c r="C72" s="252"/>
      <c r="D72" s="177"/>
      <c r="E72" s="253"/>
      <c r="F72" s="178"/>
      <c r="G72" s="178"/>
      <c r="H72" s="178"/>
      <c r="I72" s="178"/>
      <c r="J72" s="179"/>
      <c r="K72" s="254">
        <f t="shared" ref="K72:K135" si="4">(F72+I72)*J72</f>
        <v>0</v>
      </c>
      <c r="L72" s="255">
        <f t="shared" ref="L72:L135" si="5">IF(F72&lt;=$J$4,K72,($J$4+0.35*$J$4)*J72)</f>
        <v>0</v>
      </c>
      <c r="M72" s="305"/>
      <c r="N72" s="256" t="s">
        <v>38</v>
      </c>
      <c r="P72" s="257">
        <f t="shared" ref="P72:P135" si="6">COUNTIF(Q72:W72,"")</f>
        <v>7</v>
      </c>
      <c r="Q72" s="258"/>
      <c r="R72" s="258"/>
      <c r="S72" s="258"/>
      <c r="T72" s="283"/>
      <c r="U72" s="284"/>
      <c r="V72" s="284"/>
      <c r="W72" s="258"/>
      <c r="X72" s="259">
        <f t="shared" ref="X72:X135" si="7">IF(P72=7,L72,"")</f>
        <v>0</v>
      </c>
      <c r="Y72" s="260"/>
      <c r="Z72" s="261"/>
      <c r="AA72" s="261"/>
    </row>
    <row r="73" spans="1:27" ht="15" x14ac:dyDescent="0.25">
      <c r="A73" s="230"/>
      <c r="B73" s="176"/>
      <c r="C73" s="252"/>
      <c r="D73" s="177"/>
      <c r="E73" s="253"/>
      <c r="F73" s="178"/>
      <c r="G73" s="178"/>
      <c r="H73" s="178"/>
      <c r="I73" s="178"/>
      <c r="J73" s="179"/>
      <c r="K73" s="254">
        <f t="shared" si="4"/>
        <v>0</v>
      </c>
      <c r="L73" s="255">
        <f t="shared" si="5"/>
        <v>0</v>
      </c>
      <c r="M73" s="305"/>
      <c r="N73" s="256" t="s">
        <v>38</v>
      </c>
      <c r="P73" s="257">
        <f t="shared" si="6"/>
        <v>7</v>
      </c>
      <c r="Q73" s="258"/>
      <c r="R73" s="258"/>
      <c r="S73" s="258"/>
      <c r="T73" s="283"/>
      <c r="U73" s="284"/>
      <c r="V73" s="284"/>
      <c r="W73" s="258"/>
      <c r="X73" s="259">
        <f t="shared" si="7"/>
        <v>0</v>
      </c>
      <c r="Y73" s="260"/>
      <c r="Z73" s="261"/>
      <c r="AA73" s="261"/>
    </row>
    <row r="74" spans="1:27" ht="15" x14ac:dyDescent="0.25">
      <c r="A74" s="230"/>
      <c r="B74" s="176"/>
      <c r="C74" s="252"/>
      <c r="D74" s="177"/>
      <c r="E74" s="253"/>
      <c r="F74" s="178"/>
      <c r="G74" s="178"/>
      <c r="H74" s="178"/>
      <c r="I74" s="178"/>
      <c r="J74" s="179"/>
      <c r="K74" s="254">
        <f t="shared" si="4"/>
        <v>0</v>
      </c>
      <c r="L74" s="255">
        <f t="shared" si="5"/>
        <v>0</v>
      </c>
      <c r="M74" s="305"/>
      <c r="N74" s="256" t="s">
        <v>38</v>
      </c>
      <c r="P74" s="257">
        <f t="shared" si="6"/>
        <v>7</v>
      </c>
      <c r="Q74" s="258"/>
      <c r="R74" s="258"/>
      <c r="S74" s="258"/>
      <c r="T74" s="283"/>
      <c r="U74" s="284"/>
      <c r="V74" s="284"/>
      <c r="W74" s="258"/>
      <c r="X74" s="259">
        <f t="shared" si="7"/>
        <v>0</v>
      </c>
      <c r="Y74" s="260"/>
      <c r="Z74" s="261"/>
      <c r="AA74" s="261"/>
    </row>
    <row r="75" spans="1:27" ht="15" x14ac:dyDescent="0.25">
      <c r="A75" s="230"/>
      <c r="B75" s="176"/>
      <c r="C75" s="252"/>
      <c r="D75" s="177"/>
      <c r="E75" s="253"/>
      <c r="F75" s="178"/>
      <c r="G75" s="178"/>
      <c r="H75" s="178"/>
      <c r="I75" s="178"/>
      <c r="J75" s="179"/>
      <c r="K75" s="254">
        <f t="shared" si="4"/>
        <v>0</v>
      </c>
      <c r="L75" s="255">
        <f t="shared" si="5"/>
        <v>0</v>
      </c>
      <c r="M75" s="305"/>
      <c r="N75" s="256" t="s">
        <v>38</v>
      </c>
      <c r="P75" s="257">
        <f t="shared" si="6"/>
        <v>7</v>
      </c>
      <c r="Q75" s="258"/>
      <c r="R75" s="258"/>
      <c r="S75" s="258"/>
      <c r="T75" s="283"/>
      <c r="U75" s="284"/>
      <c r="V75" s="284"/>
      <c r="W75" s="258"/>
      <c r="X75" s="259">
        <f t="shared" si="7"/>
        <v>0</v>
      </c>
      <c r="Y75" s="260"/>
      <c r="Z75" s="261"/>
      <c r="AA75" s="261"/>
    </row>
    <row r="76" spans="1:27" ht="15" x14ac:dyDescent="0.25">
      <c r="A76" s="230"/>
      <c r="B76" s="176"/>
      <c r="C76" s="252"/>
      <c r="D76" s="177"/>
      <c r="E76" s="253"/>
      <c r="F76" s="178"/>
      <c r="G76" s="178"/>
      <c r="H76" s="178"/>
      <c r="I76" s="178"/>
      <c r="J76" s="179"/>
      <c r="K76" s="254">
        <f t="shared" si="4"/>
        <v>0</v>
      </c>
      <c r="L76" s="255">
        <f t="shared" si="5"/>
        <v>0</v>
      </c>
      <c r="M76" s="305"/>
      <c r="N76" s="256" t="s">
        <v>38</v>
      </c>
      <c r="P76" s="257">
        <f t="shared" si="6"/>
        <v>7</v>
      </c>
      <c r="Q76" s="258"/>
      <c r="R76" s="258"/>
      <c r="S76" s="258"/>
      <c r="T76" s="283"/>
      <c r="U76" s="284"/>
      <c r="V76" s="284"/>
      <c r="W76" s="258"/>
      <c r="X76" s="259">
        <f t="shared" si="7"/>
        <v>0</v>
      </c>
      <c r="Y76" s="260"/>
      <c r="Z76" s="261"/>
      <c r="AA76" s="261"/>
    </row>
    <row r="77" spans="1:27" ht="15" x14ac:dyDescent="0.25">
      <c r="A77" s="230"/>
      <c r="B77" s="176"/>
      <c r="C77" s="252"/>
      <c r="D77" s="177"/>
      <c r="E77" s="253"/>
      <c r="F77" s="178"/>
      <c r="G77" s="178"/>
      <c r="H77" s="178"/>
      <c r="I77" s="178"/>
      <c r="J77" s="179"/>
      <c r="K77" s="254">
        <f t="shared" si="4"/>
        <v>0</v>
      </c>
      <c r="L77" s="255">
        <f t="shared" si="5"/>
        <v>0</v>
      </c>
      <c r="M77" s="305"/>
      <c r="N77" s="256" t="s">
        <v>38</v>
      </c>
      <c r="P77" s="257">
        <f t="shared" si="6"/>
        <v>7</v>
      </c>
      <c r="Q77" s="258"/>
      <c r="R77" s="258"/>
      <c r="S77" s="258"/>
      <c r="T77" s="283"/>
      <c r="U77" s="284"/>
      <c r="V77" s="284"/>
      <c r="W77" s="258"/>
      <c r="X77" s="259">
        <f t="shared" si="7"/>
        <v>0</v>
      </c>
      <c r="Y77" s="260"/>
      <c r="Z77" s="261"/>
      <c r="AA77" s="261"/>
    </row>
    <row r="78" spans="1:27" ht="15" x14ac:dyDescent="0.25">
      <c r="A78" s="230"/>
      <c r="B78" s="176"/>
      <c r="C78" s="252"/>
      <c r="D78" s="177"/>
      <c r="E78" s="253"/>
      <c r="F78" s="178"/>
      <c r="G78" s="178"/>
      <c r="H78" s="178"/>
      <c r="I78" s="178"/>
      <c r="J78" s="179"/>
      <c r="K78" s="254">
        <f t="shared" si="4"/>
        <v>0</v>
      </c>
      <c r="L78" s="255">
        <f t="shared" si="5"/>
        <v>0</v>
      </c>
      <c r="M78" s="305"/>
      <c r="N78" s="256" t="s">
        <v>38</v>
      </c>
      <c r="P78" s="257">
        <f t="shared" si="6"/>
        <v>7</v>
      </c>
      <c r="Q78" s="258"/>
      <c r="R78" s="258"/>
      <c r="S78" s="258"/>
      <c r="T78" s="283"/>
      <c r="U78" s="284"/>
      <c r="V78" s="284"/>
      <c r="W78" s="258"/>
      <c r="X78" s="259">
        <f t="shared" si="7"/>
        <v>0</v>
      </c>
      <c r="Y78" s="260"/>
      <c r="Z78" s="261"/>
      <c r="AA78" s="261"/>
    </row>
    <row r="79" spans="1:27" ht="15" x14ac:dyDescent="0.25">
      <c r="A79" s="230"/>
      <c r="B79" s="176"/>
      <c r="C79" s="252"/>
      <c r="D79" s="177"/>
      <c r="E79" s="253"/>
      <c r="F79" s="178"/>
      <c r="G79" s="178"/>
      <c r="H79" s="178"/>
      <c r="I79" s="178"/>
      <c r="J79" s="179"/>
      <c r="K79" s="254">
        <f t="shared" si="4"/>
        <v>0</v>
      </c>
      <c r="L79" s="255">
        <f t="shared" si="5"/>
        <v>0</v>
      </c>
      <c r="M79" s="305"/>
      <c r="N79" s="256" t="s">
        <v>38</v>
      </c>
      <c r="P79" s="257">
        <f t="shared" si="6"/>
        <v>7</v>
      </c>
      <c r="Q79" s="258"/>
      <c r="R79" s="258"/>
      <c r="S79" s="258"/>
      <c r="T79" s="283"/>
      <c r="U79" s="284"/>
      <c r="V79" s="284"/>
      <c r="W79" s="258"/>
      <c r="X79" s="259">
        <f t="shared" si="7"/>
        <v>0</v>
      </c>
      <c r="Y79" s="260"/>
      <c r="Z79" s="261"/>
      <c r="AA79" s="261"/>
    </row>
    <row r="80" spans="1:27" ht="15" x14ac:dyDescent="0.25">
      <c r="A80" s="230"/>
      <c r="B80" s="176"/>
      <c r="C80" s="252"/>
      <c r="D80" s="177"/>
      <c r="E80" s="253"/>
      <c r="F80" s="178"/>
      <c r="G80" s="178"/>
      <c r="H80" s="178"/>
      <c r="I80" s="178"/>
      <c r="J80" s="179"/>
      <c r="K80" s="254">
        <f t="shared" si="4"/>
        <v>0</v>
      </c>
      <c r="L80" s="255">
        <f t="shared" si="5"/>
        <v>0</v>
      </c>
      <c r="M80" s="305"/>
      <c r="N80" s="256" t="s">
        <v>38</v>
      </c>
      <c r="P80" s="257">
        <f t="shared" si="6"/>
        <v>7</v>
      </c>
      <c r="Q80" s="258"/>
      <c r="R80" s="258"/>
      <c r="S80" s="258"/>
      <c r="T80" s="283"/>
      <c r="U80" s="284"/>
      <c r="V80" s="284"/>
      <c r="W80" s="258"/>
      <c r="X80" s="259">
        <f t="shared" si="7"/>
        <v>0</v>
      </c>
      <c r="Y80" s="260"/>
      <c r="Z80" s="261"/>
      <c r="AA80" s="261"/>
    </row>
    <row r="81" spans="1:27" ht="15" x14ac:dyDescent="0.25">
      <c r="A81" s="230"/>
      <c r="B81" s="176"/>
      <c r="C81" s="252"/>
      <c r="D81" s="177"/>
      <c r="E81" s="253"/>
      <c r="F81" s="178"/>
      <c r="G81" s="178"/>
      <c r="H81" s="178"/>
      <c r="I81" s="178"/>
      <c r="J81" s="179"/>
      <c r="K81" s="254">
        <f t="shared" si="4"/>
        <v>0</v>
      </c>
      <c r="L81" s="255">
        <f t="shared" si="5"/>
        <v>0</v>
      </c>
      <c r="M81" s="305"/>
      <c r="N81" s="256" t="s">
        <v>38</v>
      </c>
      <c r="P81" s="257">
        <f t="shared" si="6"/>
        <v>7</v>
      </c>
      <c r="Q81" s="258"/>
      <c r="R81" s="258"/>
      <c r="S81" s="258"/>
      <c r="T81" s="283"/>
      <c r="U81" s="284"/>
      <c r="V81" s="284"/>
      <c r="W81" s="258"/>
      <c r="X81" s="259">
        <f t="shared" si="7"/>
        <v>0</v>
      </c>
      <c r="Y81" s="260"/>
      <c r="Z81" s="261"/>
      <c r="AA81" s="261"/>
    </row>
    <row r="82" spans="1:27" ht="15" x14ac:dyDescent="0.25">
      <c r="A82" s="230"/>
      <c r="B82" s="176"/>
      <c r="C82" s="252"/>
      <c r="D82" s="177"/>
      <c r="E82" s="253"/>
      <c r="F82" s="178"/>
      <c r="G82" s="178"/>
      <c r="H82" s="178"/>
      <c r="I82" s="178"/>
      <c r="J82" s="179"/>
      <c r="K82" s="254">
        <f t="shared" si="4"/>
        <v>0</v>
      </c>
      <c r="L82" s="255">
        <f t="shared" si="5"/>
        <v>0</v>
      </c>
      <c r="M82" s="305"/>
      <c r="N82" s="256" t="s">
        <v>38</v>
      </c>
      <c r="P82" s="257">
        <f t="shared" si="6"/>
        <v>7</v>
      </c>
      <c r="Q82" s="258"/>
      <c r="R82" s="258"/>
      <c r="S82" s="258"/>
      <c r="T82" s="283"/>
      <c r="U82" s="284"/>
      <c r="V82" s="284"/>
      <c r="W82" s="258"/>
      <c r="X82" s="259">
        <f t="shared" si="7"/>
        <v>0</v>
      </c>
      <c r="Y82" s="260"/>
      <c r="Z82" s="261"/>
      <c r="AA82" s="261"/>
    </row>
    <row r="83" spans="1:27" ht="15" x14ac:dyDescent="0.25">
      <c r="A83" s="230"/>
      <c r="B83" s="176"/>
      <c r="C83" s="252"/>
      <c r="D83" s="177"/>
      <c r="E83" s="253"/>
      <c r="F83" s="178"/>
      <c r="G83" s="178"/>
      <c r="H83" s="178"/>
      <c r="I83" s="178"/>
      <c r="J83" s="179"/>
      <c r="K83" s="254">
        <f t="shared" si="4"/>
        <v>0</v>
      </c>
      <c r="L83" s="255">
        <f t="shared" si="5"/>
        <v>0</v>
      </c>
      <c r="M83" s="305"/>
      <c r="N83" s="256" t="s">
        <v>38</v>
      </c>
      <c r="P83" s="257">
        <f t="shared" si="6"/>
        <v>7</v>
      </c>
      <c r="Q83" s="258"/>
      <c r="R83" s="258"/>
      <c r="S83" s="258"/>
      <c r="T83" s="283"/>
      <c r="U83" s="284"/>
      <c r="V83" s="284"/>
      <c r="W83" s="258"/>
      <c r="X83" s="259">
        <f t="shared" si="7"/>
        <v>0</v>
      </c>
      <c r="Y83" s="260"/>
      <c r="Z83" s="261"/>
      <c r="AA83" s="261"/>
    </row>
    <row r="84" spans="1:27" ht="15" x14ac:dyDescent="0.25">
      <c r="A84" s="230"/>
      <c r="B84" s="176"/>
      <c r="C84" s="252"/>
      <c r="D84" s="177"/>
      <c r="E84" s="253"/>
      <c r="F84" s="178"/>
      <c r="G84" s="178"/>
      <c r="H84" s="178"/>
      <c r="I84" s="178"/>
      <c r="J84" s="179"/>
      <c r="K84" s="254">
        <f t="shared" si="4"/>
        <v>0</v>
      </c>
      <c r="L84" s="255">
        <f t="shared" si="5"/>
        <v>0</v>
      </c>
      <c r="M84" s="305"/>
      <c r="N84" s="256" t="s">
        <v>38</v>
      </c>
      <c r="P84" s="257">
        <f t="shared" si="6"/>
        <v>7</v>
      </c>
      <c r="Q84" s="258"/>
      <c r="R84" s="258"/>
      <c r="S84" s="258"/>
      <c r="T84" s="283"/>
      <c r="U84" s="284"/>
      <c r="V84" s="284"/>
      <c r="W84" s="258"/>
      <c r="X84" s="259">
        <f t="shared" si="7"/>
        <v>0</v>
      </c>
      <c r="Y84" s="260"/>
      <c r="Z84" s="261"/>
      <c r="AA84" s="261"/>
    </row>
    <row r="85" spans="1:27" ht="15" x14ac:dyDescent="0.25">
      <c r="A85" s="230"/>
      <c r="B85" s="176"/>
      <c r="C85" s="252"/>
      <c r="D85" s="177"/>
      <c r="E85" s="253"/>
      <c r="F85" s="178"/>
      <c r="G85" s="178"/>
      <c r="H85" s="178"/>
      <c r="I85" s="178"/>
      <c r="J85" s="179"/>
      <c r="K85" s="254">
        <f t="shared" si="4"/>
        <v>0</v>
      </c>
      <c r="L85" s="255">
        <f t="shared" si="5"/>
        <v>0</v>
      </c>
      <c r="M85" s="305"/>
      <c r="N85" s="256" t="s">
        <v>38</v>
      </c>
      <c r="P85" s="257">
        <f t="shared" si="6"/>
        <v>7</v>
      </c>
      <c r="Q85" s="258"/>
      <c r="R85" s="258"/>
      <c r="S85" s="258"/>
      <c r="T85" s="283"/>
      <c r="U85" s="284"/>
      <c r="V85" s="284"/>
      <c r="W85" s="258"/>
      <c r="X85" s="259">
        <f t="shared" si="7"/>
        <v>0</v>
      </c>
      <c r="Y85" s="260"/>
      <c r="Z85" s="261"/>
      <c r="AA85" s="261"/>
    </row>
    <row r="86" spans="1:27" ht="15" x14ac:dyDescent="0.25">
      <c r="A86" s="230"/>
      <c r="B86" s="176"/>
      <c r="C86" s="252"/>
      <c r="D86" s="177"/>
      <c r="E86" s="253"/>
      <c r="F86" s="178"/>
      <c r="G86" s="178"/>
      <c r="H86" s="178"/>
      <c r="I86" s="178"/>
      <c r="J86" s="179"/>
      <c r="K86" s="254">
        <f t="shared" si="4"/>
        <v>0</v>
      </c>
      <c r="L86" s="255">
        <f t="shared" si="5"/>
        <v>0</v>
      </c>
      <c r="M86" s="305"/>
      <c r="N86" s="256" t="s">
        <v>38</v>
      </c>
      <c r="P86" s="257">
        <f t="shared" si="6"/>
        <v>7</v>
      </c>
      <c r="Q86" s="258"/>
      <c r="R86" s="258"/>
      <c r="S86" s="258"/>
      <c r="T86" s="283"/>
      <c r="U86" s="284"/>
      <c r="V86" s="284"/>
      <c r="W86" s="258"/>
      <c r="X86" s="259">
        <f t="shared" si="7"/>
        <v>0</v>
      </c>
      <c r="Y86" s="260"/>
      <c r="Z86" s="261"/>
      <c r="AA86" s="261"/>
    </row>
    <row r="87" spans="1:27" ht="15" x14ac:dyDescent="0.25">
      <c r="A87" s="230"/>
      <c r="B87" s="176"/>
      <c r="C87" s="252"/>
      <c r="D87" s="177"/>
      <c r="E87" s="253"/>
      <c r="F87" s="178"/>
      <c r="G87" s="178"/>
      <c r="H87" s="178"/>
      <c r="I87" s="178"/>
      <c r="J87" s="179"/>
      <c r="K87" s="254">
        <f t="shared" si="4"/>
        <v>0</v>
      </c>
      <c r="L87" s="255">
        <f t="shared" si="5"/>
        <v>0</v>
      </c>
      <c r="M87" s="305"/>
      <c r="N87" s="256" t="s">
        <v>38</v>
      </c>
      <c r="P87" s="257">
        <f t="shared" si="6"/>
        <v>7</v>
      </c>
      <c r="Q87" s="258"/>
      <c r="R87" s="258"/>
      <c r="S87" s="258"/>
      <c r="T87" s="283"/>
      <c r="U87" s="284"/>
      <c r="V87" s="284"/>
      <c r="W87" s="258"/>
      <c r="X87" s="259">
        <f t="shared" si="7"/>
        <v>0</v>
      </c>
      <c r="Y87" s="260"/>
      <c r="Z87" s="261"/>
      <c r="AA87" s="261"/>
    </row>
    <row r="88" spans="1:27" ht="15" x14ac:dyDescent="0.25">
      <c r="A88" s="230"/>
      <c r="B88" s="176"/>
      <c r="C88" s="252"/>
      <c r="D88" s="177"/>
      <c r="E88" s="253"/>
      <c r="F88" s="178"/>
      <c r="G88" s="178"/>
      <c r="H88" s="178"/>
      <c r="I88" s="178"/>
      <c r="J88" s="179"/>
      <c r="K88" s="254">
        <f t="shared" si="4"/>
        <v>0</v>
      </c>
      <c r="L88" s="255">
        <f t="shared" si="5"/>
        <v>0</v>
      </c>
      <c r="M88" s="305"/>
      <c r="N88" s="256" t="s">
        <v>38</v>
      </c>
      <c r="P88" s="257">
        <f t="shared" si="6"/>
        <v>7</v>
      </c>
      <c r="Q88" s="258"/>
      <c r="R88" s="258"/>
      <c r="S88" s="258"/>
      <c r="T88" s="283"/>
      <c r="U88" s="284"/>
      <c r="V88" s="284"/>
      <c r="W88" s="258"/>
      <c r="X88" s="259">
        <f t="shared" si="7"/>
        <v>0</v>
      </c>
      <c r="Y88" s="260"/>
      <c r="Z88" s="261"/>
      <c r="AA88" s="261"/>
    </row>
    <row r="89" spans="1:27" ht="15" x14ac:dyDescent="0.25">
      <c r="A89" s="230"/>
      <c r="B89" s="176"/>
      <c r="C89" s="252"/>
      <c r="D89" s="177"/>
      <c r="E89" s="253"/>
      <c r="F89" s="178"/>
      <c r="G89" s="178"/>
      <c r="H89" s="178"/>
      <c r="I89" s="178"/>
      <c r="J89" s="179"/>
      <c r="K89" s="254">
        <f t="shared" si="4"/>
        <v>0</v>
      </c>
      <c r="L89" s="255">
        <f t="shared" si="5"/>
        <v>0</v>
      </c>
      <c r="M89" s="305"/>
      <c r="N89" s="256" t="s">
        <v>38</v>
      </c>
      <c r="P89" s="257">
        <f t="shared" si="6"/>
        <v>7</v>
      </c>
      <c r="Q89" s="258"/>
      <c r="R89" s="258"/>
      <c r="S89" s="258"/>
      <c r="T89" s="283"/>
      <c r="U89" s="284"/>
      <c r="V89" s="284"/>
      <c r="W89" s="258"/>
      <c r="X89" s="259">
        <f t="shared" si="7"/>
        <v>0</v>
      </c>
      <c r="Y89" s="260"/>
      <c r="Z89" s="261"/>
      <c r="AA89" s="261"/>
    </row>
    <row r="90" spans="1:27" ht="15" x14ac:dyDescent="0.25">
      <c r="A90" s="230"/>
      <c r="B90" s="176"/>
      <c r="C90" s="252"/>
      <c r="D90" s="177"/>
      <c r="E90" s="253"/>
      <c r="F90" s="178"/>
      <c r="G90" s="178"/>
      <c r="H90" s="178"/>
      <c r="I90" s="178"/>
      <c r="J90" s="179"/>
      <c r="K90" s="254">
        <f t="shared" si="4"/>
        <v>0</v>
      </c>
      <c r="L90" s="255">
        <f t="shared" si="5"/>
        <v>0</v>
      </c>
      <c r="M90" s="305"/>
      <c r="N90" s="256" t="s">
        <v>38</v>
      </c>
      <c r="P90" s="257">
        <f t="shared" si="6"/>
        <v>7</v>
      </c>
      <c r="Q90" s="258"/>
      <c r="R90" s="258"/>
      <c r="S90" s="258"/>
      <c r="T90" s="283"/>
      <c r="U90" s="284"/>
      <c r="V90" s="284"/>
      <c r="W90" s="258"/>
      <c r="X90" s="259">
        <f t="shared" si="7"/>
        <v>0</v>
      </c>
      <c r="Y90" s="260"/>
      <c r="Z90" s="261"/>
      <c r="AA90" s="261"/>
    </row>
    <row r="91" spans="1:27" ht="15" x14ac:dyDescent="0.25">
      <c r="A91" s="230"/>
      <c r="B91" s="176"/>
      <c r="C91" s="252"/>
      <c r="D91" s="177"/>
      <c r="E91" s="253"/>
      <c r="F91" s="178"/>
      <c r="G91" s="178"/>
      <c r="H91" s="178"/>
      <c r="I91" s="178"/>
      <c r="J91" s="179"/>
      <c r="K91" s="254">
        <f t="shared" si="4"/>
        <v>0</v>
      </c>
      <c r="L91" s="255">
        <f t="shared" si="5"/>
        <v>0</v>
      </c>
      <c r="M91" s="305"/>
      <c r="N91" s="256" t="s">
        <v>38</v>
      </c>
      <c r="P91" s="257">
        <f t="shared" si="6"/>
        <v>7</v>
      </c>
      <c r="Q91" s="258"/>
      <c r="R91" s="258"/>
      <c r="S91" s="258"/>
      <c r="T91" s="283"/>
      <c r="U91" s="284"/>
      <c r="V91" s="284"/>
      <c r="W91" s="258"/>
      <c r="X91" s="259">
        <f t="shared" si="7"/>
        <v>0</v>
      </c>
      <c r="Y91" s="260"/>
      <c r="Z91" s="261"/>
      <c r="AA91" s="261"/>
    </row>
    <row r="92" spans="1:27" ht="15" x14ac:dyDescent="0.25">
      <c r="A92" s="230"/>
      <c r="B92" s="176"/>
      <c r="C92" s="252"/>
      <c r="D92" s="177"/>
      <c r="E92" s="253"/>
      <c r="F92" s="178"/>
      <c r="G92" s="178"/>
      <c r="H92" s="178"/>
      <c r="I92" s="178"/>
      <c r="J92" s="179"/>
      <c r="K92" s="254">
        <f t="shared" si="4"/>
        <v>0</v>
      </c>
      <c r="L92" s="255">
        <f t="shared" si="5"/>
        <v>0</v>
      </c>
      <c r="M92" s="305"/>
      <c r="N92" s="256" t="s">
        <v>38</v>
      </c>
      <c r="P92" s="257">
        <f t="shared" si="6"/>
        <v>7</v>
      </c>
      <c r="Q92" s="258"/>
      <c r="R92" s="258"/>
      <c r="S92" s="258"/>
      <c r="T92" s="283"/>
      <c r="U92" s="284"/>
      <c r="V92" s="284"/>
      <c r="W92" s="258"/>
      <c r="X92" s="259">
        <f t="shared" si="7"/>
        <v>0</v>
      </c>
      <c r="Y92" s="260"/>
      <c r="Z92" s="261"/>
      <c r="AA92" s="261"/>
    </row>
    <row r="93" spans="1:27" ht="15" x14ac:dyDescent="0.25">
      <c r="A93" s="230"/>
      <c r="B93" s="176"/>
      <c r="C93" s="252"/>
      <c r="D93" s="177"/>
      <c r="E93" s="253"/>
      <c r="F93" s="178"/>
      <c r="G93" s="178"/>
      <c r="H93" s="178"/>
      <c r="I93" s="178"/>
      <c r="J93" s="179"/>
      <c r="K93" s="254">
        <f t="shared" si="4"/>
        <v>0</v>
      </c>
      <c r="L93" s="255">
        <f t="shared" si="5"/>
        <v>0</v>
      </c>
      <c r="M93" s="305"/>
      <c r="N93" s="256" t="s">
        <v>38</v>
      </c>
      <c r="P93" s="257">
        <f t="shared" si="6"/>
        <v>7</v>
      </c>
      <c r="Q93" s="258"/>
      <c r="R93" s="258"/>
      <c r="S93" s="258"/>
      <c r="T93" s="283"/>
      <c r="U93" s="284"/>
      <c r="V93" s="284"/>
      <c r="W93" s="258"/>
      <c r="X93" s="259">
        <f t="shared" si="7"/>
        <v>0</v>
      </c>
      <c r="Y93" s="260"/>
      <c r="Z93" s="261"/>
      <c r="AA93" s="261"/>
    </row>
    <row r="94" spans="1:27" ht="15" x14ac:dyDescent="0.25">
      <c r="A94" s="230"/>
      <c r="B94" s="176"/>
      <c r="C94" s="252"/>
      <c r="D94" s="177"/>
      <c r="E94" s="253"/>
      <c r="F94" s="178"/>
      <c r="G94" s="178"/>
      <c r="H94" s="178"/>
      <c r="I94" s="178"/>
      <c r="J94" s="179"/>
      <c r="K94" s="254">
        <f t="shared" si="4"/>
        <v>0</v>
      </c>
      <c r="L94" s="255">
        <f t="shared" si="5"/>
        <v>0</v>
      </c>
      <c r="M94" s="305"/>
      <c r="N94" s="256" t="s">
        <v>38</v>
      </c>
      <c r="P94" s="257">
        <f t="shared" si="6"/>
        <v>7</v>
      </c>
      <c r="Q94" s="258"/>
      <c r="R94" s="258"/>
      <c r="S94" s="258"/>
      <c r="T94" s="283"/>
      <c r="U94" s="284"/>
      <c r="V94" s="284"/>
      <c r="W94" s="258"/>
      <c r="X94" s="259">
        <f t="shared" si="7"/>
        <v>0</v>
      </c>
      <c r="Y94" s="260"/>
      <c r="Z94" s="261"/>
      <c r="AA94" s="261"/>
    </row>
    <row r="95" spans="1:27" ht="15" x14ac:dyDescent="0.25">
      <c r="A95" s="230"/>
      <c r="B95" s="176"/>
      <c r="C95" s="252"/>
      <c r="D95" s="177"/>
      <c r="E95" s="253"/>
      <c r="F95" s="178"/>
      <c r="G95" s="178"/>
      <c r="H95" s="178"/>
      <c r="I95" s="178"/>
      <c r="J95" s="179"/>
      <c r="K95" s="254">
        <f t="shared" si="4"/>
        <v>0</v>
      </c>
      <c r="L95" s="255">
        <f t="shared" si="5"/>
        <v>0</v>
      </c>
      <c r="M95" s="305"/>
      <c r="N95" s="256" t="s">
        <v>38</v>
      </c>
      <c r="P95" s="257">
        <f t="shared" si="6"/>
        <v>7</v>
      </c>
      <c r="Q95" s="258"/>
      <c r="R95" s="258"/>
      <c r="S95" s="258"/>
      <c r="T95" s="283"/>
      <c r="U95" s="284"/>
      <c r="V95" s="284"/>
      <c r="W95" s="258"/>
      <c r="X95" s="259">
        <f t="shared" si="7"/>
        <v>0</v>
      </c>
      <c r="Y95" s="260"/>
      <c r="Z95" s="261"/>
      <c r="AA95" s="261"/>
    </row>
    <row r="96" spans="1:27" ht="15" x14ac:dyDescent="0.25">
      <c r="A96" s="230"/>
      <c r="B96" s="176"/>
      <c r="C96" s="252"/>
      <c r="D96" s="177"/>
      <c r="E96" s="253"/>
      <c r="F96" s="178"/>
      <c r="G96" s="178"/>
      <c r="H96" s="178"/>
      <c r="I96" s="178"/>
      <c r="J96" s="179"/>
      <c r="K96" s="254">
        <f t="shared" si="4"/>
        <v>0</v>
      </c>
      <c r="L96" s="255">
        <f t="shared" si="5"/>
        <v>0</v>
      </c>
      <c r="M96" s="305"/>
      <c r="N96" s="256" t="s">
        <v>38</v>
      </c>
      <c r="P96" s="257">
        <f t="shared" si="6"/>
        <v>7</v>
      </c>
      <c r="Q96" s="258"/>
      <c r="R96" s="258"/>
      <c r="S96" s="258"/>
      <c r="T96" s="283"/>
      <c r="U96" s="284"/>
      <c r="V96" s="284"/>
      <c r="W96" s="258"/>
      <c r="X96" s="259">
        <f t="shared" si="7"/>
        <v>0</v>
      </c>
      <c r="Y96" s="260"/>
      <c r="Z96" s="261"/>
      <c r="AA96" s="261"/>
    </row>
    <row r="97" spans="1:27" ht="15" x14ac:dyDescent="0.25">
      <c r="A97" s="230"/>
      <c r="B97" s="176"/>
      <c r="C97" s="252"/>
      <c r="D97" s="177"/>
      <c r="E97" s="253"/>
      <c r="F97" s="178"/>
      <c r="G97" s="178"/>
      <c r="H97" s="178"/>
      <c r="I97" s="178"/>
      <c r="J97" s="179"/>
      <c r="K97" s="254">
        <f t="shared" si="4"/>
        <v>0</v>
      </c>
      <c r="L97" s="255">
        <f t="shared" si="5"/>
        <v>0</v>
      </c>
      <c r="M97" s="305"/>
      <c r="N97" s="256" t="s">
        <v>38</v>
      </c>
      <c r="P97" s="257">
        <f t="shared" si="6"/>
        <v>7</v>
      </c>
      <c r="Q97" s="258"/>
      <c r="R97" s="258"/>
      <c r="S97" s="258"/>
      <c r="T97" s="283"/>
      <c r="U97" s="284"/>
      <c r="V97" s="284"/>
      <c r="W97" s="258"/>
      <c r="X97" s="259">
        <f t="shared" si="7"/>
        <v>0</v>
      </c>
      <c r="Y97" s="260"/>
      <c r="Z97" s="261"/>
      <c r="AA97" s="261"/>
    </row>
    <row r="98" spans="1:27" ht="15" x14ac:dyDescent="0.25">
      <c r="A98" s="230"/>
      <c r="B98" s="176"/>
      <c r="C98" s="252"/>
      <c r="D98" s="177"/>
      <c r="E98" s="253"/>
      <c r="F98" s="178"/>
      <c r="G98" s="178"/>
      <c r="H98" s="178"/>
      <c r="I98" s="178"/>
      <c r="J98" s="179"/>
      <c r="K98" s="254">
        <f t="shared" si="4"/>
        <v>0</v>
      </c>
      <c r="L98" s="255">
        <f t="shared" si="5"/>
        <v>0</v>
      </c>
      <c r="M98" s="305"/>
      <c r="N98" s="256" t="s">
        <v>38</v>
      </c>
      <c r="P98" s="257">
        <f t="shared" si="6"/>
        <v>7</v>
      </c>
      <c r="Q98" s="258"/>
      <c r="R98" s="258"/>
      <c r="S98" s="258"/>
      <c r="T98" s="283"/>
      <c r="U98" s="284"/>
      <c r="V98" s="284"/>
      <c r="W98" s="258"/>
      <c r="X98" s="259">
        <f t="shared" si="7"/>
        <v>0</v>
      </c>
      <c r="Y98" s="260"/>
      <c r="Z98" s="261"/>
      <c r="AA98" s="261"/>
    </row>
    <row r="99" spans="1:27" ht="15" x14ac:dyDescent="0.25">
      <c r="A99" s="230"/>
      <c r="B99" s="176"/>
      <c r="C99" s="252"/>
      <c r="D99" s="177"/>
      <c r="E99" s="253"/>
      <c r="F99" s="178"/>
      <c r="G99" s="178"/>
      <c r="H99" s="178"/>
      <c r="I99" s="178"/>
      <c r="J99" s="179"/>
      <c r="K99" s="254">
        <f t="shared" si="4"/>
        <v>0</v>
      </c>
      <c r="L99" s="255">
        <f t="shared" si="5"/>
        <v>0</v>
      </c>
      <c r="M99" s="305"/>
      <c r="N99" s="256" t="s">
        <v>38</v>
      </c>
      <c r="P99" s="257">
        <f t="shared" si="6"/>
        <v>7</v>
      </c>
      <c r="Q99" s="258"/>
      <c r="R99" s="258"/>
      <c r="S99" s="258"/>
      <c r="T99" s="283"/>
      <c r="U99" s="284"/>
      <c r="V99" s="284"/>
      <c r="W99" s="258"/>
      <c r="X99" s="259">
        <f t="shared" si="7"/>
        <v>0</v>
      </c>
      <c r="Y99" s="260"/>
      <c r="Z99" s="261"/>
      <c r="AA99" s="261"/>
    </row>
    <row r="100" spans="1:27" ht="15" x14ac:dyDescent="0.25">
      <c r="A100" s="230"/>
      <c r="B100" s="176"/>
      <c r="C100" s="252"/>
      <c r="D100" s="177"/>
      <c r="E100" s="253"/>
      <c r="F100" s="178"/>
      <c r="G100" s="178"/>
      <c r="H100" s="178"/>
      <c r="I100" s="178"/>
      <c r="J100" s="179"/>
      <c r="K100" s="254">
        <f t="shared" si="4"/>
        <v>0</v>
      </c>
      <c r="L100" s="255">
        <f t="shared" si="5"/>
        <v>0</v>
      </c>
      <c r="M100" s="305"/>
      <c r="N100" s="256" t="s">
        <v>38</v>
      </c>
      <c r="P100" s="257">
        <f t="shared" si="6"/>
        <v>7</v>
      </c>
      <c r="Q100" s="258"/>
      <c r="R100" s="258"/>
      <c r="S100" s="258"/>
      <c r="T100" s="283"/>
      <c r="U100" s="284"/>
      <c r="V100" s="284"/>
      <c r="W100" s="258"/>
      <c r="X100" s="259">
        <f t="shared" si="7"/>
        <v>0</v>
      </c>
      <c r="Y100" s="260"/>
      <c r="Z100" s="261"/>
      <c r="AA100" s="261"/>
    </row>
    <row r="101" spans="1:27" ht="15" x14ac:dyDescent="0.25">
      <c r="A101" s="230"/>
      <c r="B101" s="176"/>
      <c r="C101" s="252"/>
      <c r="D101" s="177"/>
      <c r="E101" s="253"/>
      <c r="F101" s="178"/>
      <c r="G101" s="178"/>
      <c r="H101" s="178"/>
      <c r="I101" s="178"/>
      <c r="J101" s="179"/>
      <c r="K101" s="254">
        <f t="shared" si="4"/>
        <v>0</v>
      </c>
      <c r="L101" s="255">
        <f t="shared" si="5"/>
        <v>0</v>
      </c>
      <c r="M101" s="305"/>
      <c r="N101" s="256" t="s">
        <v>38</v>
      </c>
      <c r="P101" s="257">
        <f t="shared" si="6"/>
        <v>7</v>
      </c>
      <c r="Q101" s="258"/>
      <c r="R101" s="258"/>
      <c r="S101" s="258"/>
      <c r="T101" s="283"/>
      <c r="U101" s="284"/>
      <c r="V101" s="284"/>
      <c r="W101" s="258"/>
      <c r="X101" s="259">
        <f t="shared" si="7"/>
        <v>0</v>
      </c>
      <c r="Y101" s="260"/>
      <c r="Z101" s="261"/>
      <c r="AA101" s="261"/>
    </row>
    <row r="102" spans="1:27" ht="15" x14ac:dyDescent="0.25">
      <c r="A102" s="230"/>
      <c r="B102" s="176"/>
      <c r="C102" s="252"/>
      <c r="D102" s="177"/>
      <c r="E102" s="253"/>
      <c r="F102" s="178"/>
      <c r="G102" s="178"/>
      <c r="H102" s="178"/>
      <c r="I102" s="178"/>
      <c r="J102" s="179"/>
      <c r="K102" s="254">
        <f t="shared" si="4"/>
        <v>0</v>
      </c>
      <c r="L102" s="255">
        <f t="shared" si="5"/>
        <v>0</v>
      </c>
      <c r="M102" s="305"/>
      <c r="N102" s="256" t="s">
        <v>38</v>
      </c>
      <c r="P102" s="257">
        <f t="shared" si="6"/>
        <v>7</v>
      </c>
      <c r="Q102" s="258"/>
      <c r="R102" s="258"/>
      <c r="S102" s="258"/>
      <c r="T102" s="283"/>
      <c r="U102" s="284"/>
      <c r="V102" s="284"/>
      <c r="W102" s="258"/>
      <c r="X102" s="259">
        <f t="shared" si="7"/>
        <v>0</v>
      </c>
      <c r="Y102" s="260"/>
      <c r="Z102" s="261"/>
      <c r="AA102" s="261"/>
    </row>
    <row r="103" spans="1:27" ht="15" x14ac:dyDescent="0.25">
      <c r="A103" s="230"/>
      <c r="B103" s="176"/>
      <c r="C103" s="252"/>
      <c r="D103" s="177"/>
      <c r="E103" s="253"/>
      <c r="F103" s="178"/>
      <c r="G103" s="178"/>
      <c r="H103" s="178"/>
      <c r="I103" s="178"/>
      <c r="J103" s="179"/>
      <c r="K103" s="254">
        <f t="shared" si="4"/>
        <v>0</v>
      </c>
      <c r="L103" s="255">
        <f t="shared" si="5"/>
        <v>0</v>
      </c>
      <c r="M103" s="305"/>
      <c r="N103" s="256" t="s">
        <v>38</v>
      </c>
      <c r="P103" s="257">
        <f t="shared" si="6"/>
        <v>7</v>
      </c>
      <c r="Q103" s="258"/>
      <c r="R103" s="258"/>
      <c r="S103" s="258"/>
      <c r="T103" s="283"/>
      <c r="U103" s="284"/>
      <c r="V103" s="284"/>
      <c r="W103" s="258"/>
      <c r="X103" s="259">
        <f t="shared" si="7"/>
        <v>0</v>
      </c>
      <c r="Y103" s="260"/>
      <c r="Z103" s="261"/>
      <c r="AA103" s="261"/>
    </row>
    <row r="104" spans="1:27" ht="15" x14ac:dyDescent="0.25">
      <c r="A104" s="230"/>
      <c r="B104" s="176"/>
      <c r="C104" s="252"/>
      <c r="D104" s="177"/>
      <c r="E104" s="253"/>
      <c r="F104" s="178"/>
      <c r="G104" s="178"/>
      <c r="H104" s="178"/>
      <c r="I104" s="178"/>
      <c r="J104" s="179"/>
      <c r="K104" s="254">
        <f t="shared" si="4"/>
        <v>0</v>
      </c>
      <c r="L104" s="255">
        <f t="shared" si="5"/>
        <v>0</v>
      </c>
      <c r="M104" s="305"/>
      <c r="N104" s="256" t="s">
        <v>38</v>
      </c>
      <c r="P104" s="257">
        <f t="shared" si="6"/>
        <v>7</v>
      </c>
      <c r="Q104" s="258"/>
      <c r="R104" s="258"/>
      <c r="S104" s="258"/>
      <c r="T104" s="283"/>
      <c r="U104" s="284"/>
      <c r="V104" s="284"/>
      <c r="W104" s="258"/>
      <c r="X104" s="259">
        <f t="shared" si="7"/>
        <v>0</v>
      </c>
      <c r="Y104" s="260"/>
      <c r="Z104" s="261"/>
      <c r="AA104" s="261"/>
    </row>
    <row r="105" spans="1:27" ht="15" x14ac:dyDescent="0.25">
      <c r="A105" s="230"/>
      <c r="B105" s="176"/>
      <c r="C105" s="252"/>
      <c r="D105" s="177"/>
      <c r="E105" s="253"/>
      <c r="F105" s="178"/>
      <c r="G105" s="178"/>
      <c r="H105" s="178"/>
      <c r="I105" s="178"/>
      <c r="J105" s="179"/>
      <c r="K105" s="254">
        <f t="shared" si="4"/>
        <v>0</v>
      </c>
      <c r="L105" s="255">
        <f t="shared" si="5"/>
        <v>0</v>
      </c>
      <c r="M105" s="305"/>
      <c r="N105" s="256" t="s">
        <v>38</v>
      </c>
      <c r="P105" s="257">
        <f t="shared" si="6"/>
        <v>7</v>
      </c>
      <c r="Q105" s="258"/>
      <c r="R105" s="258"/>
      <c r="S105" s="258"/>
      <c r="T105" s="283"/>
      <c r="U105" s="284"/>
      <c r="V105" s="284"/>
      <c r="W105" s="258"/>
      <c r="X105" s="259">
        <f t="shared" si="7"/>
        <v>0</v>
      </c>
      <c r="Y105" s="260"/>
      <c r="Z105" s="261"/>
      <c r="AA105" s="261"/>
    </row>
    <row r="106" spans="1:27" ht="15" x14ac:dyDescent="0.25">
      <c r="A106" s="230"/>
      <c r="B106" s="176"/>
      <c r="C106" s="252"/>
      <c r="D106" s="177"/>
      <c r="E106" s="253"/>
      <c r="F106" s="178"/>
      <c r="G106" s="178"/>
      <c r="H106" s="178"/>
      <c r="I106" s="178"/>
      <c r="J106" s="179"/>
      <c r="K106" s="254">
        <f t="shared" si="4"/>
        <v>0</v>
      </c>
      <c r="L106" s="255">
        <f t="shared" si="5"/>
        <v>0</v>
      </c>
      <c r="M106" s="305"/>
      <c r="N106" s="256" t="s">
        <v>38</v>
      </c>
      <c r="P106" s="257">
        <f t="shared" si="6"/>
        <v>7</v>
      </c>
      <c r="Q106" s="258"/>
      <c r="R106" s="258"/>
      <c r="S106" s="258"/>
      <c r="T106" s="283"/>
      <c r="U106" s="284"/>
      <c r="V106" s="284"/>
      <c r="W106" s="258"/>
      <c r="X106" s="259">
        <f t="shared" si="7"/>
        <v>0</v>
      </c>
      <c r="Y106" s="260"/>
      <c r="Z106" s="261"/>
      <c r="AA106" s="261"/>
    </row>
    <row r="107" spans="1:27" ht="15" x14ac:dyDescent="0.25">
      <c r="A107" s="230"/>
      <c r="B107" s="176"/>
      <c r="C107" s="252"/>
      <c r="D107" s="177"/>
      <c r="E107" s="253"/>
      <c r="F107" s="178"/>
      <c r="G107" s="178"/>
      <c r="H107" s="178"/>
      <c r="I107" s="178"/>
      <c r="J107" s="179"/>
      <c r="K107" s="254">
        <f t="shared" si="4"/>
        <v>0</v>
      </c>
      <c r="L107" s="255">
        <f t="shared" si="5"/>
        <v>0</v>
      </c>
      <c r="M107" s="305"/>
      <c r="N107" s="256" t="s">
        <v>38</v>
      </c>
      <c r="P107" s="257">
        <f t="shared" si="6"/>
        <v>7</v>
      </c>
      <c r="Q107" s="258"/>
      <c r="R107" s="258"/>
      <c r="S107" s="258"/>
      <c r="T107" s="283"/>
      <c r="U107" s="284"/>
      <c r="V107" s="284"/>
      <c r="W107" s="258"/>
      <c r="X107" s="259">
        <f t="shared" si="7"/>
        <v>0</v>
      </c>
      <c r="Y107" s="260"/>
      <c r="Z107" s="261"/>
      <c r="AA107" s="261"/>
    </row>
    <row r="108" spans="1:27" ht="15" x14ac:dyDescent="0.25">
      <c r="A108" s="230"/>
      <c r="B108" s="176"/>
      <c r="C108" s="252"/>
      <c r="D108" s="177"/>
      <c r="E108" s="253"/>
      <c r="F108" s="178"/>
      <c r="G108" s="178"/>
      <c r="H108" s="178"/>
      <c r="I108" s="178"/>
      <c r="J108" s="179"/>
      <c r="K108" s="254">
        <f t="shared" si="4"/>
        <v>0</v>
      </c>
      <c r="L108" s="255">
        <f t="shared" si="5"/>
        <v>0</v>
      </c>
      <c r="M108" s="305"/>
      <c r="N108" s="256" t="s">
        <v>38</v>
      </c>
      <c r="P108" s="257">
        <f t="shared" si="6"/>
        <v>7</v>
      </c>
      <c r="Q108" s="258"/>
      <c r="R108" s="258"/>
      <c r="S108" s="258"/>
      <c r="T108" s="283"/>
      <c r="U108" s="284"/>
      <c r="V108" s="284"/>
      <c r="W108" s="258"/>
      <c r="X108" s="259">
        <f t="shared" si="7"/>
        <v>0</v>
      </c>
      <c r="Y108" s="260"/>
      <c r="Z108" s="261"/>
      <c r="AA108" s="261"/>
    </row>
    <row r="109" spans="1:27" ht="15" x14ac:dyDescent="0.25">
      <c r="A109" s="230"/>
      <c r="B109" s="176"/>
      <c r="C109" s="252"/>
      <c r="D109" s="177"/>
      <c r="E109" s="253"/>
      <c r="F109" s="178"/>
      <c r="G109" s="178"/>
      <c r="H109" s="178"/>
      <c r="I109" s="178"/>
      <c r="J109" s="179"/>
      <c r="K109" s="254">
        <f t="shared" si="4"/>
        <v>0</v>
      </c>
      <c r="L109" s="255">
        <f t="shared" si="5"/>
        <v>0</v>
      </c>
      <c r="M109" s="305"/>
      <c r="N109" s="256" t="s">
        <v>38</v>
      </c>
      <c r="P109" s="257">
        <f t="shared" si="6"/>
        <v>7</v>
      </c>
      <c r="Q109" s="258"/>
      <c r="R109" s="258"/>
      <c r="S109" s="258"/>
      <c r="T109" s="283"/>
      <c r="U109" s="284"/>
      <c r="V109" s="284"/>
      <c r="W109" s="258"/>
      <c r="X109" s="259">
        <f t="shared" si="7"/>
        <v>0</v>
      </c>
      <c r="Y109" s="260"/>
      <c r="Z109" s="261"/>
      <c r="AA109" s="261"/>
    </row>
    <row r="110" spans="1:27" ht="15" x14ac:dyDescent="0.25">
      <c r="A110" s="230"/>
      <c r="B110" s="176"/>
      <c r="C110" s="252"/>
      <c r="D110" s="177"/>
      <c r="E110" s="253"/>
      <c r="F110" s="178"/>
      <c r="G110" s="178"/>
      <c r="H110" s="178"/>
      <c r="I110" s="178"/>
      <c r="J110" s="179"/>
      <c r="K110" s="254">
        <f t="shared" si="4"/>
        <v>0</v>
      </c>
      <c r="L110" s="255">
        <f t="shared" si="5"/>
        <v>0</v>
      </c>
      <c r="M110" s="305"/>
      <c r="N110" s="256" t="s">
        <v>38</v>
      </c>
      <c r="P110" s="257">
        <f t="shared" si="6"/>
        <v>7</v>
      </c>
      <c r="Q110" s="258"/>
      <c r="R110" s="258"/>
      <c r="S110" s="258"/>
      <c r="T110" s="283"/>
      <c r="U110" s="284"/>
      <c r="V110" s="284"/>
      <c r="W110" s="258"/>
      <c r="X110" s="259">
        <f t="shared" si="7"/>
        <v>0</v>
      </c>
      <c r="Y110" s="260"/>
      <c r="Z110" s="261"/>
      <c r="AA110" s="261"/>
    </row>
    <row r="111" spans="1:27" ht="15" x14ac:dyDescent="0.25">
      <c r="A111" s="230"/>
      <c r="B111" s="176"/>
      <c r="C111" s="252"/>
      <c r="D111" s="177"/>
      <c r="E111" s="253"/>
      <c r="F111" s="178"/>
      <c r="G111" s="178"/>
      <c r="H111" s="178"/>
      <c r="I111" s="178"/>
      <c r="J111" s="179"/>
      <c r="K111" s="254">
        <f t="shared" si="4"/>
        <v>0</v>
      </c>
      <c r="L111" s="255">
        <f t="shared" si="5"/>
        <v>0</v>
      </c>
      <c r="M111" s="305"/>
      <c r="N111" s="256" t="s">
        <v>38</v>
      </c>
      <c r="P111" s="257">
        <f t="shared" si="6"/>
        <v>7</v>
      </c>
      <c r="Q111" s="258"/>
      <c r="R111" s="258"/>
      <c r="S111" s="258"/>
      <c r="T111" s="283"/>
      <c r="U111" s="284"/>
      <c r="V111" s="284"/>
      <c r="W111" s="258"/>
      <c r="X111" s="259">
        <f t="shared" si="7"/>
        <v>0</v>
      </c>
      <c r="Y111" s="260"/>
      <c r="Z111" s="261"/>
      <c r="AA111" s="261"/>
    </row>
    <row r="112" spans="1:27" ht="15" x14ac:dyDescent="0.25">
      <c r="A112" s="230"/>
      <c r="B112" s="176"/>
      <c r="C112" s="252"/>
      <c r="D112" s="177"/>
      <c r="E112" s="253"/>
      <c r="F112" s="178"/>
      <c r="G112" s="178"/>
      <c r="H112" s="178"/>
      <c r="I112" s="178"/>
      <c r="J112" s="179"/>
      <c r="K112" s="254">
        <f t="shared" si="4"/>
        <v>0</v>
      </c>
      <c r="L112" s="255">
        <f t="shared" si="5"/>
        <v>0</v>
      </c>
      <c r="M112" s="305"/>
      <c r="N112" s="256" t="s">
        <v>38</v>
      </c>
      <c r="P112" s="257">
        <f t="shared" si="6"/>
        <v>7</v>
      </c>
      <c r="Q112" s="258"/>
      <c r="R112" s="258"/>
      <c r="S112" s="258"/>
      <c r="T112" s="283"/>
      <c r="U112" s="284"/>
      <c r="V112" s="284"/>
      <c r="W112" s="258"/>
      <c r="X112" s="259">
        <f t="shared" si="7"/>
        <v>0</v>
      </c>
      <c r="Y112" s="260"/>
      <c r="Z112" s="261"/>
      <c r="AA112" s="261"/>
    </row>
    <row r="113" spans="1:27" ht="15" x14ac:dyDescent="0.25">
      <c r="A113" s="230"/>
      <c r="B113" s="176"/>
      <c r="C113" s="252"/>
      <c r="D113" s="177"/>
      <c r="E113" s="253"/>
      <c r="F113" s="178"/>
      <c r="G113" s="178"/>
      <c r="H113" s="178"/>
      <c r="I113" s="178"/>
      <c r="J113" s="179"/>
      <c r="K113" s="254">
        <f t="shared" si="4"/>
        <v>0</v>
      </c>
      <c r="L113" s="255">
        <f t="shared" si="5"/>
        <v>0</v>
      </c>
      <c r="M113" s="305"/>
      <c r="N113" s="256" t="s">
        <v>38</v>
      </c>
      <c r="P113" s="257">
        <f t="shared" si="6"/>
        <v>7</v>
      </c>
      <c r="Q113" s="258"/>
      <c r="R113" s="258"/>
      <c r="S113" s="258"/>
      <c r="T113" s="283"/>
      <c r="U113" s="284"/>
      <c r="V113" s="284"/>
      <c r="W113" s="258"/>
      <c r="X113" s="259">
        <f t="shared" si="7"/>
        <v>0</v>
      </c>
      <c r="Y113" s="260"/>
      <c r="Z113" s="261"/>
      <c r="AA113" s="261"/>
    </row>
    <row r="114" spans="1:27" ht="15" x14ac:dyDescent="0.25">
      <c r="A114" s="230"/>
      <c r="B114" s="176"/>
      <c r="C114" s="252"/>
      <c r="D114" s="177"/>
      <c r="E114" s="253"/>
      <c r="F114" s="178"/>
      <c r="G114" s="178"/>
      <c r="H114" s="178"/>
      <c r="I114" s="178"/>
      <c r="J114" s="179"/>
      <c r="K114" s="254">
        <f t="shared" si="4"/>
        <v>0</v>
      </c>
      <c r="L114" s="255">
        <f t="shared" si="5"/>
        <v>0</v>
      </c>
      <c r="M114" s="305"/>
      <c r="N114" s="256" t="s">
        <v>38</v>
      </c>
      <c r="P114" s="257">
        <f t="shared" si="6"/>
        <v>7</v>
      </c>
      <c r="Q114" s="258"/>
      <c r="R114" s="258"/>
      <c r="S114" s="258"/>
      <c r="T114" s="283"/>
      <c r="U114" s="284"/>
      <c r="V114" s="284"/>
      <c r="W114" s="258"/>
      <c r="X114" s="259">
        <f t="shared" si="7"/>
        <v>0</v>
      </c>
      <c r="Y114" s="260"/>
      <c r="Z114" s="261"/>
      <c r="AA114" s="261"/>
    </row>
    <row r="115" spans="1:27" ht="15" x14ac:dyDescent="0.25">
      <c r="A115" s="230"/>
      <c r="B115" s="176"/>
      <c r="C115" s="252"/>
      <c r="D115" s="177"/>
      <c r="E115" s="253"/>
      <c r="F115" s="178"/>
      <c r="G115" s="178"/>
      <c r="H115" s="178"/>
      <c r="I115" s="178"/>
      <c r="J115" s="179"/>
      <c r="K115" s="254">
        <f t="shared" si="4"/>
        <v>0</v>
      </c>
      <c r="L115" s="255">
        <f t="shared" si="5"/>
        <v>0</v>
      </c>
      <c r="M115" s="305"/>
      <c r="N115" s="256" t="s">
        <v>38</v>
      </c>
      <c r="P115" s="257">
        <f t="shared" si="6"/>
        <v>7</v>
      </c>
      <c r="Q115" s="258"/>
      <c r="R115" s="258"/>
      <c r="S115" s="258"/>
      <c r="T115" s="283"/>
      <c r="U115" s="284"/>
      <c r="V115" s="284"/>
      <c r="W115" s="258"/>
      <c r="X115" s="259">
        <f t="shared" si="7"/>
        <v>0</v>
      </c>
      <c r="Y115" s="260"/>
      <c r="Z115" s="261"/>
      <c r="AA115" s="261"/>
    </row>
    <row r="116" spans="1:27" ht="15" x14ac:dyDescent="0.25">
      <c r="A116" s="230"/>
      <c r="B116" s="176"/>
      <c r="C116" s="252"/>
      <c r="D116" s="177"/>
      <c r="E116" s="253"/>
      <c r="F116" s="178"/>
      <c r="G116" s="178"/>
      <c r="H116" s="178"/>
      <c r="I116" s="178"/>
      <c r="J116" s="179"/>
      <c r="K116" s="254">
        <f t="shared" si="4"/>
        <v>0</v>
      </c>
      <c r="L116" s="255">
        <f t="shared" si="5"/>
        <v>0</v>
      </c>
      <c r="M116" s="305"/>
      <c r="N116" s="256" t="s">
        <v>38</v>
      </c>
      <c r="P116" s="257">
        <f t="shared" si="6"/>
        <v>7</v>
      </c>
      <c r="Q116" s="258"/>
      <c r="R116" s="258"/>
      <c r="S116" s="258"/>
      <c r="T116" s="283"/>
      <c r="U116" s="284"/>
      <c r="V116" s="284"/>
      <c r="W116" s="258"/>
      <c r="X116" s="259">
        <f t="shared" si="7"/>
        <v>0</v>
      </c>
      <c r="Y116" s="260"/>
      <c r="Z116" s="261"/>
      <c r="AA116" s="261"/>
    </row>
    <row r="117" spans="1:27" ht="15" x14ac:dyDescent="0.25">
      <c r="A117" s="230"/>
      <c r="B117" s="176"/>
      <c r="C117" s="252"/>
      <c r="D117" s="177"/>
      <c r="E117" s="253"/>
      <c r="F117" s="178"/>
      <c r="G117" s="178"/>
      <c r="H117" s="178"/>
      <c r="I117" s="178"/>
      <c r="J117" s="179"/>
      <c r="K117" s="254">
        <f t="shared" si="4"/>
        <v>0</v>
      </c>
      <c r="L117" s="255">
        <f t="shared" si="5"/>
        <v>0</v>
      </c>
      <c r="M117" s="305"/>
      <c r="N117" s="256" t="s">
        <v>38</v>
      </c>
      <c r="P117" s="257">
        <f t="shared" si="6"/>
        <v>7</v>
      </c>
      <c r="Q117" s="258"/>
      <c r="R117" s="258"/>
      <c r="S117" s="258"/>
      <c r="T117" s="283"/>
      <c r="U117" s="284"/>
      <c r="V117" s="284"/>
      <c r="W117" s="258"/>
      <c r="X117" s="259">
        <f t="shared" si="7"/>
        <v>0</v>
      </c>
      <c r="Y117" s="260"/>
      <c r="Z117" s="261"/>
      <c r="AA117" s="261"/>
    </row>
    <row r="118" spans="1:27" ht="15" x14ac:dyDescent="0.25">
      <c r="A118" s="230"/>
      <c r="B118" s="176"/>
      <c r="C118" s="252"/>
      <c r="D118" s="177"/>
      <c r="E118" s="253"/>
      <c r="F118" s="178"/>
      <c r="G118" s="178"/>
      <c r="H118" s="178"/>
      <c r="I118" s="178"/>
      <c r="J118" s="179"/>
      <c r="K118" s="254">
        <f t="shared" si="4"/>
        <v>0</v>
      </c>
      <c r="L118" s="255">
        <f t="shared" si="5"/>
        <v>0</v>
      </c>
      <c r="M118" s="305"/>
      <c r="N118" s="256" t="s">
        <v>38</v>
      </c>
      <c r="P118" s="257">
        <f t="shared" si="6"/>
        <v>7</v>
      </c>
      <c r="Q118" s="258"/>
      <c r="R118" s="258"/>
      <c r="S118" s="258"/>
      <c r="T118" s="283"/>
      <c r="U118" s="284"/>
      <c r="V118" s="284"/>
      <c r="W118" s="258"/>
      <c r="X118" s="259">
        <f t="shared" si="7"/>
        <v>0</v>
      </c>
      <c r="Y118" s="260"/>
      <c r="Z118" s="261"/>
      <c r="AA118" s="261"/>
    </row>
    <row r="119" spans="1:27" ht="15" x14ac:dyDescent="0.25">
      <c r="A119" s="230"/>
      <c r="B119" s="176"/>
      <c r="C119" s="252"/>
      <c r="D119" s="177"/>
      <c r="E119" s="253"/>
      <c r="F119" s="178"/>
      <c r="G119" s="178"/>
      <c r="H119" s="178"/>
      <c r="I119" s="178"/>
      <c r="J119" s="179"/>
      <c r="K119" s="254">
        <f t="shared" si="4"/>
        <v>0</v>
      </c>
      <c r="L119" s="255">
        <f t="shared" si="5"/>
        <v>0</v>
      </c>
      <c r="M119" s="305"/>
      <c r="N119" s="256" t="s">
        <v>38</v>
      </c>
      <c r="P119" s="257">
        <f t="shared" si="6"/>
        <v>7</v>
      </c>
      <c r="Q119" s="258"/>
      <c r="R119" s="258"/>
      <c r="S119" s="258"/>
      <c r="T119" s="283"/>
      <c r="U119" s="284"/>
      <c r="V119" s="284"/>
      <c r="W119" s="258"/>
      <c r="X119" s="259">
        <f t="shared" si="7"/>
        <v>0</v>
      </c>
      <c r="Y119" s="260"/>
      <c r="Z119" s="261"/>
      <c r="AA119" s="261"/>
    </row>
    <row r="120" spans="1:27" ht="15" x14ac:dyDescent="0.25">
      <c r="A120" s="230"/>
      <c r="B120" s="176"/>
      <c r="C120" s="252"/>
      <c r="D120" s="177"/>
      <c r="E120" s="253"/>
      <c r="F120" s="178"/>
      <c r="G120" s="178"/>
      <c r="H120" s="178"/>
      <c r="I120" s="178"/>
      <c r="J120" s="179"/>
      <c r="K120" s="254">
        <f t="shared" si="4"/>
        <v>0</v>
      </c>
      <c r="L120" s="255">
        <f t="shared" si="5"/>
        <v>0</v>
      </c>
      <c r="M120" s="305"/>
      <c r="N120" s="256" t="s">
        <v>38</v>
      </c>
      <c r="P120" s="257">
        <f t="shared" si="6"/>
        <v>7</v>
      </c>
      <c r="Q120" s="258"/>
      <c r="R120" s="258"/>
      <c r="S120" s="258"/>
      <c r="T120" s="283"/>
      <c r="U120" s="284"/>
      <c r="V120" s="284"/>
      <c r="W120" s="258"/>
      <c r="X120" s="259">
        <f t="shared" si="7"/>
        <v>0</v>
      </c>
      <c r="Y120" s="260"/>
      <c r="Z120" s="261"/>
      <c r="AA120" s="261"/>
    </row>
    <row r="121" spans="1:27" ht="15" x14ac:dyDescent="0.25">
      <c r="A121" s="230"/>
      <c r="B121" s="176"/>
      <c r="C121" s="252"/>
      <c r="D121" s="177"/>
      <c r="E121" s="253"/>
      <c r="F121" s="178"/>
      <c r="G121" s="178"/>
      <c r="H121" s="178"/>
      <c r="I121" s="178"/>
      <c r="J121" s="179"/>
      <c r="K121" s="254">
        <f t="shared" si="4"/>
        <v>0</v>
      </c>
      <c r="L121" s="255">
        <f t="shared" si="5"/>
        <v>0</v>
      </c>
      <c r="M121" s="305"/>
      <c r="N121" s="256" t="s">
        <v>38</v>
      </c>
      <c r="P121" s="257">
        <f t="shared" si="6"/>
        <v>7</v>
      </c>
      <c r="Q121" s="258"/>
      <c r="R121" s="258"/>
      <c r="S121" s="258"/>
      <c r="T121" s="283"/>
      <c r="U121" s="284"/>
      <c r="V121" s="284"/>
      <c r="W121" s="258"/>
      <c r="X121" s="259">
        <f t="shared" si="7"/>
        <v>0</v>
      </c>
      <c r="Y121" s="260"/>
      <c r="Z121" s="261"/>
      <c r="AA121" s="261"/>
    </row>
    <row r="122" spans="1:27" ht="15" x14ac:dyDescent="0.25">
      <c r="A122" s="230"/>
      <c r="B122" s="176"/>
      <c r="C122" s="252"/>
      <c r="D122" s="177"/>
      <c r="E122" s="253"/>
      <c r="F122" s="178"/>
      <c r="G122" s="178"/>
      <c r="H122" s="178"/>
      <c r="I122" s="178"/>
      <c r="J122" s="179"/>
      <c r="K122" s="254">
        <f t="shared" si="4"/>
        <v>0</v>
      </c>
      <c r="L122" s="255">
        <f t="shared" si="5"/>
        <v>0</v>
      </c>
      <c r="M122" s="305"/>
      <c r="N122" s="256" t="s">
        <v>38</v>
      </c>
      <c r="P122" s="257">
        <f t="shared" si="6"/>
        <v>7</v>
      </c>
      <c r="Q122" s="258"/>
      <c r="R122" s="258"/>
      <c r="S122" s="258"/>
      <c r="T122" s="283"/>
      <c r="U122" s="284"/>
      <c r="V122" s="284"/>
      <c r="W122" s="258"/>
      <c r="X122" s="259">
        <f t="shared" si="7"/>
        <v>0</v>
      </c>
      <c r="Y122" s="260"/>
      <c r="Z122" s="261"/>
      <c r="AA122" s="261"/>
    </row>
    <row r="123" spans="1:27" ht="15" x14ac:dyDescent="0.25">
      <c r="A123" s="230"/>
      <c r="B123" s="176"/>
      <c r="C123" s="252"/>
      <c r="D123" s="177"/>
      <c r="E123" s="253"/>
      <c r="F123" s="178"/>
      <c r="G123" s="178"/>
      <c r="H123" s="178"/>
      <c r="I123" s="178"/>
      <c r="J123" s="179"/>
      <c r="K123" s="254">
        <f t="shared" si="4"/>
        <v>0</v>
      </c>
      <c r="L123" s="255">
        <f t="shared" si="5"/>
        <v>0</v>
      </c>
      <c r="M123" s="305"/>
      <c r="N123" s="256" t="s">
        <v>38</v>
      </c>
      <c r="P123" s="257">
        <f t="shared" si="6"/>
        <v>7</v>
      </c>
      <c r="Q123" s="258"/>
      <c r="R123" s="258"/>
      <c r="S123" s="258"/>
      <c r="T123" s="283"/>
      <c r="U123" s="284"/>
      <c r="V123" s="284"/>
      <c r="W123" s="258"/>
      <c r="X123" s="259">
        <f t="shared" si="7"/>
        <v>0</v>
      </c>
      <c r="Y123" s="260"/>
      <c r="Z123" s="261"/>
      <c r="AA123" s="261"/>
    </row>
    <row r="124" spans="1:27" ht="15" x14ac:dyDescent="0.25">
      <c r="A124" s="230"/>
      <c r="B124" s="176"/>
      <c r="C124" s="252"/>
      <c r="D124" s="177"/>
      <c r="E124" s="253"/>
      <c r="F124" s="178"/>
      <c r="G124" s="178"/>
      <c r="H124" s="178"/>
      <c r="I124" s="178"/>
      <c r="J124" s="179"/>
      <c r="K124" s="254">
        <f t="shared" si="4"/>
        <v>0</v>
      </c>
      <c r="L124" s="255">
        <f t="shared" si="5"/>
        <v>0</v>
      </c>
      <c r="M124" s="305"/>
      <c r="N124" s="256" t="s">
        <v>38</v>
      </c>
      <c r="P124" s="257">
        <f t="shared" si="6"/>
        <v>7</v>
      </c>
      <c r="Q124" s="258"/>
      <c r="R124" s="258"/>
      <c r="S124" s="258"/>
      <c r="T124" s="283"/>
      <c r="U124" s="284"/>
      <c r="V124" s="284"/>
      <c r="W124" s="258"/>
      <c r="X124" s="259">
        <f t="shared" si="7"/>
        <v>0</v>
      </c>
      <c r="Y124" s="260"/>
      <c r="Z124" s="261"/>
      <c r="AA124" s="261"/>
    </row>
    <row r="125" spans="1:27" ht="15" x14ac:dyDescent="0.25">
      <c r="A125" s="230"/>
      <c r="B125" s="176"/>
      <c r="C125" s="252"/>
      <c r="D125" s="177"/>
      <c r="E125" s="253"/>
      <c r="F125" s="178"/>
      <c r="G125" s="178"/>
      <c r="H125" s="178"/>
      <c r="I125" s="178"/>
      <c r="J125" s="179"/>
      <c r="K125" s="254">
        <f t="shared" si="4"/>
        <v>0</v>
      </c>
      <c r="L125" s="255">
        <f t="shared" si="5"/>
        <v>0</v>
      </c>
      <c r="M125" s="305"/>
      <c r="N125" s="256" t="s">
        <v>38</v>
      </c>
      <c r="P125" s="257">
        <f t="shared" si="6"/>
        <v>7</v>
      </c>
      <c r="Q125" s="258"/>
      <c r="R125" s="258"/>
      <c r="S125" s="258"/>
      <c r="T125" s="283"/>
      <c r="U125" s="284"/>
      <c r="V125" s="284"/>
      <c r="W125" s="258"/>
      <c r="X125" s="259">
        <f t="shared" si="7"/>
        <v>0</v>
      </c>
      <c r="Y125" s="260"/>
      <c r="Z125" s="261"/>
      <c r="AA125" s="261"/>
    </row>
    <row r="126" spans="1:27" ht="15" x14ac:dyDescent="0.25">
      <c r="A126" s="230"/>
      <c r="B126" s="176"/>
      <c r="C126" s="252"/>
      <c r="D126" s="177"/>
      <c r="E126" s="253"/>
      <c r="F126" s="178"/>
      <c r="G126" s="178"/>
      <c r="H126" s="178"/>
      <c r="I126" s="178"/>
      <c r="J126" s="179"/>
      <c r="K126" s="254">
        <f t="shared" si="4"/>
        <v>0</v>
      </c>
      <c r="L126" s="255">
        <f t="shared" si="5"/>
        <v>0</v>
      </c>
      <c r="M126" s="305"/>
      <c r="N126" s="256" t="s">
        <v>38</v>
      </c>
      <c r="P126" s="257">
        <f t="shared" si="6"/>
        <v>7</v>
      </c>
      <c r="Q126" s="258"/>
      <c r="R126" s="258"/>
      <c r="S126" s="258"/>
      <c r="T126" s="283"/>
      <c r="U126" s="284"/>
      <c r="V126" s="284"/>
      <c r="W126" s="258"/>
      <c r="X126" s="259">
        <f t="shared" si="7"/>
        <v>0</v>
      </c>
      <c r="Y126" s="260"/>
      <c r="Z126" s="261"/>
      <c r="AA126" s="261"/>
    </row>
    <row r="127" spans="1:27" ht="15" x14ac:dyDescent="0.25">
      <c r="A127" s="230"/>
      <c r="B127" s="176"/>
      <c r="C127" s="252"/>
      <c r="D127" s="177"/>
      <c r="E127" s="253"/>
      <c r="F127" s="178"/>
      <c r="G127" s="178"/>
      <c r="H127" s="178"/>
      <c r="I127" s="178"/>
      <c r="J127" s="179"/>
      <c r="K127" s="254">
        <f t="shared" si="4"/>
        <v>0</v>
      </c>
      <c r="L127" s="255">
        <f t="shared" si="5"/>
        <v>0</v>
      </c>
      <c r="M127" s="305"/>
      <c r="N127" s="256" t="s">
        <v>38</v>
      </c>
      <c r="P127" s="257">
        <f t="shared" si="6"/>
        <v>7</v>
      </c>
      <c r="Q127" s="258"/>
      <c r="R127" s="258"/>
      <c r="S127" s="258"/>
      <c r="T127" s="283"/>
      <c r="U127" s="284"/>
      <c r="V127" s="284"/>
      <c r="W127" s="258"/>
      <c r="X127" s="259">
        <f t="shared" si="7"/>
        <v>0</v>
      </c>
      <c r="Y127" s="260"/>
      <c r="Z127" s="261"/>
      <c r="AA127" s="261"/>
    </row>
    <row r="128" spans="1:27" ht="15" x14ac:dyDescent="0.25">
      <c r="A128" s="230"/>
      <c r="B128" s="176"/>
      <c r="C128" s="252"/>
      <c r="D128" s="177"/>
      <c r="E128" s="253"/>
      <c r="F128" s="178"/>
      <c r="G128" s="178"/>
      <c r="H128" s="178"/>
      <c r="I128" s="178"/>
      <c r="J128" s="179"/>
      <c r="K128" s="254">
        <f t="shared" si="4"/>
        <v>0</v>
      </c>
      <c r="L128" s="255">
        <f t="shared" si="5"/>
        <v>0</v>
      </c>
      <c r="M128" s="305"/>
      <c r="N128" s="256" t="s">
        <v>38</v>
      </c>
      <c r="P128" s="257">
        <f t="shared" si="6"/>
        <v>7</v>
      </c>
      <c r="Q128" s="258"/>
      <c r="R128" s="258"/>
      <c r="S128" s="258"/>
      <c r="T128" s="283"/>
      <c r="U128" s="284"/>
      <c r="V128" s="284"/>
      <c r="W128" s="258"/>
      <c r="X128" s="259">
        <f t="shared" si="7"/>
        <v>0</v>
      </c>
      <c r="Y128" s="260"/>
      <c r="Z128" s="261"/>
      <c r="AA128" s="261"/>
    </row>
    <row r="129" spans="1:27" ht="15" x14ac:dyDescent="0.25">
      <c r="A129" s="230"/>
      <c r="B129" s="176"/>
      <c r="C129" s="252"/>
      <c r="D129" s="177"/>
      <c r="E129" s="253"/>
      <c r="F129" s="178"/>
      <c r="G129" s="178"/>
      <c r="H129" s="178"/>
      <c r="I129" s="178"/>
      <c r="J129" s="179"/>
      <c r="K129" s="254">
        <f t="shared" si="4"/>
        <v>0</v>
      </c>
      <c r="L129" s="255">
        <f t="shared" si="5"/>
        <v>0</v>
      </c>
      <c r="M129" s="305"/>
      <c r="N129" s="256" t="s">
        <v>38</v>
      </c>
      <c r="P129" s="257">
        <f t="shared" si="6"/>
        <v>7</v>
      </c>
      <c r="Q129" s="258"/>
      <c r="R129" s="258"/>
      <c r="S129" s="258"/>
      <c r="T129" s="283"/>
      <c r="U129" s="284"/>
      <c r="V129" s="284"/>
      <c r="W129" s="258"/>
      <c r="X129" s="259">
        <f t="shared" si="7"/>
        <v>0</v>
      </c>
      <c r="Y129" s="260"/>
      <c r="Z129" s="261"/>
      <c r="AA129" s="261"/>
    </row>
    <row r="130" spans="1:27" ht="15" x14ac:dyDescent="0.25">
      <c r="A130" s="230"/>
      <c r="B130" s="176"/>
      <c r="C130" s="252"/>
      <c r="D130" s="177"/>
      <c r="E130" s="253"/>
      <c r="F130" s="178"/>
      <c r="G130" s="178"/>
      <c r="H130" s="178"/>
      <c r="I130" s="178"/>
      <c r="J130" s="179"/>
      <c r="K130" s="254">
        <f t="shared" si="4"/>
        <v>0</v>
      </c>
      <c r="L130" s="255">
        <f t="shared" si="5"/>
        <v>0</v>
      </c>
      <c r="M130" s="305"/>
      <c r="N130" s="256" t="s">
        <v>38</v>
      </c>
      <c r="P130" s="257">
        <f t="shared" si="6"/>
        <v>7</v>
      </c>
      <c r="Q130" s="258"/>
      <c r="R130" s="258"/>
      <c r="S130" s="258"/>
      <c r="T130" s="283"/>
      <c r="U130" s="284"/>
      <c r="V130" s="284"/>
      <c r="W130" s="258"/>
      <c r="X130" s="259">
        <f t="shared" si="7"/>
        <v>0</v>
      </c>
      <c r="Y130" s="260"/>
      <c r="Z130" s="261"/>
      <c r="AA130" s="261"/>
    </row>
    <row r="131" spans="1:27" ht="15" x14ac:dyDescent="0.25">
      <c r="A131" s="230"/>
      <c r="B131" s="176"/>
      <c r="C131" s="252"/>
      <c r="D131" s="177"/>
      <c r="E131" s="253"/>
      <c r="F131" s="178"/>
      <c r="G131" s="178"/>
      <c r="H131" s="178"/>
      <c r="I131" s="178"/>
      <c r="J131" s="179"/>
      <c r="K131" s="254">
        <f t="shared" si="4"/>
        <v>0</v>
      </c>
      <c r="L131" s="255">
        <f t="shared" si="5"/>
        <v>0</v>
      </c>
      <c r="M131" s="305"/>
      <c r="N131" s="256" t="s">
        <v>38</v>
      </c>
      <c r="P131" s="257">
        <f t="shared" si="6"/>
        <v>7</v>
      </c>
      <c r="Q131" s="258"/>
      <c r="R131" s="258"/>
      <c r="S131" s="258"/>
      <c r="T131" s="283"/>
      <c r="U131" s="284"/>
      <c r="V131" s="284"/>
      <c r="W131" s="258"/>
      <c r="X131" s="259">
        <f t="shared" si="7"/>
        <v>0</v>
      </c>
      <c r="Y131" s="260"/>
      <c r="Z131" s="261"/>
      <c r="AA131" s="261"/>
    </row>
    <row r="132" spans="1:27" ht="15" x14ac:dyDescent="0.25">
      <c r="A132" s="230"/>
      <c r="B132" s="176"/>
      <c r="C132" s="252"/>
      <c r="D132" s="177"/>
      <c r="E132" s="253"/>
      <c r="F132" s="178"/>
      <c r="G132" s="178"/>
      <c r="H132" s="178"/>
      <c r="I132" s="178"/>
      <c r="J132" s="179"/>
      <c r="K132" s="254">
        <f t="shared" si="4"/>
        <v>0</v>
      </c>
      <c r="L132" s="255">
        <f t="shared" si="5"/>
        <v>0</v>
      </c>
      <c r="M132" s="305"/>
      <c r="N132" s="256" t="s">
        <v>38</v>
      </c>
      <c r="P132" s="257">
        <f t="shared" si="6"/>
        <v>7</v>
      </c>
      <c r="Q132" s="258"/>
      <c r="R132" s="258"/>
      <c r="S132" s="258"/>
      <c r="T132" s="283"/>
      <c r="U132" s="284"/>
      <c r="V132" s="284"/>
      <c r="W132" s="258"/>
      <c r="X132" s="259">
        <f t="shared" si="7"/>
        <v>0</v>
      </c>
      <c r="Y132" s="260"/>
      <c r="Z132" s="261"/>
      <c r="AA132" s="261"/>
    </row>
    <row r="133" spans="1:27" ht="15" x14ac:dyDescent="0.25">
      <c r="A133" s="230"/>
      <c r="B133" s="176"/>
      <c r="C133" s="252"/>
      <c r="D133" s="177"/>
      <c r="E133" s="253"/>
      <c r="F133" s="178"/>
      <c r="G133" s="178"/>
      <c r="H133" s="178"/>
      <c r="I133" s="178"/>
      <c r="J133" s="179"/>
      <c r="K133" s="254">
        <f t="shared" si="4"/>
        <v>0</v>
      </c>
      <c r="L133" s="255">
        <f t="shared" si="5"/>
        <v>0</v>
      </c>
      <c r="M133" s="305"/>
      <c r="N133" s="256" t="s">
        <v>38</v>
      </c>
      <c r="P133" s="257">
        <f t="shared" si="6"/>
        <v>7</v>
      </c>
      <c r="Q133" s="258"/>
      <c r="R133" s="258"/>
      <c r="S133" s="258"/>
      <c r="T133" s="283"/>
      <c r="U133" s="284"/>
      <c r="V133" s="284"/>
      <c r="W133" s="258"/>
      <c r="X133" s="259">
        <f t="shared" si="7"/>
        <v>0</v>
      </c>
      <c r="Y133" s="260"/>
      <c r="Z133" s="261"/>
      <c r="AA133" s="261"/>
    </row>
    <row r="134" spans="1:27" ht="15" x14ac:dyDescent="0.25">
      <c r="A134" s="230"/>
      <c r="B134" s="176"/>
      <c r="C134" s="252"/>
      <c r="D134" s="177"/>
      <c r="E134" s="253"/>
      <c r="F134" s="178"/>
      <c r="G134" s="178"/>
      <c r="H134" s="178"/>
      <c r="I134" s="178"/>
      <c r="J134" s="179"/>
      <c r="K134" s="254">
        <f t="shared" si="4"/>
        <v>0</v>
      </c>
      <c r="L134" s="255">
        <f t="shared" si="5"/>
        <v>0</v>
      </c>
      <c r="M134" s="305"/>
      <c r="N134" s="256" t="s">
        <v>38</v>
      </c>
      <c r="P134" s="257">
        <f t="shared" si="6"/>
        <v>7</v>
      </c>
      <c r="Q134" s="258"/>
      <c r="R134" s="258"/>
      <c r="S134" s="258"/>
      <c r="T134" s="283"/>
      <c r="U134" s="284"/>
      <c r="V134" s="284"/>
      <c r="W134" s="258"/>
      <c r="X134" s="259">
        <f t="shared" si="7"/>
        <v>0</v>
      </c>
      <c r="Y134" s="260"/>
      <c r="Z134" s="261"/>
      <c r="AA134" s="261"/>
    </row>
    <row r="135" spans="1:27" ht="15" x14ac:dyDescent="0.25">
      <c r="A135" s="230"/>
      <c r="B135" s="176"/>
      <c r="C135" s="252"/>
      <c r="D135" s="177"/>
      <c r="E135" s="253"/>
      <c r="F135" s="178"/>
      <c r="G135" s="178"/>
      <c r="H135" s="178"/>
      <c r="I135" s="178"/>
      <c r="J135" s="179"/>
      <c r="K135" s="254">
        <f t="shared" si="4"/>
        <v>0</v>
      </c>
      <c r="L135" s="255">
        <f t="shared" si="5"/>
        <v>0</v>
      </c>
      <c r="M135" s="305"/>
      <c r="N135" s="256" t="s">
        <v>38</v>
      </c>
      <c r="P135" s="257">
        <f t="shared" si="6"/>
        <v>7</v>
      </c>
      <c r="Q135" s="258"/>
      <c r="R135" s="258"/>
      <c r="S135" s="258"/>
      <c r="T135" s="283"/>
      <c r="U135" s="284"/>
      <c r="V135" s="284"/>
      <c r="W135" s="258"/>
      <c r="X135" s="259">
        <f t="shared" si="7"/>
        <v>0</v>
      </c>
      <c r="Y135" s="260"/>
      <c r="Z135" s="261"/>
      <c r="AA135" s="261"/>
    </row>
    <row r="136" spans="1:27" ht="15" x14ac:dyDescent="0.25">
      <c r="A136" s="230"/>
      <c r="B136" s="176"/>
      <c r="C136" s="252"/>
      <c r="D136" s="177"/>
      <c r="E136" s="253"/>
      <c r="F136" s="178"/>
      <c r="G136" s="178"/>
      <c r="H136" s="178"/>
      <c r="I136" s="178"/>
      <c r="J136" s="179"/>
      <c r="K136" s="254">
        <f t="shared" ref="K136:K141" si="8">(F136+I136)*J136</f>
        <v>0</v>
      </c>
      <c r="L136" s="255">
        <f t="shared" ref="L136:L141" si="9">IF(F136&lt;=$J$4,K136,($J$4+0.35*$J$4)*J136)</f>
        <v>0</v>
      </c>
      <c r="M136" s="305"/>
      <c r="N136" s="256" t="s">
        <v>38</v>
      </c>
      <c r="P136" s="257">
        <f t="shared" ref="P136:P141" si="10">COUNTIF(Q136:W136,"")</f>
        <v>7</v>
      </c>
      <c r="Q136" s="258"/>
      <c r="R136" s="258"/>
      <c r="S136" s="258"/>
      <c r="T136" s="283"/>
      <c r="U136" s="284"/>
      <c r="V136" s="284"/>
      <c r="W136" s="258"/>
      <c r="X136" s="259">
        <f t="shared" ref="X136:X141" si="11">IF(P136=7,L136,"")</f>
        <v>0</v>
      </c>
      <c r="Y136" s="260"/>
      <c r="Z136" s="261"/>
      <c r="AA136" s="261"/>
    </row>
    <row r="137" spans="1:27" ht="15" x14ac:dyDescent="0.25">
      <c r="A137" s="230"/>
      <c r="B137" s="176"/>
      <c r="C137" s="252"/>
      <c r="D137" s="177"/>
      <c r="E137" s="253"/>
      <c r="F137" s="178"/>
      <c r="G137" s="178"/>
      <c r="H137" s="178"/>
      <c r="I137" s="178"/>
      <c r="J137" s="179"/>
      <c r="K137" s="254">
        <f t="shared" si="8"/>
        <v>0</v>
      </c>
      <c r="L137" s="255">
        <f t="shared" si="9"/>
        <v>0</v>
      </c>
      <c r="M137" s="305"/>
      <c r="N137" s="256" t="s">
        <v>38</v>
      </c>
      <c r="P137" s="257">
        <f t="shared" si="10"/>
        <v>7</v>
      </c>
      <c r="Q137" s="258"/>
      <c r="R137" s="258"/>
      <c r="S137" s="258"/>
      <c r="T137" s="283"/>
      <c r="U137" s="284"/>
      <c r="V137" s="284"/>
      <c r="W137" s="258"/>
      <c r="X137" s="259">
        <f t="shared" si="11"/>
        <v>0</v>
      </c>
      <c r="Y137" s="260"/>
      <c r="Z137" s="261"/>
      <c r="AA137" s="261"/>
    </row>
    <row r="138" spans="1:27" ht="15" x14ac:dyDescent="0.25">
      <c r="A138" s="230"/>
      <c r="B138" s="176"/>
      <c r="C138" s="252"/>
      <c r="D138" s="177"/>
      <c r="E138" s="253"/>
      <c r="F138" s="178"/>
      <c r="G138" s="178"/>
      <c r="H138" s="178"/>
      <c r="I138" s="178"/>
      <c r="J138" s="179"/>
      <c r="K138" s="254">
        <f t="shared" si="8"/>
        <v>0</v>
      </c>
      <c r="L138" s="255">
        <f t="shared" si="9"/>
        <v>0</v>
      </c>
      <c r="M138" s="305"/>
      <c r="N138" s="256" t="s">
        <v>38</v>
      </c>
      <c r="P138" s="257">
        <f t="shared" si="10"/>
        <v>7</v>
      </c>
      <c r="Q138" s="258"/>
      <c r="R138" s="258"/>
      <c r="S138" s="258"/>
      <c r="T138" s="283"/>
      <c r="U138" s="284"/>
      <c r="V138" s="284"/>
      <c r="W138" s="258"/>
      <c r="X138" s="259">
        <f t="shared" si="11"/>
        <v>0</v>
      </c>
      <c r="Y138" s="260"/>
      <c r="Z138" s="261"/>
      <c r="AA138" s="261"/>
    </row>
    <row r="139" spans="1:27" ht="15" x14ac:dyDescent="0.25">
      <c r="A139" s="230"/>
      <c r="B139" s="176"/>
      <c r="C139" s="252"/>
      <c r="D139" s="177"/>
      <c r="E139" s="253"/>
      <c r="F139" s="178"/>
      <c r="G139" s="178"/>
      <c r="H139" s="178"/>
      <c r="I139" s="178"/>
      <c r="J139" s="179"/>
      <c r="K139" s="254">
        <f t="shared" si="8"/>
        <v>0</v>
      </c>
      <c r="L139" s="255">
        <f t="shared" si="9"/>
        <v>0</v>
      </c>
      <c r="M139" s="305"/>
      <c r="N139" s="256" t="s">
        <v>38</v>
      </c>
      <c r="P139" s="257">
        <f t="shared" si="10"/>
        <v>7</v>
      </c>
      <c r="Q139" s="258"/>
      <c r="R139" s="258"/>
      <c r="S139" s="258"/>
      <c r="T139" s="283"/>
      <c r="U139" s="284"/>
      <c r="V139" s="284"/>
      <c r="W139" s="258"/>
      <c r="X139" s="259">
        <f t="shared" si="11"/>
        <v>0</v>
      </c>
      <c r="Y139" s="260"/>
      <c r="Z139" s="261"/>
      <c r="AA139" s="261"/>
    </row>
    <row r="140" spans="1:27" ht="15" x14ac:dyDescent="0.25">
      <c r="A140" s="230"/>
      <c r="B140" s="176"/>
      <c r="C140" s="252"/>
      <c r="D140" s="177"/>
      <c r="E140" s="253"/>
      <c r="F140" s="178"/>
      <c r="G140" s="178"/>
      <c r="H140" s="178"/>
      <c r="I140" s="178"/>
      <c r="J140" s="179"/>
      <c r="K140" s="254">
        <f t="shared" si="8"/>
        <v>0</v>
      </c>
      <c r="L140" s="255">
        <f t="shared" si="9"/>
        <v>0</v>
      </c>
      <c r="M140" s="305"/>
      <c r="N140" s="256" t="s">
        <v>38</v>
      </c>
      <c r="P140" s="257">
        <f t="shared" si="10"/>
        <v>7</v>
      </c>
      <c r="Q140" s="258"/>
      <c r="R140" s="258"/>
      <c r="S140" s="258"/>
      <c r="T140" s="283"/>
      <c r="U140" s="284"/>
      <c r="V140" s="284"/>
      <c r="W140" s="258"/>
      <c r="X140" s="259">
        <f t="shared" si="11"/>
        <v>0</v>
      </c>
      <c r="Y140" s="260"/>
      <c r="Z140" s="261"/>
      <c r="AA140" s="261"/>
    </row>
    <row r="141" spans="1:27" ht="15.75" thickBot="1" x14ac:dyDescent="0.3">
      <c r="A141" s="230"/>
      <c r="B141" s="176"/>
      <c r="C141" s="252"/>
      <c r="D141" s="177"/>
      <c r="E141" s="253"/>
      <c r="F141" s="178"/>
      <c r="G141" s="178"/>
      <c r="H141" s="178"/>
      <c r="I141" s="178"/>
      <c r="J141" s="179"/>
      <c r="K141" s="254">
        <f t="shared" si="8"/>
        <v>0</v>
      </c>
      <c r="L141" s="255">
        <f t="shared" si="9"/>
        <v>0</v>
      </c>
      <c r="M141" s="305"/>
      <c r="N141" s="256" t="s">
        <v>38</v>
      </c>
      <c r="P141" s="257">
        <f t="shared" si="10"/>
        <v>7</v>
      </c>
      <c r="Q141" s="258"/>
      <c r="R141" s="258"/>
      <c r="S141" s="258"/>
      <c r="T141" s="283"/>
      <c r="U141" s="284"/>
      <c r="V141" s="284"/>
      <c r="W141" s="258"/>
      <c r="X141" s="259">
        <f t="shared" si="11"/>
        <v>0</v>
      </c>
      <c r="Y141" s="260"/>
      <c r="Z141" s="261"/>
      <c r="AA141" s="261"/>
    </row>
    <row r="142" spans="1:27" ht="16.5" customHeight="1" x14ac:dyDescent="0.25">
      <c r="A142" s="230"/>
      <c r="B142" s="430" t="s">
        <v>73</v>
      </c>
      <c r="C142" s="431"/>
      <c r="D142" s="431"/>
      <c r="E142" s="431"/>
      <c r="F142" s="431"/>
      <c r="G142" s="431"/>
      <c r="H142" s="431"/>
      <c r="I142" s="431"/>
      <c r="J142" s="432"/>
      <c r="K142" s="262">
        <f>SUM(K7:K141)</f>
        <v>0</v>
      </c>
      <c r="L142" s="262">
        <f>SUM(L7:L141)</f>
        <v>0</v>
      </c>
      <c r="M142" s="263"/>
      <c r="N142" s="264"/>
      <c r="O142" s="265"/>
      <c r="P142" s="266"/>
      <c r="Q142" s="433" t="s">
        <v>115</v>
      </c>
      <c r="R142" s="434"/>
      <c r="S142" s="434"/>
      <c r="T142" s="434"/>
      <c r="U142" s="434"/>
      <c r="V142" s="434"/>
      <c r="W142" s="435"/>
      <c r="X142" s="267">
        <f>SUM(X7:X141)</f>
        <v>0</v>
      </c>
      <c r="Y142" s="268" t="s">
        <v>14</v>
      </c>
      <c r="Z142" s="267">
        <f>SUM(X142:Y142)</f>
        <v>0</v>
      </c>
      <c r="AA142" s="267">
        <f>SUM(Z142)</f>
        <v>0</v>
      </c>
    </row>
    <row r="143" spans="1:27" s="174" customFormat="1" ht="18.75" customHeight="1" x14ac:dyDescent="0.25">
      <c r="A143" s="230"/>
      <c r="B143" s="230"/>
      <c r="C143" s="230"/>
      <c r="D143" s="230"/>
      <c r="E143" s="230"/>
      <c r="F143" s="230"/>
      <c r="G143" s="230"/>
      <c r="H143" s="230"/>
      <c r="I143" s="230"/>
      <c r="J143" s="230"/>
      <c r="K143" s="230"/>
      <c r="L143" s="230"/>
      <c r="M143" s="230"/>
      <c r="N143" s="230"/>
      <c r="U143" s="272"/>
      <c r="V143" s="272"/>
    </row>
    <row r="144" spans="1:27" s="174" customFormat="1" ht="19.5" customHeight="1" x14ac:dyDescent="0.25">
      <c r="A144" s="230"/>
      <c r="B144" s="230"/>
      <c r="C144" s="230"/>
      <c r="D144" s="230"/>
      <c r="E144" s="230"/>
      <c r="F144" s="230"/>
      <c r="G144" s="230"/>
      <c r="H144" s="230"/>
      <c r="I144" s="230"/>
      <c r="J144" s="230"/>
      <c r="K144" s="230"/>
      <c r="L144" s="230"/>
      <c r="M144" s="230"/>
      <c r="N144" s="230"/>
      <c r="U144" s="272"/>
      <c r="V144" s="272"/>
    </row>
    <row r="145" spans="1:22" s="174" customFormat="1" ht="18.75" customHeight="1" x14ac:dyDescent="0.25">
      <c r="A145" s="230"/>
      <c r="B145" s="230"/>
      <c r="C145" s="269" t="s">
        <v>38</v>
      </c>
      <c r="D145" s="230"/>
      <c r="E145" s="230"/>
      <c r="F145" s="230"/>
      <c r="G145" s="230"/>
      <c r="H145" s="230"/>
      <c r="I145" s="230"/>
      <c r="J145" s="264"/>
      <c r="K145" s="264">
        <v>0</v>
      </c>
      <c r="L145" s="230"/>
      <c r="M145" s="230"/>
      <c r="N145" s="230"/>
      <c r="U145" s="272"/>
      <c r="V145" s="272"/>
    </row>
    <row r="146" spans="1:22" s="174" customFormat="1" ht="15.75" x14ac:dyDescent="0.25">
      <c r="C146" s="180" t="s">
        <v>448</v>
      </c>
      <c r="I146" s="181" t="s">
        <v>59</v>
      </c>
      <c r="J146" s="182"/>
      <c r="U146" s="272"/>
      <c r="V146" s="272"/>
    </row>
    <row r="147" spans="1:22" s="174" customFormat="1" ht="15.75" x14ac:dyDescent="0.25">
      <c r="C147" s="180" t="s">
        <v>447</v>
      </c>
      <c r="I147" s="181"/>
      <c r="J147" s="182"/>
      <c r="U147" s="272"/>
      <c r="V147" s="272"/>
    </row>
    <row r="148" spans="1:22" s="174" customFormat="1" ht="15.75" x14ac:dyDescent="0.25">
      <c r="C148" s="180"/>
      <c r="U148" s="272"/>
      <c r="V148" s="272"/>
    </row>
    <row r="149" spans="1:22" s="174" customFormat="1" ht="15" x14ac:dyDescent="0.25">
      <c r="C149" s="181">
        <v>0</v>
      </c>
      <c r="U149" s="272"/>
      <c r="V149" s="272"/>
    </row>
    <row r="150" spans="1:22" s="174" customFormat="1" ht="15" x14ac:dyDescent="0.25">
      <c r="C150" s="181">
        <v>1</v>
      </c>
      <c r="U150" s="272"/>
      <c r="V150" s="272"/>
    </row>
    <row r="151" spans="1:22" s="174" customFormat="1" ht="15" x14ac:dyDescent="0.25">
      <c r="U151" s="272"/>
      <c r="V151" s="272"/>
    </row>
    <row r="152" spans="1:22" s="174" customFormat="1" ht="15" x14ac:dyDescent="0.25">
      <c r="U152" s="272"/>
      <c r="V152" s="272"/>
    </row>
    <row r="153" spans="1:22" s="174" customFormat="1" ht="15" x14ac:dyDescent="0.25">
      <c r="U153" s="272"/>
      <c r="V153" s="272"/>
    </row>
    <row r="154" spans="1:22" s="174" customFormat="1" ht="15" x14ac:dyDescent="0.25">
      <c r="U154" s="272"/>
      <c r="V154" s="272"/>
    </row>
    <row r="155" spans="1:22" s="174" customFormat="1" ht="15" x14ac:dyDescent="0.25">
      <c r="U155" s="272"/>
      <c r="V155" s="272"/>
    </row>
    <row r="156" spans="1:22" s="174" customFormat="1" ht="15" x14ac:dyDescent="0.25">
      <c r="U156" s="272"/>
      <c r="V156" s="272"/>
    </row>
    <row r="157" spans="1:22" s="174" customFormat="1" ht="15" x14ac:dyDescent="0.25">
      <c r="U157" s="272"/>
      <c r="V157" s="272"/>
    </row>
    <row r="158" spans="1:22" s="174" customFormat="1" ht="15" x14ac:dyDescent="0.25">
      <c r="U158" s="272"/>
      <c r="V158" s="272"/>
    </row>
    <row r="159" spans="1:22" s="174" customFormat="1" ht="15" x14ac:dyDescent="0.25">
      <c r="U159" s="272"/>
      <c r="V159" s="272"/>
    </row>
    <row r="160" spans="1:22" s="174" customFormat="1" ht="15" x14ac:dyDescent="0.25">
      <c r="U160" s="272"/>
      <c r="V160" s="272"/>
    </row>
    <row r="161" spans="21:22" s="174" customFormat="1" ht="15" x14ac:dyDescent="0.25">
      <c r="U161" s="272"/>
      <c r="V161" s="272"/>
    </row>
    <row r="162" spans="21:22" s="174" customFormat="1" ht="15" x14ac:dyDescent="0.25">
      <c r="U162" s="272"/>
      <c r="V162" s="272"/>
    </row>
    <row r="163" spans="21:22" s="174" customFormat="1" ht="15" x14ac:dyDescent="0.25">
      <c r="U163" s="272"/>
      <c r="V163" s="272"/>
    </row>
    <row r="164" spans="21:22" s="174" customFormat="1" ht="15" x14ac:dyDescent="0.25">
      <c r="U164" s="272"/>
      <c r="V164" s="272"/>
    </row>
    <row r="165" spans="21:22" s="174" customFormat="1" ht="15" x14ac:dyDescent="0.25">
      <c r="U165" s="272"/>
      <c r="V165" s="272"/>
    </row>
    <row r="166" spans="21:22" s="174" customFormat="1" ht="15" x14ac:dyDescent="0.25">
      <c r="U166" s="272"/>
      <c r="V166" s="272"/>
    </row>
    <row r="167" spans="21:22" s="174" customFormat="1" ht="15" x14ac:dyDescent="0.25">
      <c r="U167" s="272"/>
      <c r="V167" s="272"/>
    </row>
    <row r="168" spans="21:22" s="174" customFormat="1" ht="15" x14ac:dyDescent="0.25">
      <c r="U168" s="272"/>
      <c r="V168" s="272"/>
    </row>
    <row r="169" spans="21:22" s="174" customFormat="1" ht="15" x14ac:dyDescent="0.25">
      <c r="U169" s="272"/>
      <c r="V169" s="272"/>
    </row>
    <row r="170" spans="21:22" s="174" customFormat="1" ht="15" x14ac:dyDescent="0.25">
      <c r="U170" s="272"/>
      <c r="V170" s="272"/>
    </row>
    <row r="171" spans="21:22" s="174" customFormat="1" ht="15" x14ac:dyDescent="0.25">
      <c r="U171" s="272"/>
      <c r="V171" s="272"/>
    </row>
    <row r="172" spans="21:22" s="174" customFormat="1" ht="15" x14ac:dyDescent="0.25">
      <c r="U172" s="272"/>
      <c r="V172" s="272"/>
    </row>
    <row r="173" spans="21:22" s="174" customFormat="1" ht="15" x14ac:dyDescent="0.25">
      <c r="U173" s="272"/>
      <c r="V173" s="272"/>
    </row>
    <row r="174" spans="21:22" s="174" customFormat="1" ht="15" x14ac:dyDescent="0.25">
      <c r="U174" s="272"/>
      <c r="V174" s="272"/>
    </row>
    <row r="175" spans="21:22" s="174" customFormat="1" ht="15" x14ac:dyDescent="0.25">
      <c r="U175" s="272"/>
      <c r="V175" s="272"/>
    </row>
    <row r="176" spans="21:22" s="174" customFormat="1" ht="15" x14ac:dyDescent="0.25">
      <c r="U176" s="272"/>
      <c r="V176" s="272"/>
    </row>
    <row r="177" spans="21:22" s="174" customFormat="1" ht="15" x14ac:dyDescent="0.25">
      <c r="U177" s="272"/>
      <c r="V177" s="272"/>
    </row>
    <row r="178" spans="21:22" s="174" customFormat="1" ht="15" x14ac:dyDescent="0.25">
      <c r="U178" s="272"/>
      <c r="V178" s="272"/>
    </row>
    <row r="179" spans="21:22" s="174" customFormat="1" ht="15" x14ac:dyDescent="0.25">
      <c r="U179" s="272"/>
      <c r="V179" s="272"/>
    </row>
    <row r="180" spans="21:22" s="174" customFormat="1" ht="15" x14ac:dyDescent="0.25">
      <c r="U180" s="272"/>
      <c r="V180" s="272"/>
    </row>
    <row r="181" spans="21:22" s="174" customFormat="1" ht="15" x14ac:dyDescent="0.25">
      <c r="U181" s="272"/>
      <c r="V181" s="272"/>
    </row>
    <row r="182" spans="21:22" s="174" customFormat="1" ht="15" x14ac:dyDescent="0.25">
      <c r="U182" s="272"/>
      <c r="V182" s="272"/>
    </row>
    <row r="183" spans="21:22" s="174" customFormat="1" ht="15" x14ac:dyDescent="0.25">
      <c r="U183" s="272"/>
      <c r="V183" s="272"/>
    </row>
    <row r="184" spans="21:22" s="174" customFormat="1" ht="15" x14ac:dyDescent="0.25">
      <c r="U184" s="272"/>
      <c r="V184" s="272"/>
    </row>
    <row r="185" spans="21:22" s="174" customFormat="1" ht="15" x14ac:dyDescent="0.25">
      <c r="U185" s="272"/>
      <c r="V185" s="272"/>
    </row>
    <row r="186" spans="21:22" s="174" customFormat="1" ht="15" x14ac:dyDescent="0.25">
      <c r="U186" s="272"/>
      <c r="V186" s="272"/>
    </row>
    <row r="187" spans="21:22" s="174" customFormat="1" ht="15" x14ac:dyDescent="0.25">
      <c r="U187" s="272"/>
      <c r="V187" s="272"/>
    </row>
    <row r="188" spans="21:22" s="174" customFormat="1" ht="15" x14ac:dyDescent="0.25">
      <c r="U188" s="272"/>
      <c r="V188" s="272"/>
    </row>
    <row r="189" spans="21:22" s="174" customFormat="1" ht="15" x14ac:dyDescent="0.25">
      <c r="U189" s="272"/>
      <c r="V189" s="272"/>
    </row>
    <row r="190" spans="21:22" s="174" customFormat="1" ht="15" x14ac:dyDescent="0.25">
      <c r="U190" s="272"/>
      <c r="V190" s="272"/>
    </row>
    <row r="191" spans="21:22" s="174" customFormat="1" ht="15" x14ac:dyDescent="0.25">
      <c r="U191" s="272"/>
      <c r="V191" s="272"/>
    </row>
    <row r="192" spans="21:22" s="174" customFormat="1" ht="15" x14ac:dyDescent="0.25">
      <c r="U192" s="272"/>
      <c r="V192" s="272"/>
    </row>
    <row r="193" spans="21:22" s="174" customFormat="1" ht="15" x14ac:dyDescent="0.25">
      <c r="U193" s="272"/>
      <c r="V193" s="272"/>
    </row>
    <row r="194" spans="21:22" s="174" customFormat="1" ht="15" x14ac:dyDescent="0.25">
      <c r="U194" s="272"/>
      <c r="V194" s="272"/>
    </row>
    <row r="195" spans="21:22" s="174" customFormat="1" ht="15" x14ac:dyDescent="0.25">
      <c r="U195" s="272"/>
      <c r="V195" s="272"/>
    </row>
    <row r="196" spans="21:22" s="174" customFormat="1" ht="15" x14ac:dyDescent="0.25">
      <c r="U196" s="272"/>
      <c r="V196" s="272"/>
    </row>
    <row r="197" spans="21:22" ht="15" x14ac:dyDescent="0.25">
      <c r="U197" s="272"/>
      <c r="V197" s="272"/>
    </row>
    <row r="198" spans="21:22" ht="15" x14ac:dyDescent="0.25">
      <c r="U198" s="272"/>
      <c r="V198" s="272"/>
    </row>
    <row r="199" spans="21:22" ht="15" x14ac:dyDescent="0.25">
      <c r="U199" s="272"/>
      <c r="V199" s="272"/>
    </row>
    <row r="200" spans="21:22" ht="15" x14ac:dyDescent="0.25">
      <c r="U200" s="272"/>
      <c r="V200" s="272"/>
    </row>
    <row r="201" spans="21:22" ht="15" x14ac:dyDescent="0.25">
      <c r="U201" s="272"/>
      <c r="V201" s="272"/>
    </row>
    <row r="202" spans="21:22" ht="15" x14ac:dyDescent="0.25">
      <c r="U202" s="272"/>
      <c r="V202" s="272"/>
    </row>
    <row r="203" spans="21:22" ht="15" x14ac:dyDescent="0.25">
      <c r="U203" s="272"/>
      <c r="V203" s="272"/>
    </row>
    <row r="204" spans="21:22" ht="15" x14ac:dyDescent="0.25">
      <c r="U204" s="272"/>
      <c r="V204" s="272"/>
    </row>
    <row r="205" spans="21:22" ht="15" x14ac:dyDescent="0.25">
      <c r="U205" s="272"/>
      <c r="V205" s="272"/>
    </row>
    <row r="206" spans="21:22" ht="15" x14ac:dyDescent="0.25">
      <c r="U206" s="272"/>
      <c r="V206" s="272"/>
    </row>
    <row r="207" spans="21:22" ht="15" x14ac:dyDescent="0.25">
      <c r="U207" s="272"/>
      <c r="V207" s="272"/>
    </row>
    <row r="208" spans="21:22" ht="15" x14ac:dyDescent="0.25">
      <c r="U208" s="272"/>
      <c r="V208" s="272"/>
    </row>
    <row r="209" spans="21:22" ht="15" x14ac:dyDescent="0.25">
      <c r="U209" s="272"/>
      <c r="V209" s="272"/>
    </row>
    <row r="210" spans="21:22" ht="15" x14ac:dyDescent="0.25">
      <c r="U210" s="272"/>
      <c r="V210" s="272"/>
    </row>
    <row r="211" spans="21:22" ht="15" x14ac:dyDescent="0.25">
      <c r="U211" s="272"/>
      <c r="V211" s="272"/>
    </row>
    <row r="212" spans="21:22" ht="15" x14ac:dyDescent="0.25">
      <c r="U212" s="272"/>
      <c r="V212" s="272"/>
    </row>
    <row r="213" spans="21:22" ht="15" x14ac:dyDescent="0.25">
      <c r="U213" s="272"/>
      <c r="V213" s="272"/>
    </row>
    <row r="214" spans="21:22" ht="15" x14ac:dyDescent="0.25">
      <c r="U214" s="272"/>
      <c r="V214" s="272"/>
    </row>
    <row r="215" spans="21:22" ht="15" x14ac:dyDescent="0.25">
      <c r="U215" s="272"/>
      <c r="V215" s="272"/>
    </row>
    <row r="216" spans="21:22" ht="15" x14ac:dyDescent="0.25">
      <c r="U216" s="272"/>
      <c r="V216" s="272"/>
    </row>
    <row r="217" spans="21:22" ht="15" x14ac:dyDescent="0.25">
      <c r="U217" s="272"/>
      <c r="V217" s="272"/>
    </row>
    <row r="218" spans="21:22" ht="15" x14ac:dyDescent="0.25">
      <c r="U218" s="272"/>
      <c r="V218" s="272"/>
    </row>
    <row r="219" spans="21:22" ht="15" x14ac:dyDescent="0.25">
      <c r="U219" s="272"/>
      <c r="V219" s="272"/>
    </row>
    <row r="220" spans="21:22" ht="15" x14ac:dyDescent="0.25">
      <c r="U220" s="272"/>
      <c r="V220" s="272"/>
    </row>
    <row r="221" spans="21:22" ht="15" x14ac:dyDescent="0.25">
      <c r="U221" s="272"/>
      <c r="V221" s="272"/>
    </row>
    <row r="222" spans="21:22" ht="15" x14ac:dyDescent="0.25">
      <c r="U222" s="272"/>
      <c r="V222" s="272"/>
    </row>
    <row r="223" spans="21:22" ht="15" x14ac:dyDescent="0.25">
      <c r="U223" s="272"/>
      <c r="V223" s="272"/>
    </row>
    <row r="224" spans="21:22" ht="15" x14ac:dyDescent="0.25">
      <c r="U224" s="272"/>
      <c r="V224" s="272"/>
    </row>
    <row r="225" spans="21:22" ht="15" x14ac:dyDescent="0.25">
      <c r="U225" s="272"/>
      <c r="V225" s="272"/>
    </row>
    <row r="226" spans="21:22" ht="15" x14ac:dyDescent="0.25">
      <c r="U226" s="272"/>
      <c r="V226" s="272"/>
    </row>
    <row r="227" spans="21:22" ht="15" x14ac:dyDescent="0.25">
      <c r="U227" s="272"/>
      <c r="V227" s="272"/>
    </row>
    <row r="228" spans="21:22" ht="15" x14ac:dyDescent="0.25">
      <c r="U228" s="272"/>
      <c r="V228" s="272"/>
    </row>
    <row r="229" spans="21:22" ht="15" x14ac:dyDescent="0.25">
      <c r="U229" s="272"/>
      <c r="V229" s="272"/>
    </row>
    <row r="230" spans="21:22" ht="15" x14ac:dyDescent="0.25">
      <c r="U230" s="272"/>
      <c r="V230" s="272"/>
    </row>
    <row r="231" spans="21:22" ht="15" x14ac:dyDescent="0.25">
      <c r="U231" s="272"/>
      <c r="V231" s="272"/>
    </row>
    <row r="232" spans="21:22" ht="15" x14ac:dyDescent="0.25">
      <c r="U232" s="272"/>
      <c r="V232" s="272"/>
    </row>
    <row r="233" spans="21:22" ht="15" x14ac:dyDescent="0.25">
      <c r="U233" s="272"/>
      <c r="V233" s="272"/>
    </row>
    <row r="234" spans="21:22" ht="15" x14ac:dyDescent="0.25">
      <c r="U234" s="272"/>
      <c r="V234" s="272"/>
    </row>
    <row r="235" spans="21:22" ht="15" x14ac:dyDescent="0.25">
      <c r="U235" s="272"/>
      <c r="V235" s="272"/>
    </row>
    <row r="236" spans="21:22" ht="15" x14ac:dyDescent="0.25">
      <c r="U236" s="272"/>
      <c r="V236" s="272"/>
    </row>
    <row r="237" spans="21:22" ht="15" x14ac:dyDescent="0.25">
      <c r="U237" s="272"/>
      <c r="V237" s="272"/>
    </row>
    <row r="238" spans="21:22" ht="15" x14ac:dyDescent="0.25">
      <c r="U238" s="272"/>
      <c r="V238" s="272"/>
    </row>
    <row r="239" spans="21:22" ht="15" x14ac:dyDescent="0.25">
      <c r="U239" s="272"/>
      <c r="V239" s="272"/>
    </row>
    <row r="240" spans="21:22" ht="15" x14ac:dyDescent="0.25">
      <c r="U240" s="272"/>
      <c r="V240" s="272"/>
    </row>
    <row r="241" spans="21:22" ht="15" x14ac:dyDescent="0.25">
      <c r="U241" s="272"/>
      <c r="V241" s="272"/>
    </row>
    <row r="242" spans="21:22" ht="15" x14ac:dyDescent="0.25">
      <c r="U242" s="272"/>
      <c r="V242" s="272"/>
    </row>
    <row r="243" spans="21:22" ht="15" x14ac:dyDescent="0.25">
      <c r="U243" s="272"/>
      <c r="V243" s="272"/>
    </row>
    <row r="244" spans="21:22" ht="15" x14ac:dyDescent="0.25">
      <c r="U244" s="272"/>
      <c r="V244" s="272"/>
    </row>
    <row r="245" spans="21:22" ht="15" x14ac:dyDescent="0.25">
      <c r="U245" s="272"/>
      <c r="V245" s="272"/>
    </row>
    <row r="246" spans="21:22" ht="15" x14ac:dyDescent="0.25">
      <c r="U246" s="272"/>
      <c r="V246" s="272"/>
    </row>
    <row r="247" spans="21:22" ht="15" x14ac:dyDescent="0.25">
      <c r="U247" s="272"/>
      <c r="V247" s="272"/>
    </row>
    <row r="248" spans="21:22" ht="15" x14ac:dyDescent="0.25">
      <c r="U248" s="272"/>
      <c r="V248" s="272"/>
    </row>
    <row r="249" spans="21:22" ht="15" x14ac:dyDescent="0.25">
      <c r="U249" s="272"/>
      <c r="V249" s="272"/>
    </row>
    <row r="250" spans="21:22" ht="15" x14ac:dyDescent="0.25">
      <c r="U250" s="272"/>
      <c r="V250" s="272"/>
    </row>
    <row r="251" spans="21:22" ht="15" x14ac:dyDescent="0.25">
      <c r="U251" s="272"/>
      <c r="V251" s="272"/>
    </row>
    <row r="252" spans="21:22" ht="15" x14ac:dyDescent="0.25">
      <c r="U252" s="272"/>
      <c r="V252" s="272"/>
    </row>
    <row r="253" spans="21:22" ht="15" x14ac:dyDescent="0.25">
      <c r="U253" s="272"/>
      <c r="V253" s="272"/>
    </row>
    <row r="254" spans="21:22" ht="15" x14ac:dyDescent="0.25">
      <c r="U254" s="272"/>
      <c r="V254" s="272"/>
    </row>
    <row r="255" spans="21:22" ht="15" x14ac:dyDescent="0.25">
      <c r="U255" s="272"/>
      <c r="V255" s="272"/>
    </row>
    <row r="256" spans="21:22" ht="15" x14ac:dyDescent="0.25">
      <c r="U256" s="272"/>
      <c r="V256" s="272"/>
    </row>
    <row r="257" spans="21:22" ht="15" x14ac:dyDescent="0.25">
      <c r="U257" s="272"/>
      <c r="V257" s="272"/>
    </row>
    <row r="258" spans="21:22" ht="15" x14ac:dyDescent="0.25">
      <c r="U258" s="272"/>
      <c r="V258" s="272"/>
    </row>
    <row r="259" spans="21:22" ht="15" x14ac:dyDescent="0.25">
      <c r="U259" s="272"/>
      <c r="V259" s="272"/>
    </row>
    <row r="260" spans="21:22" ht="15" x14ac:dyDescent="0.25">
      <c r="U260" s="272"/>
      <c r="V260" s="272"/>
    </row>
    <row r="261" spans="21:22" ht="15" x14ac:dyDescent="0.25">
      <c r="U261" s="272"/>
      <c r="V261" s="272"/>
    </row>
    <row r="262" spans="21:22" ht="15" x14ac:dyDescent="0.25">
      <c r="U262" s="272"/>
      <c r="V262" s="272"/>
    </row>
    <row r="263" spans="21:22" ht="15" x14ac:dyDescent="0.25">
      <c r="U263" s="272"/>
      <c r="V263" s="272"/>
    </row>
    <row r="264" spans="21:22" ht="15" x14ac:dyDescent="0.25">
      <c r="U264" s="272"/>
      <c r="V264" s="272"/>
    </row>
    <row r="265" spans="21:22" ht="15" x14ac:dyDescent="0.25">
      <c r="U265" s="272"/>
      <c r="V265" s="272"/>
    </row>
    <row r="266" spans="21:22" ht="15" x14ac:dyDescent="0.25">
      <c r="U266" s="272"/>
      <c r="V266" s="272"/>
    </row>
    <row r="267" spans="21:22" ht="15" x14ac:dyDescent="0.25">
      <c r="U267" s="272"/>
      <c r="V267" s="272"/>
    </row>
    <row r="268" spans="21:22" ht="15" x14ac:dyDescent="0.25">
      <c r="U268" s="272"/>
      <c r="V268" s="272"/>
    </row>
    <row r="269" spans="21:22" ht="15" x14ac:dyDescent="0.25">
      <c r="U269" s="272"/>
      <c r="V269" s="272"/>
    </row>
    <row r="270" spans="21:22" ht="15" x14ac:dyDescent="0.25">
      <c r="U270" s="272"/>
      <c r="V270" s="272"/>
    </row>
    <row r="271" spans="21:22" ht="15" x14ac:dyDescent="0.25">
      <c r="U271" s="272"/>
      <c r="V271" s="272"/>
    </row>
    <row r="272" spans="21:22" ht="15" x14ac:dyDescent="0.25">
      <c r="U272" s="272"/>
      <c r="V272" s="272"/>
    </row>
    <row r="273" spans="21:22" ht="15" x14ac:dyDescent="0.25">
      <c r="U273" s="272"/>
      <c r="V273" s="272"/>
    </row>
    <row r="274" spans="21:22" ht="15" x14ac:dyDescent="0.25">
      <c r="U274" s="272"/>
      <c r="V274" s="272"/>
    </row>
    <row r="275" spans="21:22" ht="15" x14ac:dyDescent="0.25">
      <c r="U275" s="272"/>
      <c r="V275" s="272"/>
    </row>
    <row r="276" spans="21:22" ht="15" x14ac:dyDescent="0.25">
      <c r="U276" s="272"/>
      <c r="V276" s="272"/>
    </row>
    <row r="277" spans="21:22" ht="15" x14ac:dyDescent="0.25">
      <c r="U277" s="272"/>
      <c r="V277" s="272"/>
    </row>
    <row r="278" spans="21:22" ht="15" x14ac:dyDescent="0.25">
      <c r="U278" s="272"/>
      <c r="V278" s="272"/>
    </row>
    <row r="279" spans="21:22" ht="15" x14ac:dyDescent="0.25">
      <c r="U279" s="272"/>
      <c r="V279" s="272"/>
    </row>
    <row r="280" spans="21:22" ht="15" x14ac:dyDescent="0.25">
      <c r="U280" s="272"/>
      <c r="V280" s="272"/>
    </row>
    <row r="281" spans="21:22" ht="15" x14ac:dyDescent="0.25">
      <c r="U281" s="272"/>
      <c r="V281" s="272"/>
    </row>
    <row r="282" spans="21:22" ht="15" x14ac:dyDescent="0.25">
      <c r="U282" s="272"/>
      <c r="V282" s="272"/>
    </row>
    <row r="283" spans="21:22" ht="15" x14ac:dyDescent="0.25">
      <c r="U283" s="272"/>
      <c r="V283" s="272"/>
    </row>
    <row r="284" spans="21:22" ht="15" x14ac:dyDescent="0.25">
      <c r="U284" s="272"/>
      <c r="V284" s="272"/>
    </row>
    <row r="285" spans="21:22" ht="15" x14ac:dyDescent="0.25">
      <c r="U285" s="272"/>
      <c r="V285" s="272"/>
    </row>
    <row r="286" spans="21:22" ht="15" x14ac:dyDescent="0.25">
      <c r="U286" s="272"/>
      <c r="V286" s="272"/>
    </row>
    <row r="287" spans="21:22" ht="15" x14ac:dyDescent="0.25">
      <c r="U287" s="272"/>
      <c r="V287" s="272"/>
    </row>
    <row r="288" spans="21:22" ht="15" x14ac:dyDescent="0.25">
      <c r="U288" s="272"/>
      <c r="V288" s="272"/>
    </row>
    <row r="289" spans="21:22" ht="15" x14ac:dyDescent="0.25">
      <c r="U289" s="272"/>
      <c r="V289" s="272"/>
    </row>
    <row r="290" spans="21:22" ht="15" x14ac:dyDescent="0.25">
      <c r="U290" s="272"/>
      <c r="V290" s="272"/>
    </row>
    <row r="291" spans="21:22" ht="15" x14ac:dyDescent="0.25">
      <c r="U291" s="272"/>
      <c r="V291" s="272"/>
    </row>
    <row r="292" spans="21:22" ht="15" x14ac:dyDescent="0.25">
      <c r="U292" s="272"/>
      <c r="V292" s="272"/>
    </row>
    <row r="293" spans="21:22" ht="15" x14ac:dyDescent="0.25">
      <c r="U293" s="272"/>
      <c r="V293" s="272"/>
    </row>
    <row r="294" spans="21:22" ht="15" x14ac:dyDescent="0.25">
      <c r="U294" s="272"/>
      <c r="V294" s="272"/>
    </row>
    <row r="295" spans="21:22" ht="15" x14ac:dyDescent="0.25">
      <c r="U295" s="272"/>
      <c r="V295" s="272"/>
    </row>
    <row r="296" spans="21:22" ht="15" x14ac:dyDescent="0.25">
      <c r="U296" s="272"/>
      <c r="V296" s="272"/>
    </row>
    <row r="297" spans="21:22" ht="15" x14ac:dyDescent="0.25">
      <c r="U297" s="272"/>
      <c r="V297" s="272"/>
    </row>
    <row r="298" spans="21:22" ht="15" x14ac:dyDescent="0.25">
      <c r="U298" s="272"/>
      <c r="V298" s="272"/>
    </row>
    <row r="299" spans="21:22" ht="15" x14ac:dyDescent="0.25">
      <c r="U299" s="272"/>
      <c r="V299" s="272"/>
    </row>
    <row r="300" spans="21:22" ht="15" x14ac:dyDescent="0.25">
      <c r="U300" s="272"/>
      <c r="V300" s="272"/>
    </row>
    <row r="301" spans="21:22" ht="15" x14ac:dyDescent="0.25">
      <c r="U301" s="272"/>
      <c r="V301" s="272"/>
    </row>
    <row r="302" spans="21:22" ht="15" x14ac:dyDescent="0.25">
      <c r="U302" s="272"/>
      <c r="V302" s="272"/>
    </row>
    <row r="303" spans="21:22" ht="15" x14ac:dyDescent="0.25">
      <c r="U303" s="272"/>
      <c r="V303" s="272"/>
    </row>
    <row r="304" spans="21:22" ht="15" x14ac:dyDescent="0.25">
      <c r="U304" s="272"/>
      <c r="V304" s="272"/>
    </row>
    <row r="305" spans="21:22" ht="15" x14ac:dyDescent="0.25">
      <c r="U305" s="272"/>
      <c r="V305" s="272"/>
    </row>
    <row r="306" spans="21:22" ht="15" x14ac:dyDescent="0.25">
      <c r="U306" s="272"/>
      <c r="V306" s="272"/>
    </row>
    <row r="307" spans="21:22" ht="15" x14ac:dyDescent="0.25">
      <c r="U307" s="272"/>
      <c r="V307" s="272"/>
    </row>
    <row r="308" spans="21:22" ht="15" x14ac:dyDescent="0.25">
      <c r="U308" s="272"/>
      <c r="V308" s="272"/>
    </row>
    <row r="309" spans="21:22" ht="15" x14ac:dyDescent="0.25">
      <c r="U309" s="272"/>
      <c r="V309" s="272"/>
    </row>
    <row r="310" spans="21:22" ht="15" x14ac:dyDescent="0.25">
      <c r="U310" s="272"/>
      <c r="V310" s="272"/>
    </row>
    <row r="311" spans="21:22" ht="15" x14ac:dyDescent="0.25">
      <c r="U311" s="272"/>
      <c r="V311" s="272"/>
    </row>
    <row r="312" spans="21:22" ht="15" x14ac:dyDescent="0.25">
      <c r="U312" s="272"/>
      <c r="V312" s="272"/>
    </row>
    <row r="313" spans="21:22" ht="15" x14ac:dyDescent="0.25">
      <c r="U313" s="272"/>
      <c r="V313" s="272"/>
    </row>
    <row r="314" spans="21:22" ht="15" x14ac:dyDescent="0.25">
      <c r="U314" s="272"/>
      <c r="V314" s="272"/>
    </row>
    <row r="315" spans="21:22" ht="15" x14ac:dyDescent="0.25">
      <c r="U315" s="272"/>
      <c r="V315" s="272"/>
    </row>
    <row r="316" spans="21:22" ht="15" x14ac:dyDescent="0.25">
      <c r="U316" s="272"/>
      <c r="V316" s="272"/>
    </row>
    <row r="317" spans="21:22" ht="15" x14ac:dyDescent="0.25">
      <c r="U317" s="272"/>
      <c r="V317" s="272"/>
    </row>
    <row r="318" spans="21:22" ht="15" x14ac:dyDescent="0.25">
      <c r="U318" s="272"/>
      <c r="V318" s="272"/>
    </row>
    <row r="319" spans="21:22" ht="15" x14ac:dyDescent="0.25">
      <c r="U319" s="272"/>
      <c r="V319" s="272"/>
    </row>
    <row r="320" spans="21:22" ht="15" x14ac:dyDescent="0.25">
      <c r="U320" s="272"/>
      <c r="V320" s="272"/>
    </row>
    <row r="321" spans="21:22" ht="15" x14ac:dyDescent="0.25">
      <c r="U321" s="272"/>
      <c r="V321" s="272"/>
    </row>
    <row r="322" spans="21:22" ht="15" x14ac:dyDescent="0.25">
      <c r="U322" s="272"/>
      <c r="V322" s="272"/>
    </row>
    <row r="323" spans="21:22" ht="15" x14ac:dyDescent="0.25">
      <c r="U323" s="272"/>
      <c r="V323" s="272"/>
    </row>
    <row r="324" spans="21:22" ht="15" x14ac:dyDescent="0.25">
      <c r="U324" s="272"/>
      <c r="V324" s="272"/>
    </row>
    <row r="325" spans="21:22" ht="15" x14ac:dyDescent="0.25">
      <c r="U325" s="272"/>
      <c r="V325" s="272"/>
    </row>
    <row r="326" spans="21:22" ht="15" x14ac:dyDescent="0.25">
      <c r="U326" s="272"/>
      <c r="V326" s="272"/>
    </row>
    <row r="327" spans="21:22" ht="15" x14ac:dyDescent="0.25">
      <c r="U327" s="272"/>
      <c r="V327" s="272"/>
    </row>
    <row r="328" spans="21:22" ht="15" x14ac:dyDescent="0.25">
      <c r="U328" s="272"/>
      <c r="V328" s="272"/>
    </row>
    <row r="329" spans="21:22" ht="15" x14ac:dyDescent="0.25">
      <c r="U329" s="272"/>
      <c r="V329" s="272"/>
    </row>
    <row r="330" spans="21:22" ht="15" x14ac:dyDescent="0.25">
      <c r="U330" s="272"/>
      <c r="V330" s="272"/>
    </row>
    <row r="331" spans="21:22" ht="15" x14ac:dyDescent="0.25">
      <c r="U331" s="272"/>
      <c r="V331" s="272"/>
    </row>
    <row r="332" spans="21:22" ht="15" x14ac:dyDescent="0.25">
      <c r="U332" s="272"/>
      <c r="V332" s="272"/>
    </row>
    <row r="333" spans="21:22" ht="15" x14ac:dyDescent="0.25">
      <c r="U333" s="272"/>
      <c r="V333" s="272"/>
    </row>
    <row r="334" spans="21:22" ht="15" x14ac:dyDescent="0.25">
      <c r="U334" s="272"/>
      <c r="V334" s="272"/>
    </row>
    <row r="335" spans="21:22" ht="15" x14ac:dyDescent="0.25">
      <c r="U335" s="272"/>
      <c r="V335" s="272"/>
    </row>
    <row r="336" spans="21:22" ht="15" x14ac:dyDescent="0.25">
      <c r="U336" s="272"/>
      <c r="V336" s="272"/>
    </row>
    <row r="337" spans="21:22" ht="15" x14ac:dyDescent="0.25">
      <c r="U337" s="272"/>
      <c r="V337" s="272"/>
    </row>
    <row r="338" spans="21:22" ht="15" x14ac:dyDescent="0.25">
      <c r="U338" s="272"/>
      <c r="V338" s="272"/>
    </row>
    <row r="339" spans="21:22" ht="15" x14ac:dyDescent="0.25">
      <c r="U339" s="272"/>
      <c r="V339" s="272"/>
    </row>
    <row r="340" spans="21:22" ht="15" x14ac:dyDescent="0.25">
      <c r="U340" s="272"/>
      <c r="V340" s="272"/>
    </row>
    <row r="341" spans="21:22" ht="15" x14ac:dyDescent="0.25">
      <c r="U341" s="272"/>
      <c r="V341" s="272"/>
    </row>
    <row r="342" spans="21:22" ht="15" x14ac:dyDescent="0.25">
      <c r="U342" s="272"/>
      <c r="V342" s="272"/>
    </row>
    <row r="343" spans="21:22" ht="15" x14ac:dyDescent="0.25">
      <c r="U343" s="272"/>
      <c r="V343" s="272"/>
    </row>
    <row r="344" spans="21:22" ht="15" x14ac:dyDescent="0.25">
      <c r="U344" s="272"/>
      <c r="V344" s="272"/>
    </row>
    <row r="345" spans="21:22" ht="15" x14ac:dyDescent="0.25">
      <c r="U345" s="272"/>
      <c r="V345" s="272"/>
    </row>
    <row r="346" spans="21:22" ht="15" x14ac:dyDescent="0.25">
      <c r="U346" s="272"/>
      <c r="V346" s="272"/>
    </row>
    <row r="347" spans="21:22" ht="15" x14ac:dyDescent="0.25">
      <c r="U347" s="272"/>
      <c r="V347" s="272"/>
    </row>
    <row r="348" spans="21:22" ht="15" x14ac:dyDescent="0.25">
      <c r="U348" s="272"/>
      <c r="V348" s="272"/>
    </row>
    <row r="349" spans="21:22" ht="15" x14ac:dyDescent="0.25">
      <c r="U349" s="272"/>
      <c r="V349" s="272"/>
    </row>
    <row r="350" spans="21:22" ht="15" x14ac:dyDescent="0.25">
      <c r="U350" s="272"/>
      <c r="V350" s="272"/>
    </row>
    <row r="351" spans="21:22" ht="15" x14ac:dyDescent="0.25">
      <c r="U351" s="272"/>
      <c r="V351" s="272"/>
    </row>
    <row r="352" spans="21:22" ht="15" x14ac:dyDescent="0.25">
      <c r="U352" s="272"/>
      <c r="V352" s="272"/>
    </row>
    <row r="353" spans="21:22" ht="15" x14ac:dyDescent="0.25">
      <c r="U353" s="272"/>
      <c r="V353" s="272"/>
    </row>
    <row r="354" spans="21:22" ht="15" x14ac:dyDescent="0.25">
      <c r="U354" s="272"/>
      <c r="V354" s="272"/>
    </row>
    <row r="355" spans="21:22" ht="15" x14ac:dyDescent="0.25">
      <c r="U355" s="272"/>
      <c r="V355" s="272"/>
    </row>
    <row r="356" spans="21:22" ht="15" x14ac:dyDescent="0.25">
      <c r="U356" s="272"/>
      <c r="V356" s="272"/>
    </row>
    <row r="357" spans="21:22" ht="15" x14ac:dyDescent="0.25">
      <c r="U357" s="272"/>
      <c r="V357" s="272"/>
    </row>
    <row r="358" spans="21:22" ht="15" x14ac:dyDescent="0.25">
      <c r="U358" s="272"/>
      <c r="V358" s="272"/>
    </row>
    <row r="359" spans="21:22" ht="15" x14ac:dyDescent="0.25">
      <c r="U359" s="272"/>
      <c r="V359" s="272"/>
    </row>
    <row r="360" spans="21:22" ht="15" x14ac:dyDescent="0.25">
      <c r="U360" s="272"/>
      <c r="V360" s="272"/>
    </row>
    <row r="361" spans="21:22" ht="15" x14ac:dyDescent="0.25">
      <c r="U361" s="272"/>
      <c r="V361" s="272"/>
    </row>
    <row r="362" spans="21:22" ht="15" x14ac:dyDescent="0.25">
      <c r="U362" s="272"/>
      <c r="V362" s="272"/>
    </row>
    <row r="363" spans="21:22" ht="15" x14ac:dyDescent="0.25">
      <c r="U363" s="272"/>
      <c r="V363" s="272"/>
    </row>
    <row r="364" spans="21:22" ht="15" x14ac:dyDescent="0.25">
      <c r="U364" s="272"/>
      <c r="V364" s="272"/>
    </row>
    <row r="365" spans="21:22" ht="15" x14ac:dyDescent="0.25">
      <c r="U365" s="272"/>
      <c r="V365" s="272"/>
    </row>
    <row r="366" spans="21:22" ht="15" x14ac:dyDescent="0.25">
      <c r="U366" s="272"/>
      <c r="V366" s="272"/>
    </row>
    <row r="367" spans="21:22" ht="15" x14ac:dyDescent="0.25">
      <c r="U367" s="272"/>
      <c r="V367" s="272"/>
    </row>
    <row r="368" spans="21:22" ht="15" x14ac:dyDescent="0.25">
      <c r="U368" s="272"/>
      <c r="V368" s="272"/>
    </row>
    <row r="369" spans="21:22" ht="15" x14ac:dyDescent="0.25">
      <c r="U369" s="272"/>
      <c r="V369" s="272"/>
    </row>
    <row r="370" spans="21:22" ht="15" x14ac:dyDescent="0.25">
      <c r="U370" s="272"/>
      <c r="V370" s="272"/>
    </row>
    <row r="371" spans="21:22" ht="15" x14ac:dyDescent="0.25">
      <c r="U371" s="272"/>
      <c r="V371" s="272"/>
    </row>
    <row r="372" spans="21:22" ht="15" x14ac:dyDescent="0.25">
      <c r="U372" s="272"/>
      <c r="V372" s="272"/>
    </row>
    <row r="373" spans="21:22" ht="15" x14ac:dyDescent="0.25">
      <c r="U373" s="272"/>
      <c r="V373" s="272"/>
    </row>
    <row r="374" spans="21:22" ht="15" x14ac:dyDescent="0.25">
      <c r="U374" s="272"/>
      <c r="V374" s="272"/>
    </row>
    <row r="375" spans="21:22" ht="15" x14ac:dyDescent="0.25">
      <c r="U375" s="272"/>
      <c r="V375" s="272"/>
    </row>
    <row r="376" spans="21:22" ht="15" x14ac:dyDescent="0.25">
      <c r="U376" s="272"/>
      <c r="V376" s="272"/>
    </row>
    <row r="377" spans="21:22" ht="15" x14ac:dyDescent="0.25">
      <c r="U377" s="272"/>
      <c r="V377" s="272"/>
    </row>
    <row r="378" spans="21:22" ht="15" x14ac:dyDescent="0.25">
      <c r="U378" s="272"/>
      <c r="V378" s="272"/>
    </row>
    <row r="379" spans="21:22" ht="15" x14ac:dyDescent="0.25">
      <c r="U379" s="272"/>
      <c r="V379" s="272"/>
    </row>
    <row r="380" spans="21:22" ht="15" x14ac:dyDescent="0.25">
      <c r="U380" s="272"/>
      <c r="V380" s="272"/>
    </row>
    <row r="381" spans="21:22" ht="15" x14ac:dyDescent="0.25">
      <c r="U381" s="272"/>
      <c r="V381" s="272"/>
    </row>
    <row r="382" spans="21:22" ht="15" x14ac:dyDescent="0.25">
      <c r="U382" s="272"/>
      <c r="V382" s="272"/>
    </row>
    <row r="383" spans="21:22" ht="15" x14ac:dyDescent="0.25">
      <c r="U383" s="272"/>
      <c r="V383" s="272"/>
    </row>
    <row r="384" spans="21:22" ht="15" x14ac:dyDescent="0.25">
      <c r="U384" s="272"/>
      <c r="V384" s="272"/>
    </row>
    <row r="385" spans="21:22" ht="15" x14ac:dyDescent="0.25">
      <c r="U385" s="272"/>
      <c r="V385" s="272"/>
    </row>
    <row r="386" spans="21:22" ht="15" x14ac:dyDescent="0.25">
      <c r="U386" s="272"/>
      <c r="V386" s="272"/>
    </row>
    <row r="387" spans="21:22" ht="15" x14ac:dyDescent="0.25">
      <c r="U387" s="272"/>
      <c r="V387" s="272"/>
    </row>
    <row r="388" spans="21:22" ht="15" x14ac:dyDescent="0.25">
      <c r="U388" s="272"/>
      <c r="V388" s="272"/>
    </row>
    <row r="389" spans="21:22" ht="15" x14ac:dyDescent="0.25">
      <c r="U389" s="272"/>
      <c r="V389" s="272"/>
    </row>
    <row r="390" spans="21:22" ht="15" x14ac:dyDescent="0.25">
      <c r="U390" s="272"/>
      <c r="V390" s="272"/>
    </row>
    <row r="391" spans="21:22" ht="15" x14ac:dyDescent="0.25">
      <c r="U391" s="272"/>
      <c r="V391" s="272"/>
    </row>
    <row r="392" spans="21:22" ht="15" x14ac:dyDescent="0.25">
      <c r="U392" s="272"/>
      <c r="V392" s="272"/>
    </row>
    <row r="393" spans="21:22" ht="15" x14ac:dyDescent="0.25">
      <c r="U393" s="272"/>
      <c r="V393" s="272"/>
    </row>
    <row r="394" spans="21:22" ht="15" x14ac:dyDescent="0.25">
      <c r="U394" s="272"/>
      <c r="V394" s="272"/>
    </row>
    <row r="395" spans="21:22" ht="15" x14ac:dyDescent="0.25">
      <c r="U395" s="272"/>
      <c r="V395" s="272"/>
    </row>
    <row r="396" spans="21:22" ht="15" x14ac:dyDescent="0.25">
      <c r="U396" s="272"/>
      <c r="V396" s="272"/>
    </row>
    <row r="397" spans="21:22" ht="15" x14ac:dyDescent="0.25">
      <c r="U397" s="272"/>
      <c r="V397" s="272"/>
    </row>
    <row r="398" spans="21:22" ht="15" x14ac:dyDescent="0.25">
      <c r="U398" s="272"/>
      <c r="V398" s="272"/>
    </row>
    <row r="399" spans="21:22" ht="15" x14ac:dyDescent="0.25">
      <c r="U399" s="272"/>
      <c r="V399" s="272"/>
    </row>
    <row r="400" spans="21:22" ht="15" x14ac:dyDescent="0.25">
      <c r="U400" s="272"/>
      <c r="V400" s="272"/>
    </row>
    <row r="401" spans="21:22" ht="15" x14ac:dyDescent="0.25">
      <c r="U401" s="272"/>
      <c r="V401" s="272"/>
    </row>
    <row r="402" spans="21:22" ht="15" x14ac:dyDescent="0.25">
      <c r="U402" s="272"/>
      <c r="V402" s="272"/>
    </row>
    <row r="403" spans="21:22" ht="15" x14ac:dyDescent="0.25">
      <c r="U403" s="272"/>
      <c r="V403" s="272"/>
    </row>
    <row r="404" spans="21:22" ht="15" x14ac:dyDescent="0.25">
      <c r="U404" s="272"/>
      <c r="V404" s="272"/>
    </row>
    <row r="405" spans="21:22" ht="15" x14ac:dyDescent="0.25">
      <c r="U405" s="272"/>
      <c r="V405" s="272"/>
    </row>
    <row r="406" spans="21:22" ht="15" x14ac:dyDescent="0.25">
      <c r="U406" s="272"/>
      <c r="V406" s="272"/>
    </row>
    <row r="407" spans="21:22" ht="15" x14ac:dyDescent="0.25">
      <c r="U407" s="272"/>
      <c r="V407" s="272"/>
    </row>
    <row r="408" spans="21:22" ht="15" x14ac:dyDescent="0.25">
      <c r="U408" s="272"/>
      <c r="V408" s="272"/>
    </row>
    <row r="409" spans="21:22" ht="15" x14ac:dyDescent="0.25">
      <c r="U409" s="272"/>
      <c r="V409" s="272"/>
    </row>
    <row r="410" spans="21:22" ht="15" x14ac:dyDescent="0.25">
      <c r="U410" s="272"/>
      <c r="V410" s="272"/>
    </row>
    <row r="411" spans="21:22" ht="15" x14ac:dyDescent="0.25">
      <c r="U411" s="272"/>
      <c r="V411" s="272"/>
    </row>
    <row r="412" spans="21:22" ht="15" x14ac:dyDescent="0.25">
      <c r="U412" s="272"/>
      <c r="V412" s="272"/>
    </row>
    <row r="413" spans="21:22" ht="15" x14ac:dyDescent="0.25">
      <c r="U413" s="272"/>
      <c r="V413" s="272"/>
    </row>
    <row r="414" spans="21:22" ht="15" x14ac:dyDescent="0.25">
      <c r="U414" s="272"/>
      <c r="V414" s="272"/>
    </row>
    <row r="415" spans="21:22" ht="15" x14ac:dyDescent="0.25">
      <c r="U415" s="272"/>
      <c r="V415" s="272"/>
    </row>
    <row r="416" spans="21:22" ht="15" x14ac:dyDescent="0.25">
      <c r="U416" s="272"/>
      <c r="V416" s="272"/>
    </row>
    <row r="417" spans="21:22" ht="15" x14ac:dyDescent="0.25">
      <c r="U417" s="272"/>
      <c r="V417" s="272"/>
    </row>
    <row r="418" spans="21:22" ht="15" x14ac:dyDescent="0.25">
      <c r="U418" s="272"/>
      <c r="V418" s="272"/>
    </row>
    <row r="419" spans="21:22" ht="15" x14ac:dyDescent="0.25">
      <c r="U419" s="272"/>
      <c r="V419" s="272"/>
    </row>
    <row r="420" spans="21:22" ht="15" x14ac:dyDescent="0.25">
      <c r="U420" s="272"/>
      <c r="V420" s="272"/>
    </row>
    <row r="421" spans="21:22" ht="15" x14ac:dyDescent="0.25">
      <c r="U421" s="272"/>
      <c r="V421" s="272"/>
    </row>
    <row r="422" spans="21:22" ht="15" x14ac:dyDescent="0.25">
      <c r="U422" s="272"/>
      <c r="V422" s="272"/>
    </row>
    <row r="423" spans="21:22" ht="15" x14ac:dyDescent="0.25">
      <c r="U423" s="272"/>
      <c r="V423" s="272"/>
    </row>
    <row r="424" spans="21:22" ht="15" x14ac:dyDescent="0.25">
      <c r="U424" s="272"/>
      <c r="V424" s="272"/>
    </row>
    <row r="425" spans="21:22" ht="15" x14ac:dyDescent="0.25">
      <c r="U425" s="272"/>
      <c r="V425" s="272"/>
    </row>
    <row r="426" spans="21:22" ht="15" x14ac:dyDescent="0.25">
      <c r="U426" s="272"/>
      <c r="V426" s="272"/>
    </row>
    <row r="427" spans="21:22" ht="15" x14ac:dyDescent="0.25">
      <c r="U427" s="272"/>
      <c r="V427" s="272"/>
    </row>
    <row r="428" spans="21:22" ht="15" x14ac:dyDescent="0.25">
      <c r="U428" s="272"/>
      <c r="V428" s="272"/>
    </row>
    <row r="429" spans="21:22" ht="15" x14ac:dyDescent="0.25">
      <c r="U429" s="272"/>
      <c r="V429" s="272"/>
    </row>
    <row r="430" spans="21:22" ht="15" x14ac:dyDescent="0.25">
      <c r="U430" s="272"/>
      <c r="V430" s="272"/>
    </row>
    <row r="431" spans="21:22" ht="15" x14ac:dyDescent="0.25">
      <c r="U431" s="272"/>
      <c r="V431" s="272"/>
    </row>
    <row r="432" spans="21:22" ht="15" x14ac:dyDescent="0.25">
      <c r="U432" s="272"/>
      <c r="V432" s="272"/>
    </row>
    <row r="433" spans="21:22" ht="15" x14ac:dyDescent="0.25">
      <c r="U433" s="272"/>
      <c r="V433" s="272"/>
    </row>
    <row r="434" spans="21:22" ht="15" x14ac:dyDescent="0.25">
      <c r="U434" s="272"/>
      <c r="V434" s="272"/>
    </row>
    <row r="435" spans="21:22" ht="15" x14ac:dyDescent="0.25">
      <c r="U435" s="272"/>
      <c r="V435" s="272"/>
    </row>
    <row r="436" spans="21:22" ht="15" x14ac:dyDescent="0.25">
      <c r="U436" s="272"/>
      <c r="V436" s="272"/>
    </row>
    <row r="437" spans="21:22" ht="15" x14ac:dyDescent="0.25">
      <c r="U437" s="272"/>
      <c r="V437" s="272"/>
    </row>
    <row r="438" spans="21:22" ht="15" x14ac:dyDescent="0.25">
      <c r="U438" s="272"/>
      <c r="V438" s="272"/>
    </row>
    <row r="439" spans="21:22" ht="15" x14ac:dyDescent="0.25">
      <c r="U439" s="272"/>
      <c r="V439" s="272"/>
    </row>
    <row r="440" spans="21:22" ht="15" x14ac:dyDescent="0.25">
      <c r="U440" s="272"/>
      <c r="V440" s="272"/>
    </row>
    <row r="441" spans="21:22" ht="15" x14ac:dyDescent="0.25">
      <c r="U441" s="272"/>
      <c r="V441" s="272"/>
    </row>
    <row r="442" spans="21:22" ht="15" x14ac:dyDescent="0.25">
      <c r="U442" s="272"/>
      <c r="V442" s="272"/>
    </row>
    <row r="443" spans="21:22" ht="15" x14ac:dyDescent="0.25">
      <c r="U443" s="272"/>
      <c r="V443" s="272"/>
    </row>
    <row r="444" spans="21:22" ht="15" x14ac:dyDescent="0.25">
      <c r="U444" s="272"/>
      <c r="V444" s="272"/>
    </row>
    <row r="445" spans="21:22" ht="15" x14ac:dyDescent="0.25">
      <c r="U445" s="272"/>
      <c r="V445" s="272"/>
    </row>
    <row r="446" spans="21:22" ht="15" x14ac:dyDescent="0.25">
      <c r="U446" s="272"/>
      <c r="V446" s="272"/>
    </row>
    <row r="447" spans="21:22" ht="15" x14ac:dyDescent="0.25">
      <c r="U447" s="272"/>
      <c r="V447" s="272"/>
    </row>
    <row r="448" spans="21:22" ht="15" x14ac:dyDescent="0.25">
      <c r="U448" s="272"/>
      <c r="V448" s="272"/>
    </row>
    <row r="449" spans="21:22" ht="15" x14ac:dyDescent="0.25">
      <c r="U449" s="272"/>
      <c r="V449" s="272"/>
    </row>
    <row r="450" spans="21:22" ht="15" x14ac:dyDescent="0.25">
      <c r="U450" s="272"/>
      <c r="V450" s="272"/>
    </row>
    <row r="451" spans="21:22" ht="15" x14ac:dyDescent="0.25">
      <c r="U451" s="272"/>
      <c r="V451" s="272"/>
    </row>
    <row r="452" spans="21:22" ht="15" x14ac:dyDescent="0.25">
      <c r="U452" s="272"/>
      <c r="V452" s="272"/>
    </row>
    <row r="453" spans="21:22" ht="15" x14ac:dyDescent="0.25">
      <c r="U453" s="272"/>
      <c r="V453" s="272"/>
    </row>
    <row r="454" spans="21:22" ht="15" x14ac:dyDescent="0.25">
      <c r="U454" s="272"/>
      <c r="V454" s="272"/>
    </row>
  </sheetData>
  <sheetProtection algorithmName="SHA-512" hashValue="r6Lc4+2IE7Yu0YXYLL7Cqrr/uX3KypDxaEjOuZBx1lj74LSjmGxkHnHSgswstQnKXSaCrip1k/6mJScm0YNyLQ==" saltValue="G4XOEQD5aiiSeMLTJKlG4g==" spinCount="100000" sheet="1" objects="1" scenarios="1"/>
  <mergeCells count="7">
    <mergeCell ref="M4:M6"/>
    <mergeCell ref="B142:J142"/>
    <mergeCell ref="Q142:W142"/>
    <mergeCell ref="C2:L2"/>
    <mergeCell ref="G4:I4"/>
    <mergeCell ref="J4:K4"/>
    <mergeCell ref="L4:L6"/>
  </mergeCells>
  <dataValidations count="1">
    <dataValidation type="list" allowBlank="1" showInputMessage="1" showErrorMessage="1" sqref="D7:D141">
      <formula1>$P$1:$P$2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D419"/>
  <sheetViews>
    <sheetView showGridLines="0" zoomScaleNormal="100" workbookViewId="0">
      <selection activeCell="B2" sqref="B2:I4"/>
    </sheetView>
  </sheetViews>
  <sheetFormatPr baseColWidth="10" defaultColWidth="11.42578125" defaultRowHeight="15" x14ac:dyDescent="0.25"/>
  <cols>
    <col min="1" max="1" width="3" style="35" customWidth="1"/>
    <col min="2" max="2" width="4" style="35" customWidth="1"/>
    <col min="3" max="3" width="43" style="35" customWidth="1"/>
    <col min="4" max="4" width="33.140625" style="35" customWidth="1"/>
    <col min="5" max="5" width="11.42578125" style="35" customWidth="1"/>
    <col min="6" max="6" width="15.28515625" style="35" customWidth="1"/>
    <col min="7" max="7" width="4.7109375" style="35" customWidth="1"/>
    <col min="8" max="8" width="19.85546875" style="35" customWidth="1"/>
    <col min="9" max="9" width="6.140625" style="35" customWidth="1"/>
    <col min="10" max="10" width="8.28515625" style="35" customWidth="1"/>
    <col min="11" max="11" width="39" style="35" customWidth="1"/>
    <col min="12" max="13" width="20.85546875" style="35" customWidth="1"/>
    <col min="14" max="14" width="16.28515625" style="35" customWidth="1"/>
    <col min="15" max="15" width="16" style="35" customWidth="1"/>
    <col min="16" max="16" width="15.140625" style="35" customWidth="1"/>
    <col min="17" max="18" width="11.42578125" style="35"/>
    <col min="19" max="19" width="9.42578125" style="35" customWidth="1"/>
    <col min="20" max="20" width="62.140625" style="35" customWidth="1"/>
    <col min="21" max="21" width="31" style="35" customWidth="1"/>
    <col min="22" max="22" width="23.7109375" style="35" customWidth="1"/>
    <col min="23" max="23" width="24.5703125" style="35" customWidth="1"/>
    <col min="24" max="24" width="11" style="35" customWidth="1"/>
    <col min="25" max="16384" width="11.42578125" style="35"/>
  </cols>
  <sheetData>
    <row r="1" spans="1:30" s="32" customFormat="1" ht="17.25" x14ac:dyDescent="0.25">
      <c r="J1" s="270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30" ht="12.95" customHeight="1" x14ac:dyDescent="0.25">
      <c r="A2" s="33"/>
      <c r="B2" s="443" t="s">
        <v>341</v>
      </c>
      <c r="C2" s="443"/>
      <c r="D2" s="443"/>
      <c r="E2" s="443"/>
      <c r="F2" s="443"/>
      <c r="G2" s="443"/>
      <c r="H2" s="443"/>
      <c r="I2" s="443"/>
      <c r="J2" s="270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1:30" ht="12.95" customHeight="1" x14ac:dyDescent="0.25">
      <c r="A3" s="32"/>
      <c r="B3" s="443"/>
      <c r="C3" s="443"/>
      <c r="D3" s="443"/>
      <c r="E3" s="443"/>
      <c r="F3" s="443"/>
      <c r="G3" s="443"/>
      <c r="H3" s="443"/>
      <c r="I3" s="443"/>
      <c r="J3" s="270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0" ht="46.5" customHeight="1" x14ac:dyDescent="0.25">
      <c r="A4" s="32"/>
      <c r="B4" s="443"/>
      <c r="C4" s="443"/>
      <c r="D4" s="443"/>
      <c r="E4" s="443"/>
      <c r="F4" s="443"/>
      <c r="G4" s="443"/>
      <c r="H4" s="443"/>
      <c r="I4" s="443"/>
      <c r="J4" s="270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0" s="37" customFormat="1" ht="15" customHeight="1" thickBot="1" x14ac:dyDescent="0.3">
      <c r="A5" s="36"/>
      <c r="B5" s="34"/>
      <c r="C5" s="34"/>
      <c r="D5" s="34"/>
      <c r="E5" s="34"/>
      <c r="F5" s="34"/>
      <c r="G5" s="270"/>
      <c r="H5" s="270"/>
      <c r="I5" s="270"/>
      <c r="J5" s="270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s="39" customFormat="1" ht="15" customHeight="1" x14ac:dyDescent="0.25">
      <c r="A6" s="38"/>
      <c r="B6" s="94"/>
      <c r="C6" s="95"/>
      <c r="D6" s="95"/>
      <c r="E6" s="95"/>
      <c r="F6" s="95"/>
      <c r="G6" s="96"/>
      <c r="H6" s="96"/>
      <c r="I6" s="112"/>
      <c r="J6" s="270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30" s="39" customFormat="1" ht="16.5" customHeight="1" x14ac:dyDescent="0.25">
      <c r="A7" s="38"/>
      <c r="B7" s="97"/>
      <c r="C7" s="98"/>
      <c r="D7" s="98"/>
      <c r="E7" s="99"/>
      <c r="F7" s="99"/>
      <c r="G7" s="98"/>
      <c r="H7" s="100"/>
      <c r="I7" s="113"/>
      <c r="J7" s="173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1:30" s="39" customFormat="1" ht="16.5" customHeight="1" x14ac:dyDescent="0.25">
      <c r="A8" s="38"/>
      <c r="B8" s="97"/>
      <c r="C8" s="98"/>
      <c r="D8" s="98"/>
      <c r="E8" s="99"/>
      <c r="F8" s="99"/>
      <c r="G8" s="98"/>
      <c r="H8" s="101" t="s">
        <v>16</v>
      </c>
      <c r="I8" s="113"/>
      <c r="J8" s="173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s="39" customFormat="1" ht="30" customHeight="1" x14ac:dyDescent="0.25">
      <c r="A9" s="38"/>
      <c r="B9" s="97"/>
      <c r="C9" s="444" t="str">
        <f>'1. RELACIÓN FACTURAS'!AF5</f>
        <v>a) Cuotas, licencias de programas informáticos relacionados con la administración y gestión del negocio de exhibición</v>
      </c>
      <c r="D9" s="444"/>
      <c r="E9" s="444"/>
      <c r="F9" s="444"/>
      <c r="G9" s="444"/>
      <c r="H9" s="103">
        <f>SUMIFS('1. RELACIÓN FACTURAS'!$O$5:$O$451,'1. RELACIÓN FACTURAS'!$H$5:$H$451,"a) Cuotas, licencias de programas informáticos relacionados con la administración y gestión del negocio de exhibición")</f>
        <v>0</v>
      </c>
      <c r="I9" s="113"/>
      <c r="J9" s="173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s="39" customFormat="1" ht="30" customHeight="1" x14ac:dyDescent="0.25">
      <c r="A10" s="38"/>
      <c r="B10" s="97"/>
      <c r="C10" s="444" t="str">
        <f>'1. RELACIÓN FACTURAS'!AF6</f>
        <v>b) Costes de actividades destinadas a fidelización y creación de públicos, entre ellas las actividades vinculadas a programas escolares, educativos o de integración social o cultural</v>
      </c>
      <c r="D10" s="444"/>
      <c r="E10" s="444"/>
      <c r="F10" s="444"/>
      <c r="G10" s="444"/>
      <c r="H10" s="103">
        <f>SUMIFS('1. RELACIÓN FACTURAS'!$O$5:$O$451,'1. RELACIÓN FACTURAS'!$H$5:$H$451,"b) Costes de actividades destinadas a fidelización y creación de públicos, entre ellas las actividades vinculadas a programas escolares, educativos o de integración social o cultural")</f>
        <v>0</v>
      </c>
      <c r="I10" s="113"/>
      <c r="J10" s="173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s="39" customFormat="1" ht="30" customHeight="1" x14ac:dyDescent="0.25">
      <c r="A11" s="38"/>
      <c r="B11" s="97"/>
      <c r="C11" s="444" t="str">
        <f>'1. RELACIÓN FACTURAS'!AF7</f>
        <v>c) Costes de los proyectos culturales vinculados a la programación de películas europeas o iberoamericanas</v>
      </c>
      <c r="D11" s="444"/>
      <c r="E11" s="444"/>
      <c r="F11" s="444"/>
      <c r="G11" s="444"/>
      <c r="H11" s="103">
        <f>SUMIFS('1. RELACIÓN FACTURAS'!$O$5:$O$451,'1. RELACIÓN FACTURAS'!$H$5:$H$451,"c) Costes de los proyectos culturales vinculados a la programación de películas europeas o iberoamericanas")</f>
        <v>0</v>
      </c>
      <c r="I11" s="113"/>
      <c r="J11" s="173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s="39" customFormat="1" ht="15.75" x14ac:dyDescent="0.25">
      <c r="A12" s="38"/>
      <c r="B12" s="97"/>
      <c r="C12" s="444" t="str">
        <f>'1. RELACIÓN FACTURAS'!AF8</f>
        <v>d) Invitados: Gastos de alojamiento, manutención (comida/cena) y desplazamientos</v>
      </c>
      <c r="D12" s="444"/>
      <c r="E12" s="444"/>
      <c r="F12" s="444"/>
      <c r="G12" s="444"/>
      <c r="H12" s="103">
        <f>SUMIFS('1. RELACIÓN FACTURAS'!$O$5:$O$451,'1. RELACIÓN FACTURAS'!$H$5:$H$451,"d) Invitados: Gastos de alojamiento, manutención (comida/cena) y desplazamientos")</f>
        <v>0</v>
      </c>
      <c r="I12" s="113"/>
      <c r="J12" s="173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s="39" customFormat="1" ht="30" customHeight="1" x14ac:dyDescent="0.25">
      <c r="A13" s="38"/>
      <c r="B13" s="97"/>
      <c r="C13" s="444" t="str">
        <f>'1. RELACIÓN FACTURAS'!AF9</f>
        <v>e) Gastos vinculados a la sostenibilidad y la conciliación</v>
      </c>
      <c r="D13" s="444"/>
      <c r="E13" s="444"/>
      <c r="F13" s="444"/>
      <c r="G13" s="444"/>
      <c r="H13" s="103">
        <f>SUMIFS('1. RELACIÓN FACTURAS'!$O$5:$O$451,'1. RELACIÓN FACTURAS'!$H$5:$H$451,"e) Gastos vinculados a la sostenibilidad y la conciliación")</f>
        <v>0</v>
      </c>
      <c r="I13" s="113"/>
      <c r="J13" s="17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s="39" customFormat="1" ht="30" customHeight="1" x14ac:dyDescent="0.25">
      <c r="A14" s="38"/>
      <c r="B14" s="97"/>
      <c r="C14" s="444" t="str">
        <f>'1. RELACIÓN FACTURAS'!AF10</f>
        <v>f) Gastos generales</v>
      </c>
      <c r="D14" s="444"/>
      <c r="E14" s="444"/>
      <c r="F14" s="444"/>
      <c r="G14" s="444"/>
      <c r="H14" s="103">
        <f>SUMIFS('1. RELACIÓN FACTURAS'!$O$5:$O$451,'1. RELACIÓN FACTURAS'!$H$5:$H$451,"f) Gastos generales")</f>
        <v>0</v>
      </c>
      <c r="I14" s="113"/>
      <c r="J14" s="17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s="39" customFormat="1" ht="51.75" customHeight="1" x14ac:dyDescent="0.25">
      <c r="A15" s="38"/>
      <c r="B15" s="97"/>
      <c r="C15" s="450" t="s">
        <v>453</v>
      </c>
      <c r="D15" s="451"/>
      <c r="E15" s="451"/>
      <c r="F15" s="448" t="s">
        <v>452</v>
      </c>
      <c r="G15" s="449"/>
      <c r="H15" s="103">
        <f>'2. GASTOS SALARIALES Y DE SS'!L142</f>
        <v>0</v>
      </c>
      <c r="I15" s="113"/>
      <c r="J15" s="173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s="42" customFormat="1" ht="20.100000000000001" customHeight="1" x14ac:dyDescent="0.25">
      <c r="A16" s="40"/>
      <c r="B16" s="102"/>
      <c r="C16" s="447" t="s">
        <v>14</v>
      </c>
      <c r="D16" s="447"/>
      <c r="E16" s="447"/>
      <c r="F16" s="447"/>
      <c r="G16" s="447"/>
      <c r="H16" s="115">
        <f>SUM(H9:H15)</f>
        <v>0</v>
      </c>
      <c r="I16" s="114"/>
      <c r="J16" s="173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s="42" customFormat="1" ht="20.100000000000001" customHeight="1" thickBot="1" x14ac:dyDescent="0.3">
      <c r="A17" s="40"/>
      <c r="B17" s="108"/>
      <c r="C17" s="120"/>
      <c r="D17" s="110"/>
      <c r="E17" s="110"/>
      <c r="F17" s="110"/>
      <c r="G17" s="445"/>
      <c r="H17" s="445"/>
      <c r="I17" s="111"/>
      <c r="J17" s="54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s="45" customFormat="1" ht="15.95" customHeight="1" x14ac:dyDescent="0.25">
      <c r="A18" s="43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s="48" customFormat="1" ht="14.1" customHeight="1" x14ac:dyDescent="0.25">
      <c r="A19" s="43"/>
      <c r="B19" s="46"/>
      <c r="C19" s="46"/>
      <c r="D19" s="46"/>
      <c r="E19" s="46"/>
      <c r="F19" s="46"/>
      <c r="G19" s="47"/>
      <c r="H19" s="46"/>
      <c r="I19" s="46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s="34" customFormat="1" ht="21.95" customHeight="1" x14ac:dyDescent="0.25">
      <c r="A20" s="49"/>
      <c r="C20" s="446"/>
      <c r="D20" s="446"/>
      <c r="H20" s="50"/>
      <c r="I20" s="50"/>
      <c r="J20" s="46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s="34" customFormat="1" ht="13.5" customHeight="1" x14ac:dyDescent="0.25">
      <c r="A21" s="49"/>
      <c r="C21" s="290"/>
      <c r="D21" s="290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s="37" customFormat="1" ht="6" customHeight="1" x14ac:dyDescent="0.25">
      <c r="A22" s="51"/>
      <c r="B22" s="34"/>
      <c r="C22" s="34"/>
      <c r="D22" s="34"/>
      <c r="E22" s="34"/>
      <c r="F22" s="34"/>
      <c r="G22" s="34"/>
      <c r="H22" s="34"/>
      <c r="I22" s="34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s="41" customFormat="1" ht="19.5" customHeight="1" x14ac:dyDescent="0.25">
      <c r="A23" s="40"/>
      <c r="B23" s="52"/>
      <c r="C23" s="53"/>
      <c r="D23" s="53"/>
      <c r="E23" s="52"/>
      <c r="F23" s="52"/>
      <c r="G23" s="52"/>
      <c r="H23" s="52"/>
      <c r="I23" s="52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 s="44" customFormat="1" ht="6" customHeight="1" x14ac:dyDescent="0.25">
      <c r="A24" s="49"/>
      <c r="B24" s="46"/>
      <c r="C24" s="46"/>
      <c r="D24" s="46"/>
      <c r="E24" s="46"/>
      <c r="F24" s="46"/>
      <c r="G24" s="46"/>
      <c r="H24" s="46"/>
      <c r="I24" s="46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 s="32" customFormat="1" x14ac:dyDescent="0.25"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 s="32" customFormat="1" x14ac:dyDescent="0.25"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:30" s="32" customFormat="1" x14ac:dyDescent="0.25"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 s="32" customFormat="1" x14ac:dyDescent="0.25"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 s="32" customFormat="1" x14ac:dyDescent="0.25"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0" s="32" customFormat="1" x14ac:dyDescent="0.25"/>
    <row r="31" spans="1:30" s="32" customFormat="1" x14ac:dyDescent="0.25"/>
    <row r="32" spans="1:30" s="32" customFormat="1" x14ac:dyDescent="0.25"/>
    <row r="33" s="32" customFormat="1" x14ac:dyDescent="0.25"/>
    <row r="34" s="32" customFormat="1" x14ac:dyDescent="0.25"/>
    <row r="35" s="32" customFormat="1" x14ac:dyDescent="0.25"/>
    <row r="36" s="32" customFormat="1" x14ac:dyDescent="0.25"/>
    <row r="37" s="32" customFormat="1" x14ac:dyDescent="0.25"/>
    <row r="38" s="32" customFormat="1" x14ac:dyDescent="0.25"/>
    <row r="39" s="32" customFormat="1" x14ac:dyDescent="0.25"/>
    <row r="40" s="32" customFormat="1" x14ac:dyDescent="0.25"/>
    <row r="41" s="32" customFormat="1" x14ac:dyDescent="0.25"/>
    <row r="42" s="32" customFormat="1" x14ac:dyDescent="0.25"/>
    <row r="43" s="32" customFormat="1" x14ac:dyDescent="0.25"/>
    <row r="44" s="32" customFormat="1" x14ac:dyDescent="0.25"/>
    <row r="45" s="32" customFormat="1" x14ac:dyDescent="0.25"/>
    <row r="46" s="32" customFormat="1" x14ac:dyDescent="0.25"/>
    <row r="47" s="32" customFormat="1" x14ac:dyDescent="0.25"/>
    <row r="48" s="32" customFormat="1" x14ac:dyDescent="0.25"/>
    <row r="49" s="32" customFormat="1" x14ac:dyDescent="0.25"/>
    <row r="50" s="32" customFormat="1" x14ac:dyDescent="0.25"/>
    <row r="51" s="32" customFormat="1" x14ac:dyDescent="0.25"/>
    <row r="52" s="32" customFormat="1" x14ac:dyDescent="0.25"/>
    <row r="53" s="32" customFormat="1" x14ac:dyDescent="0.25"/>
    <row r="54" s="32" customFormat="1" x14ac:dyDescent="0.25"/>
    <row r="55" s="32" customFormat="1" x14ac:dyDescent="0.25"/>
    <row r="56" s="32" customFormat="1" x14ac:dyDescent="0.25"/>
    <row r="57" s="32" customFormat="1" x14ac:dyDescent="0.25"/>
    <row r="58" s="32" customFormat="1" x14ac:dyDescent="0.25"/>
    <row r="59" s="32" customFormat="1" x14ac:dyDescent="0.25"/>
    <row r="60" s="32" customFormat="1" x14ac:dyDescent="0.25"/>
    <row r="61" s="32" customFormat="1" x14ac:dyDescent="0.25"/>
    <row r="62" s="32" customFormat="1" x14ac:dyDescent="0.25"/>
    <row r="63" s="32" customFormat="1" x14ac:dyDescent="0.25"/>
    <row r="64" s="32" customFormat="1" x14ac:dyDescent="0.25"/>
    <row r="65" s="32" customFormat="1" x14ac:dyDescent="0.25"/>
    <row r="66" s="32" customFormat="1" x14ac:dyDescent="0.25"/>
    <row r="67" s="32" customFormat="1" x14ac:dyDescent="0.25"/>
    <row r="68" s="32" customFormat="1" x14ac:dyDescent="0.25"/>
    <row r="69" s="32" customFormat="1" x14ac:dyDescent="0.25"/>
    <row r="70" s="32" customFormat="1" x14ac:dyDescent="0.25"/>
    <row r="71" s="32" customFormat="1" x14ac:dyDescent="0.25"/>
    <row r="72" s="32" customFormat="1" x14ac:dyDescent="0.25"/>
    <row r="73" s="32" customFormat="1" x14ac:dyDescent="0.25"/>
    <row r="74" s="32" customFormat="1" x14ac:dyDescent="0.25"/>
    <row r="75" s="32" customFormat="1" x14ac:dyDescent="0.25"/>
    <row r="76" s="32" customFormat="1" x14ac:dyDescent="0.25"/>
    <row r="77" s="32" customFormat="1" x14ac:dyDescent="0.25"/>
    <row r="78" s="32" customFormat="1" x14ac:dyDescent="0.25"/>
    <row r="79" s="32" customFormat="1" x14ac:dyDescent="0.25"/>
    <row r="80" s="32" customFormat="1" x14ac:dyDescent="0.25"/>
    <row r="81" s="32" customFormat="1" x14ac:dyDescent="0.25"/>
    <row r="82" s="32" customFormat="1" x14ac:dyDescent="0.25"/>
    <row r="83" s="32" customFormat="1" x14ac:dyDescent="0.25"/>
    <row r="84" s="32" customFormat="1" x14ac:dyDescent="0.25"/>
    <row r="85" s="32" customFormat="1" x14ac:dyDescent="0.25"/>
    <row r="86" s="32" customFormat="1" x14ac:dyDescent="0.25"/>
    <row r="87" s="32" customFormat="1" x14ac:dyDescent="0.25"/>
    <row r="88" s="32" customFormat="1" x14ac:dyDescent="0.25"/>
    <row r="89" s="32" customFormat="1" x14ac:dyDescent="0.25"/>
    <row r="90" s="32" customFormat="1" x14ac:dyDescent="0.25"/>
    <row r="91" s="32" customFormat="1" x14ac:dyDescent="0.25"/>
    <row r="92" s="32" customFormat="1" x14ac:dyDescent="0.25"/>
    <row r="93" s="32" customFormat="1" x14ac:dyDescent="0.25"/>
    <row r="94" s="32" customFormat="1" x14ac:dyDescent="0.25"/>
    <row r="95" s="32" customFormat="1" x14ac:dyDescent="0.25"/>
    <row r="96" s="32" customFormat="1" x14ac:dyDescent="0.25"/>
    <row r="97" s="32" customFormat="1" x14ac:dyDescent="0.25"/>
    <row r="98" s="32" customFormat="1" x14ac:dyDescent="0.25"/>
    <row r="99" s="32" customFormat="1" x14ac:dyDescent="0.25"/>
    <row r="100" s="32" customFormat="1" x14ac:dyDescent="0.25"/>
    <row r="101" s="32" customFormat="1" x14ac:dyDescent="0.25"/>
    <row r="102" s="32" customFormat="1" x14ac:dyDescent="0.25"/>
    <row r="103" s="32" customFormat="1" x14ac:dyDescent="0.25"/>
    <row r="104" s="32" customFormat="1" x14ac:dyDescent="0.25"/>
    <row r="105" s="32" customFormat="1" x14ac:dyDescent="0.25"/>
    <row r="106" s="32" customFormat="1" x14ac:dyDescent="0.25"/>
    <row r="107" s="32" customFormat="1" x14ac:dyDescent="0.25"/>
    <row r="108" s="32" customFormat="1" x14ac:dyDescent="0.25"/>
    <row r="109" s="32" customFormat="1" x14ac:dyDescent="0.25"/>
    <row r="110" s="32" customFormat="1" x14ac:dyDescent="0.25"/>
    <row r="111" s="32" customFormat="1" x14ac:dyDescent="0.25"/>
    <row r="112" s="32" customFormat="1" x14ac:dyDescent="0.25"/>
    <row r="113" s="32" customFormat="1" x14ac:dyDescent="0.25"/>
    <row r="114" s="32" customFormat="1" x14ac:dyDescent="0.25"/>
    <row r="115" s="32" customFormat="1" x14ac:dyDescent="0.25"/>
    <row r="116" s="32" customFormat="1" x14ac:dyDescent="0.25"/>
    <row r="117" s="32" customFormat="1" x14ac:dyDescent="0.25"/>
    <row r="118" s="32" customFormat="1" x14ac:dyDescent="0.25"/>
    <row r="119" s="32" customFormat="1" x14ac:dyDescent="0.25"/>
    <row r="120" s="32" customFormat="1" x14ac:dyDescent="0.25"/>
    <row r="121" s="32" customFormat="1" x14ac:dyDescent="0.25"/>
    <row r="122" s="32" customFormat="1" x14ac:dyDescent="0.25"/>
    <row r="123" s="32" customFormat="1" x14ac:dyDescent="0.25"/>
    <row r="124" s="32" customFormat="1" x14ac:dyDescent="0.25"/>
    <row r="125" s="32" customFormat="1" x14ac:dyDescent="0.25"/>
    <row r="126" s="32" customFormat="1" x14ac:dyDescent="0.25"/>
    <row r="127" s="32" customFormat="1" x14ac:dyDescent="0.25"/>
    <row r="128" s="32" customFormat="1" x14ac:dyDescent="0.25"/>
    <row r="129" s="32" customFormat="1" x14ac:dyDescent="0.25"/>
    <row r="130" s="32" customFormat="1" x14ac:dyDescent="0.25"/>
    <row r="131" s="32" customFormat="1" x14ac:dyDescent="0.25"/>
    <row r="132" s="32" customFormat="1" x14ac:dyDescent="0.25"/>
    <row r="133" s="32" customFormat="1" x14ac:dyDescent="0.25"/>
    <row r="134" s="32" customFormat="1" x14ac:dyDescent="0.25"/>
    <row r="135" s="32" customFormat="1" x14ac:dyDescent="0.25"/>
    <row r="136" s="32" customFormat="1" x14ac:dyDescent="0.25"/>
    <row r="137" s="32" customFormat="1" x14ac:dyDescent="0.25"/>
    <row r="138" s="32" customFormat="1" x14ac:dyDescent="0.25"/>
    <row r="139" s="32" customFormat="1" x14ac:dyDescent="0.25"/>
    <row r="140" s="32" customFormat="1" x14ac:dyDescent="0.25"/>
    <row r="141" s="32" customFormat="1" x14ac:dyDescent="0.25"/>
    <row r="142" s="32" customFormat="1" x14ac:dyDescent="0.25"/>
    <row r="143" s="32" customFormat="1" x14ac:dyDescent="0.25"/>
    <row r="144" s="32" customFormat="1" x14ac:dyDescent="0.25"/>
    <row r="145" s="32" customFormat="1" x14ac:dyDescent="0.25"/>
    <row r="146" s="32" customFormat="1" x14ac:dyDescent="0.25"/>
    <row r="147" s="32" customFormat="1" x14ac:dyDescent="0.25"/>
    <row r="148" s="32" customFormat="1" x14ac:dyDescent="0.25"/>
    <row r="149" s="32" customFormat="1" x14ac:dyDescent="0.25"/>
    <row r="150" s="32" customFormat="1" x14ac:dyDescent="0.25"/>
    <row r="151" s="32" customFormat="1" x14ac:dyDescent="0.25"/>
    <row r="152" s="32" customFormat="1" x14ac:dyDescent="0.25"/>
    <row r="153" s="32" customFormat="1" x14ac:dyDescent="0.25"/>
    <row r="154" s="32" customFormat="1" x14ac:dyDescent="0.25"/>
    <row r="155" s="32" customFormat="1" x14ac:dyDescent="0.25"/>
    <row r="156" s="32" customFormat="1" x14ac:dyDescent="0.25"/>
    <row r="157" s="32" customFormat="1" x14ac:dyDescent="0.25"/>
    <row r="158" s="32" customFormat="1" x14ac:dyDescent="0.25"/>
    <row r="159" s="32" customFormat="1" x14ac:dyDescent="0.25"/>
    <row r="160" s="32" customFormat="1" x14ac:dyDescent="0.25"/>
    <row r="161" s="32" customFormat="1" x14ac:dyDescent="0.25"/>
    <row r="162" s="32" customFormat="1" x14ac:dyDescent="0.25"/>
    <row r="163" s="32" customFormat="1" x14ac:dyDescent="0.25"/>
    <row r="164" s="32" customFormat="1" x14ac:dyDescent="0.25"/>
    <row r="165" s="32" customFormat="1" x14ac:dyDescent="0.25"/>
    <row r="166" s="32" customFormat="1" x14ac:dyDescent="0.25"/>
    <row r="167" s="32" customFormat="1" x14ac:dyDescent="0.25"/>
    <row r="168" s="32" customFormat="1" x14ac:dyDescent="0.25"/>
    <row r="169" s="32" customFormat="1" x14ac:dyDescent="0.25"/>
    <row r="170" s="32" customFormat="1" x14ac:dyDescent="0.25"/>
    <row r="171" s="32" customFormat="1" x14ac:dyDescent="0.25"/>
    <row r="172" s="32" customFormat="1" x14ac:dyDescent="0.25"/>
    <row r="173" s="32" customFormat="1" x14ac:dyDescent="0.25"/>
    <row r="174" s="32" customFormat="1" x14ac:dyDescent="0.25"/>
    <row r="175" s="32" customFormat="1" x14ac:dyDescent="0.25"/>
    <row r="176" s="32" customFormat="1" x14ac:dyDescent="0.25"/>
    <row r="177" s="32" customFormat="1" x14ac:dyDescent="0.25"/>
    <row r="178" s="32" customFormat="1" x14ac:dyDescent="0.25"/>
    <row r="179" s="32" customFormat="1" x14ac:dyDescent="0.25"/>
    <row r="180" s="32" customFormat="1" x14ac:dyDescent="0.25"/>
    <row r="181" s="32" customFormat="1" x14ac:dyDescent="0.25"/>
    <row r="182" s="32" customFormat="1" x14ac:dyDescent="0.25"/>
    <row r="183" s="32" customFormat="1" x14ac:dyDescent="0.25"/>
    <row r="184" s="32" customFormat="1" x14ac:dyDescent="0.25"/>
    <row r="185" s="32" customFormat="1" x14ac:dyDescent="0.25"/>
    <row r="186" s="32" customFormat="1" x14ac:dyDescent="0.25"/>
    <row r="187" s="32" customFormat="1" x14ac:dyDescent="0.25"/>
    <row r="188" s="32" customFormat="1" x14ac:dyDescent="0.25"/>
    <row r="189" s="32" customFormat="1" x14ac:dyDescent="0.25"/>
    <row r="190" s="32" customFormat="1" x14ac:dyDescent="0.25"/>
    <row r="191" s="32" customFormat="1" x14ac:dyDescent="0.25"/>
    <row r="192" s="32" customFormat="1" x14ac:dyDescent="0.25"/>
    <row r="193" s="32" customFormat="1" x14ac:dyDescent="0.25"/>
    <row r="194" s="32" customFormat="1" x14ac:dyDescent="0.25"/>
    <row r="195" s="32" customFormat="1" x14ac:dyDescent="0.25"/>
    <row r="196" s="32" customFormat="1" x14ac:dyDescent="0.25"/>
    <row r="197" s="32" customFormat="1" x14ac:dyDescent="0.25"/>
    <row r="198" s="32" customFormat="1" x14ac:dyDescent="0.25"/>
    <row r="199" s="32" customFormat="1" x14ac:dyDescent="0.25"/>
    <row r="200" s="32" customFormat="1" x14ac:dyDescent="0.25"/>
    <row r="201" s="32" customFormat="1" x14ac:dyDescent="0.25"/>
    <row r="202" s="32" customFormat="1" x14ac:dyDescent="0.25"/>
    <row r="203" s="32" customFormat="1" x14ac:dyDescent="0.25"/>
    <row r="204" s="32" customFormat="1" x14ac:dyDescent="0.25"/>
    <row r="205" s="32" customFormat="1" x14ac:dyDescent="0.25"/>
    <row r="206" s="32" customFormat="1" x14ac:dyDescent="0.25"/>
    <row r="207" s="32" customFormat="1" x14ac:dyDescent="0.25"/>
    <row r="208" s="32" customFormat="1" x14ac:dyDescent="0.25"/>
    <row r="209" s="32" customFormat="1" x14ac:dyDescent="0.25"/>
    <row r="210" s="32" customFormat="1" x14ac:dyDescent="0.25"/>
    <row r="211" s="32" customFormat="1" x14ac:dyDescent="0.25"/>
    <row r="212" s="32" customFormat="1" x14ac:dyDescent="0.25"/>
    <row r="213" s="32" customFormat="1" x14ac:dyDescent="0.25"/>
    <row r="214" s="32" customFormat="1" x14ac:dyDescent="0.25"/>
    <row r="215" s="32" customFormat="1" x14ac:dyDescent="0.25"/>
    <row r="216" s="32" customFormat="1" x14ac:dyDescent="0.25"/>
    <row r="217" s="32" customFormat="1" x14ac:dyDescent="0.25"/>
    <row r="218" s="32" customFormat="1" x14ac:dyDescent="0.25"/>
    <row r="219" s="32" customFormat="1" x14ac:dyDescent="0.25"/>
    <row r="220" s="32" customFormat="1" x14ac:dyDescent="0.25"/>
    <row r="221" s="32" customFormat="1" x14ac:dyDescent="0.25"/>
    <row r="222" s="32" customFormat="1" x14ac:dyDescent="0.25"/>
    <row r="223" s="32" customFormat="1" x14ac:dyDescent="0.25"/>
    <row r="224" s="32" customFormat="1" x14ac:dyDescent="0.25"/>
    <row r="225" s="32" customFormat="1" x14ac:dyDescent="0.25"/>
    <row r="226" s="32" customFormat="1" x14ac:dyDescent="0.25"/>
    <row r="227" s="32" customFormat="1" x14ac:dyDescent="0.25"/>
    <row r="228" s="32" customFormat="1" x14ac:dyDescent="0.25"/>
    <row r="229" s="32" customFormat="1" x14ac:dyDescent="0.25"/>
    <row r="230" s="32" customFormat="1" x14ac:dyDescent="0.25"/>
    <row r="231" s="32" customFormat="1" x14ac:dyDescent="0.25"/>
    <row r="232" s="32" customFormat="1" x14ac:dyDescent="0.25"/>
    <row r="233" s="32" customFormat="1" x14ac:dyDescent="0.25"/>
    <row r="234" s="32" customFormat="1" x14ac:dyDescent="0.25"/>
    <row r="235" s="32" customFormat="1" x14ac:dyDescent="0.25"/>
    <row r="236" s="32" customFormat="1" x14ac:dyDescent="0.25"/>
    <row r="237" s="32" customFormat="1" x14ac:dyDescent="0.25"/>
    <row r="238" s="32" customFormat="1" x14ac:dyDescent="0.25"/>
    <row r="239" s="32" customFormat="1" x14ac:dyDescent="0.25"/>
    <row r="240" s="32" customFormat="1" x14ac:dyDescent="0.25"/>
    <row r="241" s="32" customFormat="1" x14ac:dyDescent="0.25"/>
    <row r="242" s="32" customFormat="1" x14ac:dyDescent="0.25"/>
    <row r="243" s="32" customFormat="1" x14ac:dyDescent="0.25"/>
    <row r="244" s="32" customFormat="1" x14ac:dyDescent="0.25"/>
    <row r="245" s="32" customFormat="1" x14ac:dyDescent="0.25"/>
    <row r="246" s="32" customFormat="1" x14ac:dyDescent="0.25"/>
    <row r="247" s="32" customFormat="1" x14ac:dyDescent="0.25"/>
    <row r="248" s="32" customFormat="1" x14ac:dyDescent="0.25"/>
    <row r="249" s="32" customFormat="1" x14ac:dyDescent="0.25"/>
    <row r="250" s="32" customFormat="1" x14ac:dyDescent="0.25"/>
    <row r="251" s="32" customFormat="1" x14ac:dyDescent="0.25"/>
    <row r="252" s="32" customFormat="1" x14ac:dyDescent="0.25"/>
    <row r="253" s="32" customFormat="1" x14ac:dyDescent="0.25"/>
    <row r="254" s="32" customFormat="1" x14ac:dyDescent="0.25"/>
    <row r="255" s="32" customFormat="1" x14ac:dyDescent="0.25"/>
    <row r="256" s="32" customFormat="1" x14ac:dyDescent="0.25"/>
    <row r="257" s="32" customFormat="1" x14ac:dyDescent="0.25"/>
    <row r="258" s="32" customFormat="1" x14ac:dyDescent="0.25"/>
    <row r="259" s="32" customFormat="1" x14ac:dyDescent="0.25"/>
    <row r="260" s="32" customFormat="1" x14ac:dyDescent="0.25"/>
    <row r="261" s="32" customFormat="1" x14ac:dyDescent="0.25"/>
    <row r="262" s="32" customFormat="1" x14ac:dyDescent="0.25"/>
    <row r="263" s="32" customFormat="1" x14ac:dyDescent="0.25"/>
    <row r="264" s="32" customFormat="1" x14ac:dyDescent="0.25"/>
    <row r="265" s="32" customFormat="1" x14ac:dyDescent="0.25"/>
    <row r="266" s="32" customFormat="1" x14ac:dyDescent="0.25"/>
    <row r="267" s="32" customFormat="1" x14ac:dyDescent="0.25"/>
    <row r="268" s="32" customFormat="1" x14ac:dyDescent="0.25"/>
    <row r="269" s="32" customFormat="1" x14ac:dyDescent="0.25"/>
    <row r="270" s="32" customFormat="1" x14ac:dyDescent="0.25"/>
    <row r="271" s="32" customFormat="1" x14ac:dyDescent="0.25"/>
    <row r="272" s="32" customFormat="1" x14ac:dyDescent="0.25"/>
    <row r="273" s="32" customFormat="1" x14ac:dyDescent="0.25"/>
    <row r="274" s="32" customFormat="1" x14ac:dyDescent="0.25"/>
    <row r="275" s="32" customFormat="1" x14ac:dyDescent="0.25"/>
    <row r="276" s="32" customFormat="1" x14ac:dyDescent="0.25"/>
    <row r="277" s="32" customFormat="1" x14ac:dyDescent="0.25"/>
    <row r="278" s="32" customFormat="1" x14ac:dyDescent="0.25"/>
    <row r="279" s="32" customFormat="1" x14ac:dyDescent="0.25"/>
    <row r="280" s="32" customFormat="1" x14ac:dyDescent="0.25"/>
    <row r="281" s="32" customFormat="1" x14ac:dyDescent="0.25"/>
    <row r="282" s="32" customFormat="1" x14ac:dyDescent="0.25"/>
    <row r="283" s="32" customFormat="1" x14ac:dyDescent="0.25"/>
    <row r="284" s="32" customFormat="1" x14ac:dyDescent="0.25"/>
    <row r="285" s="32" customFormat="1" x14ac:dyDescent="0.25"/>
    <row r="286" s="32" customFormat="1" x14ac:dyDescent="0.25"/>
    <row r="287" s="32" customFormat="1" x14ac:dyDescent="0.25"/>
    <row r="288" s="32" customFormat="1" x14ac:dyDescent="0.25"/>
    <row r="289" s="32" customFormat="1" x14ac:dyDescent="0.25"/>
    <row r="290" s="32" customFormat="1" x14ac:dyDescent="0.25"/>
    <row r="291" s="32" customFormat="1" x14ac:dyDescent="0.25"/>
    <row r="292" s="32" customFormat="1" x14ac:dyDescent="0.25"/>
    <row r="293" s="32" customFormat="1" x14ac:dyDescent="0.25"/>
    <row r="294" s="32" customFormat="1" x14ac:dyDescent="0.25"/>
    <row r="295" s="32" customFormat="1" x14ac:dyDescent="0.25"/>
    <row r="296" s="32" customFormat="1" x14ac:dyDescent="0.25"/>
    <row r="297" s="32" customFormat="1" x14ac:dyDescent="0.25"/>
    <row r="298" s="32" customFormat="1" x14ac:dyDescent="0.25"/>
    <row r="299" s="32" customFormat="1" x14ac:dyDescent="0.25"/>
    <row r="300" s="32" customFormat="1" x14ac:dyDescent="0.25"/>
    <row r="301" s="32" customFormat="1" x14ac:dyDescent="0.25"/>
    <row r="302" s="32" customFormat="1" x14ac:dyDescent="0.25"/>
    <row r="303" s="32" customFormat="1" x14ac:dyDescent="0.25"/>
    <row r="304" s="32" customFormat="1" x14ac:dyDescent="0.25"/>
    <row r="305" s="32" customFormat="1" x14ac:dyDescent="0.25"/>
    <row r="306" s="32" customFormat="1" x14ac:dyDescent="0.25"/>
    <row r="307" s="32" customFormat="1" x14ac:dyDescent="0.25"/>
    <row r="308" s="32" customFormat="1" x14ac:dyDescent="0.25"/>
    <row r="309" s="32" customFormat="1" x14ac:dyDescent="0.25"/>
    <row r="310" s="32" customFormat="1" x14ac:dyDescent="0.25"/>
    <row r="311" s="32" customFormat="1" x14ac:dyDescent="0.25"/>
    <row r="312" s="32" customFormat="1" x14ac:dyDescent="0.25"/>
    <row r="313" s="32" customFormat="1" x14ac:dyDescent="0.25"/>
    <row r="314" s="32" customFormat="1" x14ac:dyDescent="0.25"/>
    <row r="315" s="32" customFormat="1" x14ac:dyDescent="0.25"/>
    <row r="316" s="32" customFormat="1" x14ac:dyDescent="0.25"/>
    <row r="317" s="32" customFormat="1" x14ac:dyDescent="0.25"/>
    <row r="318" s="32" customFormat="1" x14ac:dyDescent="0.25"/>
    <row r="319" s="32" customFormat="1" x14ac:dyDescent="0.25"/>
    <row r="320" s="32" customFormat="1" x14ac:dyDescent="0.25"/>
    <row r="321" s="32" customFormat="1" x14ac:dyDescent="0.25"/>
    <row r="322" s="32" customFormat="1" x14ac:dyDescent="0.25"/>
    <row r="323" s="32" customFormat="1" x14ac:dyDescent="0.25"/>
    <row r="324" s="32" customFormat="1" x14ac:dyDescent="0.25"/>
    <row r="325" s="32" customFormat="1" x14ac:dyDescent="0.25"/>
    <row r="326" s="32" customFormat="1" x14ac:dyDescent="0.25"/>
    <row r="327" s="32" customFormat="1" x14ac:dyDescent="0.25"/>
    <row r="328" s="32" customFormat="1" x14ac:dyDescent="0.25"/>
    <row r="329" s="32" customFormat="1" x14ac:dyDescent="0.25"/>
    <row r="330" s="32" customFormat="1" x14ac:dyDescent="0.25"/>
    <row r="331" s="32" customFormat="1" x14ac:dyDescent="0.25"/>
    <row r="332" s="32" customFormat="1" x14ac:dyDescent="0.25"/>
    <row r="333" s="32" customFormat="1" x14ac:dyDescent="0.25"/>
    <row r="334" s="32" customFormat="1" x14ac:dyDescent="0.25"/>
    <row r="335" s="32" customFormat="1" x14ac:dyDescent="0.25"/>
    <row r="336" s="32" customFormat="1" x14ac:dyDescent="0.25"/>
    <row r="337" s="32" customFormat="1" x14ac:dyDescent="0.25"/>
    <row r="338" s="32" customFormat="1" x14ac:dyDescent="0.25"/>
    <row r="339" s="32" customFormat="1" x14ac:dyDescent="0.25"/>
    <row r="340" s="32" customFormat="1" x14ac:dyDescent="0.25"/>
    <row r="341" s="32" customFormat="1" x14ac:dyDescent="0.25"/>
    <row r="342" s="32" customFormat="1" x14ac:dyDescent="0.25"/>
    <row r="343" s="32" customFormat="1" x14ac:dyDescent="0.25"/>
    <row r="344" s="32" customFormat="1" x14ac:dyDescent="0.25"/>
    <row r="345" s="32" customFormat="1" x14ac:dyDescent="0.25"/>
    <row r="346" s="32" customFormat="1" x14ac:dyDescent="0.25"/>
    <row r="347" s="32" customFormat="1" x14ac:dyDescent="0.25"/>
    <row r="348" s="32" customFormat="1" x14ac:dyDescent="0.25"/>
    <row r="349" s="32" customFormat="1" x14ac:dyDescent="0.25"/>
    <row r="350" s="32" customFormat="1" x14ac:dyDescent="0.25"/>
    <row r="351" s="32" customFormat="1" x14ac:dyDescent="0.25"/>
    <row r="352" s="32" customFormat="1" x14ac:dyDescent="0.25"/>
    <row r="353" s="32" customFormat="1" x14ac:dyDescent="0.25"/>
    <row r="354" s="32" customFormat="1" x14ac:dyDescent="0.25"/>
    <row r="355" s="32" customFormat="1" x14ac:dyDescent="0.25"/>
    <row r="356" s="32" customFormat="1" x14ac:dyDescent="0.25"/>
    <row r="357" s="32" customFormat="1" x14ac:dyDescent="0.25"/>
    <row r="358" s="32" customFormat="1" x14ac:dyDescent="0.25"/>
    <row r="359" s="32" customFormat="1" x14ac:dyDescent="0.25"/>
    <row r="360" s="32" customFormat="1" x14ac:dyDescent="0.25"/>
    <row r="361" s="32" customFormat="1" x14ac:dyDescent="0.25"/>
    <row r="362" s="32" customFormat="1" x14ac:dyDescent="0.25"/>
    <row r="363" s="32" customFormat="1" x14ac:dyDescent="0.25"/>
    <row r="364" s="32" customFormat="1" x14ac:dyDescent="0.25"/>
    <row r="365" s="32" customFormat="1" x14ac:dyDescent="0.25"/>
    <row r="366" s="32" customFormat="1" x14ac:dyDescent="0.25"/>
    <row r="367" s="32" customFormat="1" x14ac:dyDescent="0.25"/>
    <row r="368" s="32" customFormat="1" x14ac:dyDescent="0.25"/>
    <row r="369" s="32" customFormat="1" x14ac:dyDescent="0.25"/>
    <row r="370" s="32" customFormat="1" x14ac:dyDescent="0.25"/>
    <row r="371" s="32" customFormat="1" x14ac:dyDescent="0.25"/>
    <row r="372" s="32" customFormat="1" x14ac:dyDescent="0.25"/>
    <row r="373" s="32" customFormat="1" x14ac:dyDescent="0.25"/>
    <row r="374" s="32" customFormat="1" x14ac:dyDescent="0.25"/>
    <row r="375" s="32" customFormat="1" x14ac:dyDescent="0.25"/>
    <row r="376" s="32" customFormat="1" x14ac:dyDescent="0.25"/>
    <row r="377" s="32" customFormat="1" x14ac:dyDescent="0.25"/>
    <row r="378" s="32" customFormat="1" x14ac:dyDescent="0.25"/>
    <row r="379" s="32" customFormat="1" x14ac:dyDescent="0.25"/>
    <row r="380" s="32" customFormat="1" x14ac:dyDescent="0.25"/>
    <row r="381" s="32" customFormat="1" x14ac:dyDescent="0.25"/>
    <row r="382" s="32" customFormat="1" x14ac:dyDescent="0.25"/>
    <row r="383" s="32" customFormat="1" x14ac:dyDescent="0.25"/>
    <row r="384" s="32" customFormat="1" x14ac:dyDescent="0.25"/>
    <row r="385" s="32" customFormat="1" x14ac:dyDescent="0.25"/>
    <row r="386" s="32" customFormat="1" x14ac:dyDescent="0.25"/>
    <row r="387" s="32" customFormat="1" x14ac:dyDescent="0.25"/>
    <row r="388" s="32" customFormat="1" x14ac:dyDescent="0.25"/>
    <row r="389" s="32" customFormat="1" x14ac:dyDescent="0.25"/>
    <row r="390" s="32" customFormat="1" x14ac:dyDescent="0.25"/>
    <row r="391" s="32" customFormat="1" x14ac:dyDescent="0.25"/>
    <row r="392" s="32" customFormat="1" x14ac:dyDescent="0.25"/>
    <row r="393" s="32" customFormat="1" x14ac:dyDescent="0.25"/>
    <row r="394" s="32" customFormat="1" x14ac:dyDescent="0.25"/>
    <row r="395" s="32" customFormat="1" x14ac:dyDescent="0.25"/>
    <row r="396" s="32" customFormat="1" x14ac:dyDescent="0.25"/>
    <row r="397" s="32" customFormat="1" x14ac:dyDescent="0.25"/>
    <row r="398" s="32" customFormat="1" x14ac:dyDescent="0.25"/>
    <row r="399" s="32" customFormat="1" x14ac:dyDescent="0.25"/>
    <row r="400" s="32" customFormat="1" x14ac:dyDescent="0.25"/>
    <row r="401" s="32" customFormat="1" x14ac:dyDescent="0.25"/>
    <row r="402" s="32" customFormat="1" x14ac:dyDescent="0.25"/>
    <row r="403" s="32" customFormat="1" x14ac:dyDescent="0.25"/>
    <row r="404" s="32" customFormat="1" x14ac:dyDescent="0.25"/>
    <row r="405" s="32" customFormat="1" x14ac:dyDescent="0.25"/>
    <row r="406" s="32" customFormat="1" x14ac:dyDescent="0.25"/>
    <row r="407" s="32" customFormat="1" x14ac:dyDescent="0.25"/>
    <row r="408" s="32" customFormat="1" x14ac:dyDescent="0.25"/>
    <row r="409" s="32" customFormat="1" x14ac:dyDescent="0.25"/>
    <row r="410" s="32" customFormat="1" x14ac:dyDescent="0.25"/>
    <row r="411" s="32" customFormat="1" x14ac:dyDescent="0.25"/>
    <row r="412" s="32" customFormat="1" x14ac:dyDescent="0.25"/>
    <row r="413" s="32" customFormat="1" x14ac:dyDescent="0.25"/>
    <row r="414" s="32" customFormat="1" x14ac:dyDescent="0.25"/>
    <row r="415" s="32" customFormat="1" x14ac:dyDescent="0.25"/>
    <row r="416" s="32" customFormat="1" x14ac:dyDescent="0.25"/>
    <row r="417" s="32" customFormat="1" x14ac:dyDescent="0.25"/>
    <row r="418" s="32" customFormat="1" x14ac:dyDescent="0.25"/>
    <row r="419" s="32" customFormat="1" x14ac:dyDescent="0.25"/>
  </sheetData>
  <sheetProtection algorithmName="SHA-512" hashValue="LoVCsR7weW4fH6PeKkXkM7j+dUBMCbhxK6YIXle+m4BT2LSDGmeaDTrysFPuRBUk9QcFmgbbJ0yvG+SUpRC2/w==" saltValue="ThxoivftlPQk+d0wtLiN3Q==" spinCount="100000" sheet="1" objects="1" scenarios="1"/>
  <mergeCells count="12">
    <mergeCell ref="G17:H17"/>
    <mergeCell ref="C20:D20"/>
    <mergeCell ref="C16:G16"/>
    <mergeCell ref="F15:G15"/>
    <mergeCell ref="C15:E15"/>
    <mergeCell ref="B2:I4"/>
    <mergeCell ref="C12:G12"/>
    <mergeCell ref="C13:G13"/>
    <mergeCell ref="C14:G14"/>
    <mergeCell ref="C9:G9"/>
    <mergeCell ref="C10:G10"/>
    <mergeCell ref="C11:G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78"/>
  <sheetViews>
    <sheetView showGridLines="0" workbookViewId="0">
      <selection activeCell="C7" sqref="C7:E7"/>
    </sheetView>
  </sheetViews>
  <sheetFormatPr baseColWidth="10" defaultColWidth="11.42578125" defaultRowHeight="15" x14ac:dyDescent="0.25"/>
  <cols>
    <col min="1" max="1" width="3.7109375" style="32" customWidth="1"/>
    <col min="2" max="2" width="4.42578125" style="32" customWidth="1"/>
    <col min="3" max="3" width="79.85546875" style="32" customWidth="1"/>
    <col min="4" max="4" width="11" style="32" customWidth="1"/>
    <col min="5" max="5" width="16.140625" style="32" customWidth="1"/>
    <col min="6" max="6" width="16" style="32" customWidth="1"/>
    <col min="7" max="7" width="6.140625" style="32" customWidth="1"/>
    <col min="8" max="8" width="3.85546875" style="32" customWidth="1"/>
    <col min="9" max="9" width="5.140625" style="32" customWidth="1"/>
    <col min="10" max="16384" width="11.42578125" style="32"/>
  </cols>
  <sheetData>
    <row r="2" spans="2:20" x14ac:dyDescent="0.25">
      <c r="B2" s="129"/>
      <c r="C2" s="130"/>
      <c r="D2" s="130"/>
      <c r="E2" s="130"/>
      <c r="F2" s="130"/>
      <c r="G2" s="131"/>
    </row>
    <row r="3" spans="2:20" ht="69" customHeight="1" x14ac:dyDescent="0.25">
      <c r="B3" s="132"/>
      <c r="C3" s="473" t="s">
        <v>342</v>
      </c>
      <c r="D3" s="474"/>
      <c r="E3" s="474"/>
      <c r="F3" s="474"/>
      <c r="G3" s="133"/>
    </row>
    <row r="4" spans="2:20" x14ac:dyDescent="0.25">
      <c r="B4" s="132"/>
      <c r="C4" s="63"/>
      <c r="D4" s="63"/>
      <c r="E4" s="63"/>
      <c r="F4" s="63"/>
      <c r="G4" s="133"/>
      <c r="T4" s="134"/>
    </row>
    <row r="5" spans="2:20" ht="30" customHeight="1" x14ac:dyDescent="0.25">
      <c r="B5" s="132"/>
      <c r="C5" s="470" t="s">
        <v>51</v>
      </c>
      <c r="D5" s="471"/>
      <c r="E5" s="471"/>
      <c r="F5" s="472"/>
      <c r="G5" s="133"/>
      <c r="T5" s="134"/>
    </row>
    <row r="6" spans="2:20" x14ac:dyDescent="0.25">
      <c r="B6" s="132"/>
      <c r="C6" s="475" t="s">
        <v>31</v>
      </c>
      <c r="D6" s="476"/>
      <c r="E6" s="477"/>
      <c r="F6" s="135" t="s">
        <v>32</v>
      </c>
      <c r="G6" s="133"/>
      <c r="T6" s="134"/>
    </row>
    <row r="7" spans="2:20" x14ac:dyDescent="0.25">
      <c r="B7" s="132"/>
      <c r="C7" s="478"/>
      <c r="D7" s="479"/>
      <c r="E7" s="480"/>
      <c r="F7" s="136"/>
      <c r="G7" s="133"/>
      <c r="T7" s="134"/>
    </row>
    <row r="8" spans="2:20" x14ac:dyDescent="0.25">
      <c r="B8" s="132"/>
      <c r="C8" s="478"/>
      <c r="D8" s="479"/>
      <c r="E8" s="480"/>
      <c r="F8" s="136"/>
      <c r="G8" s="133"/>
      <c r="T8" s="134"/>
    </row>
    <row r="9" spans="2:20" x14ac:dyDescent="0.25">
      <c r="B9" s="132"/>
      <c r="C9" s="478"/>
      <c r="D9" s="479"/>
      <c r="E9" s="480"/>
      <c r="F9" s="136"/>
      <c r="G9" s="133"/>
      <c r="T9" s="134"/>
    </row>
    <row r="10" spans="2:20" ht="15.75" x14ac:dyDescent="0.25">
      <c r="B10" s="132"/>
      <c r="C10" s="455" t="s">
        <v>33</v>
      </c>
      <c r="D10" s="456"/>
      <c r="E10" s="457"/>
      <c r="F10" s="137">
        <f>SUM(F7:F9)</f>
        <v>0</v>
      </c>
      <c r="G10" s="133"/>
      <c r="T10" s="134"/>
    </row>
    <row r="11" spans="2:20" ht="15.75" x14ac:dyDescent="0.25">
      <c r="B11" s="132"/>
      <c r="C11" s="138"/>
      <c r="D11" s="138"/>
      <c r="E11" s="138"/>
      <c r="F11" s="85"/>
      <c r="G11" s="133"/>
      <c r="T11" s="134"/>
    </row>
    <row r="12" spans="2:20" x14ac:dyDescent="0.25">
      <c r="B12" s="132"/>
      <c r="C12" s="470" t="s">
        <v>50</v>
      </c>
      <c r="D12" s="471"/>
      <c r="E12" s="471"/>
      <c r="F12" s="472"/>
      <c r="G12" s="133"/>
      <c r="T12" s="134"/>
    </row>
    <row r="13" spans="2:20" x14ac:dyDescent="0.25">
      <c r="B13" s="132"/>
      <c r="C13" s="458" t="s">
        <v>34</v>
      </c>
      <c r="D13" s="459"/>
      <c r="E13" s="460"/>
      <c r="F13" s="135" t="s">
        <v>32</v>
      </c>
      <c r="G13" s="133"/>
      <c r="T13" s="134"/>
    </row>
    <row r="14" spans="2:20" x14ac:dyDescent="0.25">
      <c r="B14" s="132"/>
      <c r="C14" s="452"/>
      <c r="D14" s="453"/>
      <c r="E14" s="454"/>
      <c r="F14" s="136"/>
      <c r="G14" s="133"/>
      <c r="T14" s="134"/>
    </row>
    <row r="15" spans="2:20" x14ac:dyDescent="0.25">
      <c r="B15" s="132"/>
      <c r="C15" s="452"/>
      <c r="D15" s="453"/>
      <c r="E15" s="454"/>
      <c r="F15" s="136"/>
      <c r="G15" s="133"/>
      <c r="T15" s="134"/>
    </row>
    <row r="16" spans="2:20" x14ac:dyDescent="0.25">
      <c r="B16" s="132"/>
      <c r="C16" s="452"/>
      <c r="D16" s="453"/>
      <c r="E16" s="454"/>
      <c r="F16" s="136"/>
      <c r="G16" s="133"/>
      <c r="T16" s="134"/>
    </row>
    <row r="17" spans="2:20" x14ac:dyDescent="0.25">
      <c r="B17" s="132"/>
      <c r="C17" s="452"/>
      <c r="D17" s="453"/>
      <c r="E17" s="454"/>
      <c r="F17" s="136"/>
      <c r="G17" s="133"/>
      <c r="T17" s="134"/>
    </row>
    <row r="18" spans="2:20" x14ac:dyDescent="0.25">
      <c r="B18" s="132"/>
      <c r="C18" s="452"/>
      <c r="D18" s="453"/>
      <c r="E18" s="454"/>
      <c r="F18" s="136"/>
      <c r="G18" s="133"/>
      <c r="T18" s="134"/>
    </row>
    <row r="19" spans="2:20" ht="15.75" x14ac:dyDescent="0.25">
      <c r="B19" s="132"/>
      <c r="C19" s="455" t="s">
        <v>33</v>
      </c>
      <c r="D19" s="456"/>
      <c r="E19" s="457"/>
      <c r="F19" s="137">
        <f>SUM(F14:F18)</f>
        <v>0</v>
      </c>
      <c r="G19" s="133"/>
      <c r="T19" s="134"/>
    </row>
    <row r="20" spans="2:20" x14ac:dyDescent="0.25">
      <c r="B20" s="132"/>
      <c r="G20" s="133"/>
      <c r="T20" s="134"/>
    </row>
    <row r="21" spans="2:20" x14ac:dyDescent="0.25">
      <c r="B21" s="132"/>
      <c r="C21" s="470" t="s">
        <v>76</v>
      </c>
      <c r="D21" s="471"/>
      <c r="E21" s="471"/>
      <c r="F21" s="472"/>
      <c r="G21" s="133"/>
      <c r="T21" s="134"/>
    </row>
    <row r="22" spans="2:20" x14ac:dyDescent="0.25">
      <c r="B22" s="132"/>
      <c r="C22" s="458" t="s">
        <v>34</v>
      </c>
      <c r="D22" s="459"/>
      <c r="E22" s="460"/>
      <c r="F22" s="135" t="s">
        <v>32</v>
      </c>
      <c r="G22" s="133"/>
      <c r="T22" s="134"/>
    </row>
    <row r="23" spans="2:20" x14ac:dyDescent="0.25">
      <c r="B23" s="132"/>
      <c r="C23" s="452"/>
      <c r="D23" s="453"/>
      <c r="E23" s="454"/>
      <c r="F23" s="136"/>
      <c r="G23" s="133"/>
      <c r="T23" s="134"/>
    </row>
    <row r="24" spans="2:20" x14ac:dyDescent="0.25">
      <c r="B24" s="132"/>
      <c r="C24" s="452"/>
      <c r="D24" s="453"/>
      <c r="E24" s="454"/>
      <c r="F24" s="136"/>
      <c r="G24" s="133"/>
      <c r="T24" s="134"/>
    </row>
    <row r="25" spans="2:20" x14ac:dyDescent="0.25">
      <c r="B25" s="132"/>
      <c r="C25" s="452"/>
      <c r="D25" s="453"/>
      <c r="E25" s="454"/>
      <c r="F25" s="136"/>
      <c r="G25" s="133"/>
      <c r="T25" s="134"/>
    </row>
    <row r="26" spans="2:20" x14ac:dyDescent="0.25">
      <c r="B26" s="132"/>
      <c r="C26" s="452"/>
      <c r="D26" s="453"/>
      <c r="E26" s="454"/>
      <c r="F26" s="136"/>
      <c r="G26" s="133"/>
      <c r="T26" s="134"/>
    </row>
    <row r="27" spans="2:20" x14ac:dyDescent="0.25">
      <c r="B27" s="132"/>
      <c r="C27" s="452"/>
      <c r="D27" s="453"/>
      <c r="E27" s="454"/>
      <c r="F27" s="136"/>
      <c r="G27" s="133"/>
      <c r="T27" s="134"/>
    </row>
    <row r="28" spans="2:20" ht="15.75" x14ac:dyDescent="0.25">
      <c r="B28" s="132"/>
      <c r="C28" s="455" t="s">
        <v>33</v>
      </c>
      <c r="D28" s="456"/>
      <c r="E28" s="457"/>
      <c r="F28" s="137">
        <f>SUM(F23:F27)</f>
        <v>0</v>
      </c>
      <c r="G28" s="133"/>
      <c r="T28" s="134"/>
    </row>
    <row r="29" spans="2:20" ht="15.75" x14ac:dyDescent="0.25">
      <c r="B29" s="132"/>
      <c r="C29" s="186"/>
      <c r="D29" s="186"/>
      <c r="E29" s="186"/>
      <c r="F29" s="187"/>
      <c r="G29" s="133"/>
      <c r="T29" s="134"/>
    </row>
    <row r="30" spans="2:20" ht="43.15" customHeight="1" x14ac:dyDescent="0.3">
      <c r="B30" s="132"/>
      <c r="C30" s="470" t="s">
        <v>52</v>
      </c>
      <c r="D30" s="471"/>
      <c r="E30" s="471"/>
      <c r="F30" s="472"/>
      <c r="G30" s="133"/>
      <c r="T30" s="139"/>
    </row>
    <row r="31" spans="2:20" ht="25.15" customHeight="1" x14ac:dyDescent="0.3">
      <c r="B31" s="132"/>
      <c r="C31" s="140" t="s">
        <v>35</v>
      </c>
      <c r="D31" s="141"/>
      <c r="E31" s="142" t="s">
        <v>36</v>
      </c>
      <c r="F31" s="142" t="s">
        <v>37</v>
      </c>
      <c r="G31" s="133"/>
      <c r="T31" s="139"/>
    </row>
    <row r="32" spans="2:20" ht="14.45" customHeight="1" x14ac:dyDescent="0.3">
      <c r="B32" s="132"/>
      <c r="C32" s="466"/>
      <c r="D32" s="467"/>
      <c r="E32" s="136"/>
      <c r="F32" s="136"/>
      <c r="G32" s="143" t="s">
        <v>38</v>
      </c>
      <c r="T32" s="139"/>
    </row>
    <row r="33" spans="2:11" ht="14.25" customHeight="1" x14ac:dyDescent="0.25">
      <c r="B33" s="132"/>
      <c r="C33" s="466"/>
      <c r="D33" s="467"/>
      <c r="E33" s="136"/>
      <c r="F33" s="136"/>
      <c r="G33" s="143" t="s">
        <v>38</v>
      </c>
    </row>
    <row r="34" spans="2:11" x14ac:dyDescent="0.25">
      <c r="B34" s="132"/>
      <c r="C34" s="466"/>
      <c r="D34" s="467"/>
      <c r="E34" s="136"/>
      <c r="F34" s="136"/>
      <c r="G34" s="143" t="s">
        <v>38</v>
      </c>
    </row>
    <row r="35" spans="2:11" x14ac:dyDescent="0.25">
      <c r="B35" s="132"/>
      <c r="C35" s="466"/>
      <c r="D35" s="467"/>
      <c r="E35" s="136"/>
      <c r="F35" s="136"/>
      <c r="G35" s="143" t="s">
        <v>38</v>
      </c>
      <c r="K35" s="144"/>
    </row>
    <row r="36" spans="2:11" x14ac:dyDescent="0.25">
      <c r="B36" s="132"/>
      <c r="C36" s="466"/>
      <c r="D36" s="467"/>
      <c r="E36" s="136"/>
      <c r="F36" s="136"/>
      <c r="G36" s="143" t="s">
        <v>38</v>
      </c>
    </row>
    <row r="37" spans="2:11" x14ac:dyDescent="0.25">
      <c r="B37" s="132"/>
      <c r="C37" s="466"/>
      <c r="D37" s="467"/>
      <c r="E37" s="136"/>
      <c r="F37" s="136"/>
      <c r="G37" s="143" t="s">
        <v>38</v>
      </c>
    </row>
    <row r="38" spans="2:11" x14ac:dyDescent="0.25">
      <c r="B38" s="132"/>
      <c r="C38" s="466"/>
      <c r="D38" s="467"/>
      <c r="E38" s="136"/>
      <c r="F38" s="136"/>
      <c r="G38" s="143" t="s">
        <v>38</v>
      </c>
    </row>
    <row r="39" spans="2:11" x14ac:dyDescent="0.25">
      <c r="B39" s="132"/>
      <c r="C39" s="466"/>
      <c r="D39" s="467"/>
      <c r="E39" s="136"/>
      <c r="F39" s="136"/>
      <c r="G39" s="143" t="s">
        <v>38</v>
      </c>
    </row>
    <row r="40" spans="2:11" x14ac:dyDescent="0.25">
      <c r="B40" s="132"/>
      <c r="C40" s="466"/>
      <c r="D40" s="467"/>
      <c r="E40" s="136"/>
      <c r="F40" s="136"/>
      <c r="G40" s="143" t="s">
        <v>38</v>
      </c>
    </row>
    <row r="41" spans="2:11" x14ac:dyDescent="0.25">
      <c r="B41" s="132"/>
      <c r="C41" s="466"/>
      <c r="D41" s="467"/>
      <c r="E41" s="136"/>
      <c r="F41" s="136"/>
      <c r="G41" s="143" t="s">
        <v>38</v>
      </c>
    </row>
    <row r="42" spans="2:11" ht="18" x14ac:dyDescent="0.25">
      <c r="B42" s="132"/>
      <c r="C42" s="468" t="s">
        <v>33</v>
      </c>
      <c r="D42" s="469"/>
      <c r="E42" s="145">
        <f>SUM(E32:E41)</f>
        <v>0</v>
      </c>
      <c r="F42" s="145">
        <f>SUM(F32:F41)</f>
        <v>0</v>
      </c>
      <c r="G42" s="133"/>
    </row>
    <row r="43" spans="2:11" ht="18" x14ac:dyDescent="0.25">
      <c r="B43" s="132"/>
      <c r="C43" s="146"/>
      <c r="D43" s="147"/>
      <c r="E43" s="148"/>
      <c r="F43" s="148"/>
      <c r="G43" s="133"/>
    </row>
    <row r="44" spans="2:11" ht="30" x14ac:dyDescent="0.25">
      <c r="B44" s="132"/>
      <c r="C44" s="140" t="s">
        <v>39</v>
      </c>
      <c r="D44" s="163" t="s">
        <v>53</v>
      </c>
      <c r="E44" s="149" t="s">
        <v>36</v>
      </c>
      <c r="F44" s="149" t="s">
        <v>40</v>
      </c>
      <c r="G44" s="133"/>
    </row>
    <row r="45" spans="2:11" x14ac:dyDescent="0.25">
      <c r="B45" s="132"/>
      <c r="C45" s="164" t="s">
        <v>102</v>
      </c>
      <c r="D45" s="165" t="s">
        <v>46</v>
      </c>
      <c r="E45" s="136"/>
      <c r="F45" s="136"/>
      <c r="G45" s="143" t="s">
        <v>38</v>
      </c>
    </row>
    <row r="46" spans="2:11" x14ac:dyDescent="0.25">
      <c r="B46" s="132"/>
      <c r="C46" s="185"/>
      <c r="D46" s="166"/>
      <c r="E46" s="136"/>
      <c r="F46" s="136"/>
      <c r="G46" s="143"/>
    </row>
    <row r="47" spans="2:11" x14ac:dyDescent="0.25">
      <c r="B47" s="132"/>
      <c r="C47" s="185"/>
      <c r="D47" s="166"/>
      <c r="E47" s="136"/>
      <c r="F47" s="136"/>
      <c r="G47" s="143" t="s">
        <v>38</v>
      </c>
    </row>
    <row r="48" spans="2:11" x14ac:dyDescent="0.25">
      <c r="B48" s="132"/>
      <c r="C48" s="185"/>
      <c r="D48" s="166"/>
      <c r="E48" s="136"/>
      <c r="F48" s="136"/>
      <c r="G48" s="143" t="s">
        <v>38</v>
      </c>
    </row>
    <row r="49" spans="2:7" x14ac:dyDescent="0.25">
      <c r="B49" s="132"/>
      <c r="C49" s="185"/>
      <c r="D49" s="166"/>
      <c r="E49" s="136"/>
      <c r="F49" s="136"/>
      <c r="G49" s="143" t="s">
        <v>38</v>
      </c>
    </row>
    <row r="50" spans="2:7" x14ac:dyDescent="0.25">
      <c r="B50" s="132"/>
      <c r="C50" s="185"/>
      <c r="D50" s="166"/>
      <c r="E50" s="136"/>
      <c r="F50" s="136"/>
      <c r="G50" s="143" t="s">
        <v>38</v>
      </c>
    </row>
    <row r="51" spans="2:7" x14ac:dyDescent="0.25">
      <c r="B51" s="132"/>
      <c r="C51" s="185"/>
      <c r="D51" s="166"/>
      <c r="E51" s="136"/>
      <c r="F51" s="136"/>
      <c r="G51" s="143" t="s">
        <v>38</v>
      </c>
    </row>
    <row r="52" spans="2:7" x14ac:dyDescent="0.25">
      <c r="B52" s="132"/>
      <c r="C52" s="185"/>
      <c r="D52" s="166"/>
      <c r="E52" s="136"/>
      <c r="F52" s="136"/>
      <c r="G52" s="143" t="s">
        <v>38</v>
      </c>
    </row>
    <row r="53" spans="2:7" x14ac:dyDescent="0.25">
      <c r="B53" s="132"/>
      <c r="C53" s="185"/>
      <c r="D53" s="166"/>
      <c r="E53" s="136"/>
      <c r="F53" s="136"/>
      <c r="G53" s="143" t="s">
        <v>38</v>
      </c>
    </row>
    <row r="54" spans="2:7" x14ac:dyDescent="0.25">
      <c r="B54" s="132"/>
      <c r="C54" s="185"/>
      <c r="D54" s="166"/>
      <c r="E54" s="136"/>
      <c r="F54" s="136"/>
      <c r="G54" s="143" t="s">
        <v>38</v>
      </c>
    </row>
    <row r="55" spans="2:7" ht="18" x14ac:dyDescent="0.25">
      <c r="B55" s="132"/>
      <c r="C55" s="468" t="s">
        <v>33</v>
      </c>
      <c r="D55" s="469"/>
      <c r="E55" s="150">
        <f>SUM(E45:E54)</f>
        <v>0</v>
      </c>
      <c r="F55" s="150">
        <f>SUM(F45:F54)</f>
        <v>0</v>
      </c>
      <c r="G55" s="151">
        <v>1</v>
      </c>
    </row>
    <row r="56" spans="2:7" ht="18" x14ac:dyDescent="0.25">
      <c r="B56" s="132"/>
      <c r="C56" s="461" t="s">
        <v>41</v>
      </c>
      <c r="D56" s="462"/>
      <c r="E56" s="152">
        <f>E42+E55</f>
        <v>0</v>
      </c>
      <c r="F56" s="152">
        <f>F42+F55</f>
        <v>0</v>
      </c>
      <c r="G56" s="133"/>
    </row>
    <row r="57" spans="2:7" x14ac:dyDescent="0.25">
      <c r="B57" s="132"/>
      <c r="C57" s="153" t="s">
        <v>42</v>
      </c>
      <c r="G57" s="133"/>
    </row>
    <row r="58" spans="2:7" ht="27" customHeight="1" x14ac:dyDescent="0.25">
      <c r="B58" s="132"/>
      <c r="C58" s="463" t="s">
        <v>77</v>
      </c>
      <c r="D58" s="464"/>
      <c r="E58" s="464"/>
      <c r="F58" s="465"/>
      <c r="G58" s="133"/>
    </row>
    <row r="59" spans="2:7" x14ac:dyDescent="0.25">
      <c r="B59" s="132"/>
      <c r="C59" s="458" t="s">
        <v>34</v>
      </c>
      <c r="D59" s="459"/>
      <c r="E59" s="460"/>
      <c r="F59" s="135" t="s">
        <v>32</v>
      </c>
      <c r="G59" s="133"/>
    </row>
    <row r="60" spans="2:7" x14ac:dyDescent="0.25">
      <c r="B60" s="132"/>
      <c r="C60" s="452"/>
      <c r="D60" s="453"/>
      <c r="E60" s="454"/>
      <c r="F60" s="154"/>
      <c r="G60" s="133"/>
    </row>
    <row r="61" spans="2:7" x14ac:dyDescent="0.25">
      <c r="B61" s="132"/>
      <c r="C61" s="452"/>
      <c r="D61" s="453"/>
      <c r="E61" s="454"/>
      <c r="F61" s="154"/>
      <c r="G61" s="133"/>
    </row>
    <row r="62" spans="2:7" x14ac:dyDescent="0.25">
      <c r="B62" s="132"/>
      <c r="C62" s="452"/>
      <c r="D62" s="453"/>
      <c r="E62" s="454"/>
      <c r="F62" s="154"/>
      <c r="G62" s="133"/>
    </row>
    <row r="63" spans="2:7" x14ac:dyDescent="0.25">
      <c r="B63" s="132"/>
      <c r="C63" s="452"/>
      <c r="D63" s="453"/>
      <c r="E63" s="454"/>
      <c r="F63" s="154"/>
      <c r="G63" s="133"/>
    </row>
    <row r="64" spans="2:7" x14ac:dyDescent="0.25">
      <c r="B64" s="132"/>
      <c r="C64" s="452"/>
      <c r="D64" s="453"/>
      <c r="E64" s="454"/>
      <c r="F64" s="136"/>
      <c r="G64" s="133"/>
    </row>
    <row r="65" spans="2:7" x14ac:dyDescent="0.25">
      <c r="B65" s="132"/>
      <c r="C65" s="452"/>
      <c r="D65" s="453"/>
      <c r="E65" s="454"/>
      <c r="F65" s="136"/>
      <c r="G65" s="133"/>
    </row>
    <row r="66" spans="2:7" x14ac:dyDescent="0.25">
      <c r="B66" s="132"/>
      <c r="C66" s="452"/>
      <c r="D66" s="453"/>
      <c r="E66" s="454"/>
      <c r="F66" s="136"/>
      <c r="G66" s="133"/>
    </row>
    <row r="67" spans="2:7" ht="15.75" x14ac:dyDescent="0.25">
      <c r="B67" s="132"/>
      <c r="C67" s="455" t="s">
        <v>33</v>
      </c>
      <c r="D67" s="456"/>
      <c r="E67" s="457"/>
      <c r="F67" s="137">
        <f>SUM(F60:F66)</f>
        <v>0</v>
      </c>
      <c r="G67" s="133"/>
    </row>
    <row r="68" spans="2:7" ht="31.5" customHeight="1" x14ac:dyDescent="0.25">
      <c r="B68" s="132"/>
      <c r="C68" s="455" t="s">
        <v>43</v>
      </c>
      <c r="D68" s="456"/>
      <c r="E68" s="457"/>
      <c r="F68" s="137">
        <f>F67+F56+F19+F10+F28</f>
        <v>0</v>
      </c>
      <c r="G68" s="133"/>
    </row>
    <row r="69" spans="2:7" x14ac:dyDescent="0.25">
      <c r="B69" s="132"/>
      <c r="C69" s="63"/>
      <c r="D69" s="63"/>
      <c r="E69" s="63"/>
      <c r="F69" s="83"/>
      <c r="G69" s="133"/>
    </row>
    <row r="70" spans="2:7" x14ac:dyDescent="0.25">
      <c r="B70" s="155"/>
      <c r="C70" s="156"/>
      <c r="D70" s="156"/>
      <c r="E70" s="156"/>
      <c r="F70" s="156"/>
      <c r="G70" s="157"/>
    </row>
    <row r="77" spans="2:7" x14ac:dyDescent="0.25">
      <c r="B77" s="167" t="s">
        <v>45</v>
      </c>
    </row>
    <row r="78" spans="2:7" x14ac:dyDescent="0.25">
      <c r="B78" s="167" t="s">
        <v>46</v>
      </c>
    </row>
  </sheetData>
  <sheetProtection algorithmName="SHA-512" hashValue="dhkYLBzWk55QTKDkZigeFVhLfltorRvpIZMSilcskOxf2u2aRlgdmEwUZG5h3jjRPliS7Gth9Vn0OE/PrNafHg==" saltValue="z9t7+dwAtq5LzyLh0HDbwA==" spinCount="100000" sheet="1" objects="1" scenarios="1"/>
  <mergeCells count="48">
    <mergeCell ref="C17:E17"/>
    <mergeCell ref="C18:E18"/>
    <mergeCell ref="C12:F12"/>
    <mergeCell ref="C13:E13"/>
    <mergeCell ref="C14:E14"/>
    <mergeCell ref="C15:E15"/>
    <mergeCell ref="C16:E16"/>
    <mergeCell ref="C10:E10"/>
    <mergeCell ref="C3:F3"/>
    <mergeCell ref="C5:F5"/>
    <mergeCell ref="C6:E6"/>
    <mergeCell ref="C7:E7"/>
    <mergeCell ref="C8:E8"/>
    <mergeCell ref="C9:E9"/>
    <mergeCell ref="C28:E28"/>
    <mergeCell ref="C30:F30"/>
    <mergeCell ref="C19:E19"/>
    <mergeCell ref="C21:F21"/>
    <mergeCell ref="C22:E22"/>
    <mergeCell ref="C23:E23"/>
    <mergeCell ref="C24:E24"/>
    <mergeCell ref="C25:E25"/>
    <mergeCell ref="C26:E26"/>
    <mergeCell ref="C27:E27"/>
    <mergeCell ref="C59:E59"/>
    <mergeCell ref="C56:D56"/>
    <mergeCell ref="C58:F58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55:D55"/>
    <mergeCell ref="C65:E65"/>
    <mergeCell ref="C66:E66"/>
    <mergeCell ref="C67:E67"/>
    <mergeCell ref="C68:E68"/>
    <mergeCell ref="C60:E60"/>
    <mergeCell ref="C61:E61"/>
    <mergeCell ref="C62:E62"/>
    <mergeCell ref="C63:E63"/>
    <mergeCell ref="C64:E64"/>
  </mergeCells>
  <dataValidations xWindow="558" yWindow="798" count="1">
    <dataValidation type="list" allowBlank="1" showInputMessage="1" showErrorMessage="1" prompt="Obligatorio introducir datos" sqref="D46:D54">
      <formula1>$B$77:$B$78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X427"/>
  <sheetViews>
    <sheetView showGridLines="0" zoomScale="70" zoomScaleNormal="70" workbookViewId="0">
      <selection activeCell="H18" sqref="H18"/>
    </sheetView>
  </sheetViews>
  <sheetFormatPr baseColWidth="10" defaultColWidth="11.42578125" defaultRowHeight="15" x14ac:dyDescent="0.25"/>
  <cols>
    <col min="1" max="1" width="3" style="35" customWidth="1"/>
    <col min="2" max="2" width="4" style="35" customWidth="1"/>
    <col min="3" max="3" width="43" style="35" customWidth="1"/>
    <col min="4" max="4" width="33.140625" style="35" customWidth="1"/>
    <col min="5" max="5" width="11.42578125" style="35" customWidth="1"/>
    <col min="6" max="6" width="15.28515625" style="35" customWidth="1"/>
    <col min="7" max="7" width="4.7109375" style="35" customWidth="1"/>
    <col min="8" max="8" width="16.5703125" style="35" customWidth="1"/>
    <col min="9" max="9" width="18.85546875" style="35" customWidth="1"/>
    <col min="10" max="10" width="15.140625" style="35" customWidth="1"/>
    <col min="11" max="11" width="17.42578125" style="35" customWidth="1"/>
    <col min="12" max="12" width="14" style="35" customWidth="1"/>
    <col min="13" max="13" width="12.7109375" style="35" customWidth="1"/>
    <col min="14" max="14" width="6.42578125" style="35" customWidth="1"/>
    <col min="15" max="15" width="4.42578125" style="35" customWidth="1"/>
    <col min="16" max="16" width="9.42578125" style="35" customWidth="1"/>
    <col min="17" max="17" width="62.140625" style="35" customWidth="1"/>
    <col min="18" max="18" width="36.85546875" style="35" customWidth="1"/>
    <col min="19" max="19" width="23.7109375" style="35" customWidth="1"/>
    <col min="20" max="20" width="24.5703125" style="35" customWidth="1"/>
    <col min="21" max="21" width="14" style="35" customWidth="1"/>
    <col min="22" max="22" width="4.42578125" style="35" customWidth="1"/>
    <col min="23" max="16384" width="11.42578125" style="35"/>
  </cols>
  <sheetData>
    <row r="1" spans="1:23" s="32" customFormat="1" x14ac:dyDescent="0.25"/>
    <row r="2" spans="1:23" ht="12.95" customHeight="1" x14ac:dyDescent="0.25">
      <c r="A2" s="33"/>
      <c r="B2" s="443" t="s">
        <v>344</v>
      </c>
      <c r="C2" s="443"/>
      <c r="D2" s="443"/>
      <c r="E2" s="443"/>
      <c r="F2" s="443"/>
      <c r="G2" s="443"/>
      <c r="H2" s="443"/>
      <c r="J2" s="32"/>
      <c r="K2" s="32"/>
      <c r="L2" s="34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ht="12.95" customHeight="1" thickBot="1" x14ac:dyDescent="0.3">
      <c r="A3" s="32"/>
      <c r="B3" s="443"/>
      <c r="C3" s="443"/>
      <c r="D3" s="443"/>
      <c r="E3" s="443"/>
      <c r="F3" s="443"/>
      <c r="G3" s="443"/>
      <c r="H3" s="443"/>
      <c r="J3" s="32"/>
      <c r="K3" s="32"/>
      <c r="L3" s="34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3" ht="46.5" customHeight="1" x14ac:dyDescent="0.25">
      <c r="A4" s="32"/>
      <c r="B4" s="443"/>
      <c r="C4" s="443"/>
      <c r="D4" s="443"/>
      <c r="E4" s="443"/>
      <c r="F4" s="443"/>
      <c r="G4" s="443"/>
      <c r="H4" s="443"/>
      <c r="J4" s="32" t="s">
        <v>23</v>
      </c>
      <c r="K4" s="32"/>
      <c r="L4" s="34"/>
      <c r="M4" s="32"/>
      <c r="N4" s="32"/>
      <c r="O4" s="500" t="s">
        <v>98</v>
      </c>
      <c r="P4" s="501"/>
      <c r="Q4" s="501"/>
      <c r="R4" s="501"/>
      <c r="S4" s="501"/>
      <c r="T4" s="501"/>
      <c r="U4" s="501"/>
      <c r="V4" s="502"/>
      <c r="W4" s="32"/>
    </row>
    <row r="5" spans="1:23" s="37" customFormat="1" ht="15" customHeight="1" thickBot="1" x14ac:dyDescent="0.3">
      <c r="A5" s="36"/>
      <c r="B5" s="34"/>
      <c r="C5" s="34"/>
      <c r="D5" s="34"/>
      <c r="E5" s="34"/>
      <c r="F5" s="34"/>
      <c r="G5" s="270"/>
      <c r="H5" s="270"/>
      <c r="I5" s="270"/>
      <c r="L5" s="34"/>
      <c r="O5" s="503"/>
      <c r="P5" s="504"/>
      <c r="Q5" s="504"/>
      <c r="R5" s="504"/>
      <c r="S5" s="504"/>
      <c r="T5" s="504"/>
      <c r="U5" s="504"/>
      <c r="V5" s="505"/>
    </row>
    <row r="6" spans="1:23" s="39" customFormat="1" ht="15" customHeight="1" thickBot="1" x14ac:dyDescent="0.3">
      <c r="A6" s="38"/>
      <c r="B6" s="94"/>
      <c r="C6" s="95"/>
      <c r="D6" s="95"/>
      <c r="E6" s="95"/>
      <c r="F6" s="95"/>
      <c r="G6" s="96"/>
      <c r="H6" s="316"/>
      <c r="I6" s="96"/>
      <c r="J6" s="37"/>
      <c r="K6" s="37"/>
      <c r="L6" s="511" t="s">
        <v>49</v>
      </c>
      <c r="M6" s="512"/>
      <c r="N6" s="37"/>
      <c r="O6" s="506"/>
      <c r="P6" s="507"/>
      <c r="Q6" s="507"/>
      <c r="R6" s="507"/>
      <c r="S6" s="507"/>
      <c r="T6" s="507"/>
      <c r="U6" s="507"/>
      <c r="V6" s="508"/>
      <c r="W6" s="37"/>
    </row>
    <row r="7" spans="1:23" s="39" customFormat="1" ht="16.5" customHeight="1" thickBot="1" x14ac:dyDescent="0.3">
      <c r="A7" s="38"/>
      <c r="B7" s="97"/>
      <c r="C7" s="98"/>
      <c r="D7" s="98"/>
      <c r="E7" s="99"/>
      <c r="F7" s="99"/>
      <c r="G7" s="98"/>
      <c r="H7" s="509" t="s">
        <v>16</v>
      </c>
      <c r="I7" s="499" t="s">
        <v>325</v>
      </c>
      <c r="J7" s="491" t="s">
        <v>90</v>
      </c>
      <c r="K7" s="513" t="s">
        <v>18</v>
      </c>
      <c r="L7" s="499" t="s">
        <v>22</v>
      </c>
      <c r="M7" s="499" t="s">
        <v>29</v>
      </c>
      <c r="N7" s="37"/>
      <c r="O7" s="213"/>
      <c r="P7" s="54"/>
      <c r="Q7" s="54"/>
      <c r="R7" s="34"/>
      <c r="S7" s="34"/>
      <c r="T7" s="54"/>
      <c r="U7" s="322"/>
      <c r="V7" s="214"/>
      <c r="W7" s="37"/>
    </row>
    <row r="8" spans="1:23" s="39" customFormat="1" ht="29.25" customHeight="1" x14ac:dyDescent="0.25">
      <c r="A8" s="38"/>
      <c r="B8" s="97"/>
      <c r="C8" s="98"/>
      <c r="D8" s="98"/>
      <c r="E8" s="99"/>
      <c r="F8" s="99"/>
      <c r="G8" s="98"/>
      <c r="H8" s="510"/>
      <c r="I8" s="499"/>
      <c r="J8" s="492"/>
      <c r="K8" s="513"/>
      <c r="L8" s="499"/>
      <c r="M8" s="499"/>
      <c r="N8" s="37"/>
      <c r="O8" s="213"/>
      <c r="P8" s="54"/>
      <c r="Q8" s="54"/>
      <c r="R8" s="34"/>
      <c r="S8" s="34"/>
      <c r="T8" s="54"/>
      <c r="U8" s="308" t="s">
        <v>95</v>
      </c>
      <c r="V8" s="214"/>
      <c r="W8" s="37"/>
    </row>
    <row r="9" spans="1:23" s="39" customFormat="1" ht="30" customHeight="1" x14ac:dyDescent="0.25">
      <c r="A9" s="38"/>
      <c r="B9" s="97"/>
      <c r="C9" s="517" t="str">
        <f>'1. RELACIÓN FACTURAS'!AF5</f>
        <v>a) Cuotas, licencias de programas informáticos relacionados con la administración y gestión del negocio de exhibición</v>
      </c>
      <c r="D9" s="518"/>
      <c r="E9" s="518"/>
      <c r="F9" s="518"/>
      <c r="G9" s="519"/>
      <c r="H9" s="317">
        <f>SUMIFS('1. RELACIÓN FACTURAS'!$O$5:$O$451,'1. RELACIÓN FACTURAS'!$H$5:$H$451,"a) Cuotas, licencias de programas informáticos relacionados con la administración y gestión del negocio de exhibición")</f>
        <v>0</v>
      </c>
      <c r="I9" s="293"/>
      <c r="J9" s="103">
        <f>SUMIFS('1. RELACIÓN FACTURAS'!$AA$5:$AA$451,'1. RELACIÓN FACTURAS'!$I$5:$I$451,"a) Cuotas, licencias de programas informáticos relacionados con la administración y gestión del negocio de exhibición")</f>
        <v>0</v>
      </c>
      <c r="K9" s="103" t="str">
        <f t="shared" ref="K9:K15" si="0">IF(J9=I9,"",J9-I9)</f>
        <v/>
      </c>
      <c r="L9" s="162" t="str">
        <f t="shared" ref="L9:L15" si="1">IFERROR(K9/I9,"")</f>
        <v/>
      </c>
      <c r="M9" s="293">
        <f t="shared" ref="M9:M15" si="2">J9</f>
        <v>0</v>
      </c>
      <c r="N9" s="37"/>
      <c r="O9" s="215"/>
      <c r="P9" s="520" t="str">
        <f t="shared" ref="P9:P13" si="3">C9</f>
        <v>a) Cuotas, licencias de programas informáticos relacionados con la administración y gestión del negocio de exhibición</v>
      </c>
      <c r="Q9" s="520"/>
      <c r="R9" s="520"/>
      <c r="S9" s="520"/>
      <c r="T9" s="520"/>
      <c r="U9" s="220">
        <f>M9</f>
        <v>0</v>
      </c>
      <c r="V9" s="214"/>
      <c r="W9" s="37"/>
    </row>
    <row r="10" spans="1:23" s="39" customFormat="1" ht="30" customHeight="1" x14ac:dyDescent="0.25">
      <c r="A10" s="38"/>
      <c r="B10" s="97"/>
      <c r="C10" s="517" t="str">
        <f>'1. RELACIÓN FACTURAS'!AF6</f>
        <v>b) Costes de actividades destinadas a fidelización y creación de públicos, entre ellas las actividades vinculadas a programas escolares, educativos o de integración social o cultural</v>
      </c>
      <c r="D10" s="518"/>
      <c r="E10" s="518"/>
      <c r="F10" s="518"/>
      <c r="G10" s="519"/>
      <c r="H10" s="103">
        <f>SUMIFS('1. RELACIÓN FACTURAS'!$O$5:$O$451,'1. RELACIÓN FACTURAS'!$H$5:$H$451,"b) Costes de actividades destinadas a fidelización y creación de públicos, entre ellas las actividades vinculadas a programas escolares, educativos o de integración social o cultural")</f>
        <v>0</v>
      </c>
      <c r="I10" s="293"/>
      <c r="J10" s="103">
        <f>SUMIFS('1. RELACIÓN FACTURAS'!$AA$5:$AA$451,'1. RELACIÓN FACTURAS'!$I$5:$I$451,"b) Costes de actividades destinadas a fidelización y creación de públicos, entre ellas las actividades vinculadas a programas escolares, educativos o de integración social o cultural")</f>
        <v>0</v>
      </c>
      <c r="K10" s="103" t="str">
        <f t="shared" si="0"/>
        <v/>
      </c>
      <c r="L10" s="162" t="str">
        <f t="shared" si="1"/>
        <v/>
      </c>
      <c r="M10" s="293">
        <f t="shared" si="2"/>
        <v>0</v>
      </c>
      <c r="N10" s="37"/>
      <c r="O10" s="215"/>
      <c r="P10" s="493" t="str">
        <f t="shared" si="3"/>
        <v>b) Costes de actividades destinadas a fidelización y creación de públicos, entre ellas las actividades vinculadas a programas escolares, educativos o de integración social o cultural</v>
      </c>
      <c r="Q10" s="494"/>
      <c r="R10" s="494"/>
      <c r="S10" s="494"/>
      <c r="T10" s="495"/>
      <c r="U10" s="220">
        <f t="shared" ref="U10:U11" si="4">M10</f>
        <v>0</v>
      </c>
      <c r="V10" s="216"/>
      <c r="W10" s="37"/>
    </row>
    <row r="11" spans="1:23" s="39" customFormat="1" ht="30" customHeight="1" x14ac:dyDescent="0.25">
      <c r="A11" s="38"/>
      <c r="B11" s="97"/>
      <c r="C11" s="517" t="str">
        <f>'1. RELACIÓN FACTURAS'!AF7</f>
        <v>c) Costes de los proyectos culturales vinculados a la programación de películas europeas o iberoamericanas</v>
      </c>
      <c r="D11" s="518"/>
      <c r="E11" s="518"/>
      <c r="F11" s="518"/>
      <c r="G11" s="519"/>
      <c r="H11" s="103">
        <f>SUMIFS('1. RELACIÓN FACTURAS'!$O$5:$O$451,'1. RELACIÓN FACTURAS'!$H$5:$H$451,"c) Costes de los proyectos culturales vinculados a la programación de películas europeas o iberoamericanas")</f>
        <v>0</v>
      </c>
      <c r="I11" s="293"/>
      <c r="J11" s="103">
        <f>SUMIFS('1. RELACIÓN FACTURAS'!$AA$5:$AA$451,'1. RELACIÓN FACTURAS'!$I$5:$I$451,"c) Costes de los proyectos culturales vinculados a la programación de películas europeas o iberoamericanas")</f>
        <v>0</v>
      </c>
      <c r="K11" s="103" t="str">
        <f t="shared" si="0"/>
        <v/>
      </c>
      <c r="L11" s="162" t="str">
        <f t="shared" si="1"/>
        <v/>
      </c>
      <c r="M11" s="293">
        <f t="shared" si="2"/>
        <v>0</v>
      </c>
      <c r="N11" s="37"/>
      <c r="O11" s="215"/>
      <c r="P11" s="493" t="str">
        <f t="shared" si="3"/>
        <v>c) Costes de los proyectos culturales vinculados a la programación de películas europeas o iberoamericanas</v>
      </c>
      <c r="Q11" s="494"/>
      <c r="R11" s="494"/>
      <c r="S11" s="494"/>
      <c r="T11" s="495"/>
      <c r="U11" s="220">
        <f t="shared" si="4"/>
        <v>0</v>
      </c>
      <c r="V11" s="216"/>
      <c r="W11" s="37"/>
    </row>
    <row r="12" spans="1:23" s="39" customFormat="1" ht="30" customHeight="1" x14ac:dyDescent="0.25">
      <c r="A12" s="38"/>
      <c r="B12" s="97"/>
      <c r="C12" s="517" t="str">
        <f>'1. RELACIÓN FACTURAS'!AF8</f>
        <v>d) Invitados: Gastos de alojamiento, manutención (comida/cena) y desplazamientos</v>
      </c>
      <c r="D12" s="518"/>
      <c r="E12" s="518"/>
      <c r="F12" s="518"/>
      <c r="G12" s="519"/>
      <c r="H12" s="103">
        <f>SUMIFS('1. RELACIÓN FACTURAS'!$O$5:$O$451,'1. RELACIÓN FACTURAS'!$H$5:$H$451,"d) Invitados: Gastos de alojamiento, manutención (comida/cena) y desplazamientos")</f>
        <v>0</v>
      </c>
      <c r="I12" s="293"/>
      <c r="J12" s="103">
        <f>SUMIFS('1. RELACIÓN FACTURAS'!$AA$5:$AA$451,'1. RELACIÓN FACTURAS'!$I$5:$I$451,"d) Invitados: Gastos de alojamiento, manutención (comida/cena) y desplazamientos")</f>
        <v>0</v>
      </c>
      <c r="K12" s="103" t="str">
        <f t="shared" si="0"/>
        <v/>
      </c>
      <c r="L12" s="162" t="str">
        <f t="shared" si="1"/>
        <v/>
      </c>
      <c r="M12" s="293">
        <f t="shared" si="2"/>
        <v>0</v>
      </c>
      <c r="N12" s="37"/>
      <c r="O12" s="215"/>
      <c r="P12" s="493" t="str">
        <f t="shared" si="3"/>
        <v>d) Invitados: Gastos de alojamiento, manutención (comida/cena) y desplazamientos</v>
      </c>
      <c r="Q12" s="494"/>
      <c r="R12" s="494"/>
      <c r="S12" s="494"/>
      <c r="T12" s="495"/>
      <c r="U12" s="220">
        <f>M12</f>
        <v>0</v>
      </c>
      <c r="V12" s="216"/>
      <c r="W12" s="37"/>
    </row>
    <row r="13" spans="1:23" s="39" customFormat="1" ht="30" customHeight="1" thickBot="1" x14ac:dyDescent="0.3">
      <c r="A13" s="38"/>
      <c r="B13" s="97"/>
      <c r="C13" s="517" t="str">
        <f>'1. RELACIÓN FACTURAS'!AF9</f>
        <v>e) Gastos vinculados a la sostenibilidad y la conciliación</v>
      </c>
      <c r="D13" s="518"/>
      <c r="E13" s="518"/>
      <c r="F13" s="518"/>
      <c r="G13" s="519"/>
      <c r="H13" s="103">
        <f>SUMIFS('1. RELACIÓN FACTURAS'!$O$5:$O$451,'1. RELACIÓN FACTURAS'!$H$5:$H$451,"e) Gastos vinculados a la sostenibilidad y la conciliación")</f>
        <v>0</v>
      </c>
      <c r="I13" s="293"/>
      <c r="J13" s="103">
        <f>SUMIFS('1. RELACIÓN FACTURAS'!$AA$5:$AA$451,'1. RELACIÓN FACTURAS'!$I$5:$I$451,"e) Gastos vinculados a la sostenibilidad y la conciliación")</f>
        <v>0</v>
      </c>
      <c r="K13" s="103" t="str">
        <f t="shared" si="0"/>
        <v/>
      </c>
      <c r="L13" s="162" t="str">
        <f t="shared" si="1"/>
        <v/>
      </c>
      <c r="M13" s="293">
        <f t="shared" si="2"/>
        <v>0</v>
      </c>
      <c r="N13" s="37"/>
      <c r="O13" s="215"/>
      <c r="P13" s="493" t="str">
        <f t="shared" si="3"/>
        <v>e) Gastos vinculados a la sostenibilidad y la conciliación</v>
      </c>
      <c r="Q13" s="494"/>
      <c r="R13" s="494"/>
      <c r="S13" s="494"/>
      <c r="T13" s="495"/>
      <c r="U13" s="220">
        <f>M13</f>
        <v>0</v>
      </c>
      <c r="V13" s="216"/>
      <c r="W13" s="37"/>
    </row>
    <row r="14" spans="1:23" s="39" customFormat="1" ht="30" customHeight="1" thickBot="1" x14ac:dyDescent="0.3">
      <c r="A14" s="38"/>
      <c r="B14" s="97"/>
      <c r="C14" s="517" t="str">
        <f>'1. RELACIÓN FACTURAS'!AF10</f>
        <v>f) Gastos generales</v>
      </c>
      <c r="D14" s="518"/>
      <c r="E14" s="518"/>
      <c r="F14" s="518"/>
      <c r="G14" s="519"/>
      <c r="H14" s="103">
        <f>SUMIFS('1. RELACIÓN FACTURAS'!$O$5:$O$451,'1. RELACIÓN FACTURAS'!$H$5:$H$451,"f) Gastos generales")</f>
        <v>0</v>
      </c>
      <c r="I14" s="293"/>
      <c r="J14" s="103">
        <f>SUMIFS('1. RELACIÓN FACTURAS'!$AA$5:$AA$451,'1. RELACIÓN FACTURAS'!$I$5:$I$451,"f) Gastos generales")</f>
        <v>0</v>
      </c>
      <c r="K14" s="103" t="str">
        <f t="shared" si="0"/>
        <v/>
      </c>
      <c r="L14" s="162" t="str">
        <f t="shared" si="1"/>
        <v/>
      </c>
      <c r="M14" s="293">
        <f t="shared" si="2"/>
        <v>0</v>
      </c>
      <c r="N14" s="37"/>
      <c r="O14" s="496" t="s">
        <v>96</v>
      </c>
      <c r="P14" s="497"/>
      <c r="Q14" s="497"/>
      <c r="R14" s="497"/>
      <c r="S14" s="497"/>
      <c r="T14" s="498"/>
      <c r="U14" s="221">
        <f>SUM(U9:U13)</f>
        <v>0</v>
      </c>
      <c r="V14" s="216"/>
      <c r="W14" s="37"/>
    </row>
    <row r="15" spans="1:23" s="39" customFormat="1" ht="30" customHeight="1" x14ac:dyDescent="0.25">
      <c r="A15" s="38"/>
      <c r="B15" s="97"/>
      <c r="C15" s="517" t="str">
        <f>'3. GASTO DECLARADO SUBVENC.'!C15:E15</f>
        <v xml:space="preserve">g) Costes salariales y seguridad social del personal contratado por la persona o entidad beneficiaria directamente implicado en los trabajos que implican la puesta en marcha y ejecución del proyecto, en la medida proporcional a su dedicación.       </v>
      </c>
      <c r="D15" s="518"/>
      <c r="E15" s="518"/>
      <c r="F15" s="521" t="str">
        <f>'3. GASTO DECLARADO SUBVENC.'!F15:G15</f>
        <v>(Corregido según SMI)</v>
      </c>
      <c r="G15" s="522"/>
      <c r="H15" s="103">
        <f>'3. GASTO DECLARADO SUBVENC.'!H15</f>
        <v>0</v>
      </c>
      <c r="I15" s="293"/>
      <c r="J15" s="103">
        <f>'2. GASTOS SALARIALES Y DE SS'!X142</f>
        <v>0</v>
      </c>
      <c r="K15" s="103" t="str">
        <f t="shared" si="0"/>
        <v/>
      </c>
      <c r="L15" s="162" t="str">
        <f t="shared" si="1"/>
        <v/>
      </c>
      <c r="M15" s="293">
        <f t="shared" si="2"/>
        <v>0</v>
      </c>
      <c r="N15" s="37"/>
      <c r="O15" s="215"/>
      <c r="P15" s="333" t="str">
        <f>C14</f>
        <v>f) Gastos generales</v>
      </c>
      <c r="Q15" s="344"/>
      <c r="R15" s="334" t="s">
        <v>454</v>
      </c>
      <c r="T15" s="335" t="str">
        <f>IF(U15&gt;0.2*U14,"Límite superado","")</f>
        <v/>
      </c>
      <c r="U15" s="337">
        <f>M14</f>
        <v>0</v>
      </c>
      <c r="V15" s="216"/>
      <c r="W15" s="37"/>
    </row>
    <row r="16" spans="1:23" s="39" customFormat="1" ht="62.25" customHeight="1" x14ac:dyDescent="0.25">
      <c r="A16" s="38"/>
      <c r="B16" s="102"/>
      <c r="C16" s="514" t="s">
        <v>14</v>
      </c>
      <c r="D16" s="515"/>
      <c r="E16" s="515"/>
      <c r="F16" s="515"/>
      <c r="G16" s="516"/>
      <c r="H16" s="115">
        <f>SUM(H9:H15)</f>
        <v>0</v>
      </c>
      <c r="I16" s="115">
        <f>SUM(I9:I15)</f>
        <v>0</v>
      </c>
      <c r="J16" s="115">
        <f>SUM(J9:J15)</f>
        <v>0</v>
      </c>
      <c r="K16" s="125" t="s">
        <v>30</v>
      </c>
      <c r="L16" s="126"/>
      <c r="M16" s="294">
        <f>SUM(M9:M15)</f>
        <v>0</v>
      </c>
      <c r="N16" s="37"/>
      <c r="O16" s="215"/>
      <c r="P16" s="484" t="str">
        <f>C15</f>
        <v xml:space="preserve">g) Costes salariales y seguridad social del personal contratado por la persona o entidad beneficiaria directamente implicado en los trabajos que implican la puesta en marcha y ejecución del proyecto, en la medida proporcional a su dedicación.       </v>
      </c>
      <c r="Q16" s="485"/>
      <c r="R16" s="334" t="s">
        <v>126</v>
      </c>
      <c r="S16" s="336" t="s">
        <v>452</v>
      </c>
      <c r="T16" s="335" t="str">
        <f>IF(U16&gt;0.4*U14,"Límite superado","")</f>
        <v/>
      </c>
      <c r="U16" s="337">
        <f>M15</f>
        <v>0</v>
      </c>
      <c r="V16" s="216"/>
      <c r="W16" s="37"/>
    </row>
    <row r="17" spans="1:24" s="39" customFormat="1" ht="51.75" customHeight="1" x14ac:dyDescent="0.25">
      <c r="A17" s="38"/>
      <c r="B17" s="102"/>
      <c r="C17" s="55"/>
      <c r="D17" s="119"/>
      <c r="E17" s="56"/>
      <c r="F17" s="57"/>
      <c r="G17" s="58"/>
      <c r="H17" s="307"/>
      <c r="I17" s="41"/>
      <c r="J17" s="41"/>
      <c r="K17" s="41"/>
      <c r="L17" s="41"/>
      <c r="M17" s="41"/>
      <c r="N17" s="37"/>
      <c r="O17" s="215"/>
      <c r="P17" s="210"/>
      <c r="Q17" s="194"/>
      <c r="R17" s="211"/>
      <c r="S17" s="184"/>
      <c r="T17" s="270"/>
      <c r="U17" s="159"/>
      <c r="V17" s="216"/>
      <c r="W17" s="37"/>
    </row>
    <row r="18" spans="1:24" s="42" customFormat="1" ht="20.100000000000001" customHeight="1" x14ac:dyDescent="0.2">
      <c r="A18" s="40"/>
      <c r="B18" s="102"/>
      <c r="C18" s="536" t="s">
        <v>47</v>
      </c>
      <c r="D18" s="536"/>
      <c r="E18" s="536"/>
      <c r="F18" s="536"/>
      <c r="G18" s="536"/>
      <c r="H18" s="321"/>
      <c r="J18" s="541" t="s">
        <v>327</v>
      </c>
      <c r="K18" s="542"/>
      <c r="L18" s="543"/>
      <c r="M18" s="296"/>
      <c r="N18" s="41"/>
      <c r="O18" s="215"/>
      <c r="P18" s="210" t="s">
        <v>97</v>
      </c>
      <c r="Q18" s="194"/>
      <c r="R18" s="211"/>
      <c r="S18" s="184"/>
      <c r="T18" s="270"/>
      <c r="U18" s="159"/>
      <c r="V18" s="342"/>
      <c r="W18" s="41"/>
    </row>
    <row r="19" spans="1:24" s="42" customFormat="1" ht="20.100000000000001" customHeight="1" x14ac:dyDescent="0.2">
      <c r="A19" s="40"/>
      <c r="B19" s="102"/>
      <c r="C19" s="536" t="s">
        <v>48</v>
      </c>
      <c r="D19" s="536"/>
      <c r="E19" s="536"/>
      <c r="F19" s="536"/>
      <c r="G19" s="536"/>
      <c r="H19" s="321"/>
      <c r="J19" s="541" t="s">
        <v>328</v>
      </c>
      <c r="K19" s="542"/>
      <c r="L19" s="543"/>
      <c r="M19" s="297"/>
      <c r="N19" s="41"/>
      <c r="O19" s="215"/>
      <c r="P19" s="333" t="str">
        <f>P15</f>
        <v>f) Gastos generales</v>
      </c>
      <c r="Q19" s="345"/>
      <c r="R19" s="345"/>
      <c r="S19" s="338" t="str">
        <f>IF(T15="","","Importe máximo aceptado")</f>
        <v/>
      </c>
      <c r="T19" s="339">
        <f>IF(T15="",U14+U15,U14+U19)</f>
        <v>0</v>
      </c>
      <c r="U19" s="340" t="str">
        <f>IF(T15="","",0.2*$U$14)</f>
        <v/>
      </c>
      <c r="V19" s="342"/>
      <c r="W19" s="41"/>
    </row>
    <row r="20" spans="1:24" s="42" customFormat="1" ht="50.25" customHeight="1" thickBot="1" x14ac:dyDescent="0.25">
      <c r="A20" s="40"/>
      <c r="B20" s="102"/>
      <c r="C20" s="537" t="s">
        <v>28</v>
      </c>
      <c r="D20" s="538"/>
      <c r="E20" s="538"/>
      <c r="F20" s="538"/>
      <c r="G20" s="539"/>
      <c r="H20" s="346" t="str">
        <f>IFERROR(H18/H19,"")</f>
        <v/>
      </c>
      <c r="J20" s="295"/>
      <c r="K20" s="295"/>
      <c r="L20" s="134"/>
      <c r="M20" s="134"/>
      <c r="N20" s="295"/>
      <c r="O20" s="215"/>
      <c r="P20" s="486" t="str">
        <f>P16</f>
        <v xml:space="preserve">g) Costes salariales y seguridad social del personal contratado por la persona o entidad beneficiaria directamente implicado en los trabajos que implican la puesta en marcha y ejecución del proyecto, en la medida proporcional a su dedicación.       </v>
      </c>
      <c r="Q20" s="487"/>
      <c r="R20" s="487"/>
      <c r="S20" s="338" t="str">
        <f>IF(T16="","","Importe máximo aceptado")</f>
        <v/>
      </c>
      <c r="T20" s="339">
        <f>IF(T16="",T19+U16,T19+U20)</f>
        <v>0</v>
      </c>
      <c r="U20" s="340" t="str">
        <f>IF(T16="","",0.4*$U$14)</f>
        <v/>
      </c>
      <c r="V20" s="342"/>
      <c r="W20" s="41"/>
    </row>
    <row r="21" spans="1:24" s="42" customFormat="1" ht="20.100000000000001" customHeight="1" thickBot="1" x14ac:dyDescent="0.3">
      <c r="A21" s="40"/>
      <c r="B21" s="107"/>
      <c r="C21" s="534" t="s">
        <v>329</v>
      </c>
      <c r="D21" s="535"/>
      <c r="E21" s="535"/>
      <c r="F21" s="535"/>
      <c r="G21" s="540"/>
      <c r="H21" s="323">
        <f>U21</f>
        <v>0</v>
      </c>
      <c r="J21" s="295"/>
      <c r="K21" s="295"/>
      <c r="L21" s="134"/>
      <c r="M21" s="134"/>
      <c r="N21" s="32"/>
      <c r="O21" s="343"/>
      <c r="P21" s="481" t="s">
        <v>326</v>
      </c>
      <c r="Q21" s="482"/>
      <c r="R21" s="482"/>
      <c r="S21" s="482"/>
      <c r="T21" s="483"/>
      <c r="U21" s="341">
        <f>U14+IF(U15&lt;U14*0.2,U15,U14*0.2)+IF(U16&lt;U14*0.4,U16,U14*0.4)</f>
        <v>0</v>
      </c>
      <c r="V21" s="216"/>
      <c r="W21" s="41"/>
    </row>
    <row r="22" spans="1:24" s="42" customFormat="1" ht="20.100000000000001" customHeight="1" thickBot="1" x14ac:dyDescent="0.3">
      <c r="A22" s="40"/>
      <c r="B22" s="107"/>
      <c r="C22" s="534" t="s">
        <v>331</v>
      </c>
      <c r="D22" s="535"/>
      <c r="E22" s="535"/>
      <c r="F22" s="535"/>
      <c r="G22" s="535"/>
      <c r="H22" s="323" t="e">
        <f>IF(U21*H20&gt;H18,H18,U21*H20)</f>
        <v>#VALUE!</v>
      </c>
      <c r="J22" s="488" t="s">
        <v>330</v>
      </c>
      <c r="K22" s="489"/>
      <c r="L22" s="490"/>
      <c r="M22" s="298"/>
      <c r="N22" s="32"/>
      <c r="O22" s="217"/>
      <c r="P22" s="218"/>
      <c r="Q22" s="218"/>
      <c r="R22" s="218"/>
      <c r="S22" s="218"/>
      <c r="T22" s="218"/>
      <c r="U22" s="218"/>
      <c r="V22" s="219"/>
      <c r="W22" s="41"/>
    </row>
    <row r="23" spans="1:24" s="42" customFormat="1" ht="20.100000000000001" customHeight="1" x14ac:dyDescent="0.25">
      <c r="A23" s="40"/>
      <c r="B23" s="107"/>
      <c r="C23" s="523" t="s">
        <v>441</v>
      </c>
      <c r="D23" s="524"/>
      <c r="E23" s="525"/>
      <c r="F23" s="532" t="s">
        <v>332</v>
      </c>
      <c r="G23" s="532"/>
      <c r="H23" s="324">
        <v>0</v>
      </c>
      <c r="I23" s="35"/>
      <c r="J23" s="488" t="s">
        <v>439</v>
      </c>
      <c r="K23" s="489"/>
      <c r="L23" s="490"/>
      <c r="M23" s="318" t="str">
        <f>IFERROR(M22/H21,"")</f>
        <v/>
      </c>
      <c r="N23" s="32"/>
      <c r="O23" s="34"/>
      <c r="P23" s="44"/>
      <c r="Q23" s="44"/>
      <c r="R23" s="44"/>
      <c r="S23" s="44"/>
      <c r="T23" s="44"/>
      <c r="U23" s="44"/>
      <c r="V23" s="34"/>
      <c r="W23" s="41"/>
    </row>
    <row r="24" spans="1:24" s="42" customFormat="1" ht="20.100000000000001" customHeight="1" x14ac:dyDescent="0.25">
      <c r="A24" s="40"/>
      <c r="B24" s="107"/>
      <c r="C24" s="526"/>
      <c r="D24" s="527"/>
      <c r="E24" s="528"/>
      <c r="F24" s="532" t="s">
        <v>333</v>
      </c>
      <c r="G24" s="532"/>
      <c r="H24" s="324">
        <v>0</v>
      </c>
      <c r="I24" s="35"/>
      <c r="J24" s="488" t="s">
        <v>440</v>
      </c>
      <c r="K24" s="489"/>
      <c r="L24" s="490"/>
      <c r="M24" s="318">
        <v>1</v>
      </c>
      <c r="N24" s="32"/>
      <c r="O24" s="37"/>
      <c r="P24" s="32"/>
      <c r="Q24" s="32"/>
      <c r="R24" s="32"/>
      <c r="S24" s="32"/>
      <c r="T24" s="32"/>
      <c r="U24" s="32"/>
      <c r="V24" s="34"/>
      <c r="W24" s="41"/>
    </row>
    <row r="25" spans="1:24" s="42" customFormat="1" ht="20.100000000000001" customHeight="1" x14ac:dyDescent="0.25">
      <c r="A25" s="40"/>
      <c r="B25" s="107"/>
      <c r="C25" s="529"/>
      <c r="D25" s="530"/>
      <c r="E25" s="531"/>
      <c r="F25" s="533" t="s">
        <v>334</v>
      </c>
      <c r="G25" s="533"/>
      <c r="H25" s="325" t="e">
        <f>H22-H23-H24</f>
        <v>#VALUE!</v>
      </c>
      <c r="I25" s="134"/>
      <c r="J25" s="134"/>
      <c r="K25" s="299"/>
      <c r="L25" s="299"/>
      <c r="M25" s="299"/>
      <c r="N25" s="32"/>
      <c r="O25" s="41"/>
      <c r="P25" s="32"/>
      <c r="Q25" s="32"/>
      <c r="R25" s="32"/>
      <c r="S25" s="32"/>
      <c r="T25" s="32"/>
      <c r="U25" s="32"/>
      <c r="V25" s="37"/>
      <c r="W25" s="34"/>
      <c r="X25" s="41"/>
    </row>
    <row r="26" spans="1:24" s="45" customFormat="1" ht="15.95" customHeight="1" thickBot="1" x14ac:dyDescent="0.3">
      <c r="A26" s="43"/>
      <c r="B26" s="108"/>
      <c r="C26" s="306"/>
      <c r="D26" s="306"/>
      <c r="E26" s="110"/>
      <c r="F26" s="306"/>
      <c r="G26" s="306"/>
      <c r="H26" s="110"/>
      <c r="I26" s="134"/>
      <c r="J26" s="134"/>
      <c r="K26" s="299"/>
      <c r="L26" s="299"/>
      <c r="M26" s="299"/>
      <c r="N26" s="32"/>
      <c r="O26" s="44"/>
      <c r="P26" s="32"/>
      <c r="Q26" s="32"/>
      <c r="R26" s="32"/>
      <c r="S26" s="32"/>
      <c r="T26" s="32"/>
      <c r="U26" s="32"/>
      <c r="V26" s="41"/>
      <c r="W26" s="34"/>
      <c r="X26" s="44"/>
    </row>
    <row r="27" spans="1:24" s="48" customFormat="1" ht="14.1" customHeight="1" x14ac:dyDescent="0.25">
      <c r="A27" s="43"/>
      <c r="B27" s="46"/>
      <c r="C27" s="46"/>
      <c r="D27" s="46"/>
      <c r="E27" s="46"/>
      <c r="F27" s="46"/>
      <c r="G27" s="46"/>
      <c r="H27" s="46"/>
      <c r="I27" s="299"/>
      <c r="J27" s="299"/>
      <c r="K27" s="299"/>
      <c r="L27" s="299"/>
      <c r="M27" s="299"/>
      <c r="N27" s="299"/>
      <c r="O27" s="32"/>
      <c r="P27" s="32"/>
      <c r="Q27" s="32"/>
      <c r="R27" s="32"/>
      <c r="S27" s="32"/>
      <c r="T27" s="32"/>
      <c r="U27" s="32"/>
      <c r="V27" s="44"/>
      <c r="W27" s="37"/>
      <c r="X27" s="44"/>
    </row>
    <row r="28" spans="1:24" s="34" customFormat="1" ht="21.95" customHeight="1" x14ac:dyDescent="0.25">
      <c r="A28" s="49"/>
      <c r="B28" s="32"/>
      <c r="C28" s="32"/>
      <c r="D28" s="32"/>
      <c r="E28" s="32"/>
      <c r="F28" s="32"/>
      <c r="G28" s="32"/>
      <c r="H28" s="32"/>
      <c r="I28" s="299"/>
      <c r="J28" s="299"/>
      <c r="K28" s="299"/>
      <c r="L28" s="299"/>
      <c r="M28" s="299"/>
      <c r="N28" s="299"/>
      <c r="O28" s="32"/>
      <c r="P28" s="32"/>
      <c r="Q28" s="32"/>
      <c r="R28" s="32"/>
      <c r="S28" s="32"/>
      <c r="T28" s="349"/>
      <c r="U28" s="32"/>
      <c r="V28" s="32"/>
      <c r="W28" s="41"/>
    </row>
    <row r="29" spans="1:24" s="34" customFormat="1" ht="13.5" customHeight="1" x14ac:dyDescent="0.25">
      <c r="A29" s="49"/>
      <c r="B29" s="32"/>
      <c r="C29" s="32"/>
      <c r="D29" s="32"/>
      <c r="E29" s="32"/>
      <c r="F29" s="32"/>
      <c r="G29" s="32"/>
      <c r="H29" s="32"/>
      <c r="I29" s="35"/>
      <c r="J29" s="41"/>
      <c r="K29" s="41"/>
      <c r="L29" s="41"/>
      <c r="M29" s="41"/>
      <c r="N29" s="299"/>
      <c r="O29" s="32"/>
      <c r="P29" s="32"/>
      <c r="Q29" s="32"/>
      <c r="R29" s="32"/>
      <c r="S29" s="32"/>
      <c r="T29" s="32"/>
      <c r="U29" s="32"/>
      <c r="V29" s="32"/>
      <c r="W29" s="44"/>
    </row>
    <row r="30" spans="1:24" s="37" customFormat="1" ht="17.25" customHeight="1" x14ac:dyDescent="0.25">
      <c r="A30" s="51"/>
      <c r="B30" s="32"/>
      <c r="C30" s="32"/>
      <c r="D30" s="32"/>
      <c r="E30" s="32"/>
      <c r="F30" s="32"/>
      <c r="G30" s="32"/>
      <c r="H30" s="32"/>
      <c r="I30" s="46"/>
      <c r="J30" s="44"/>
      <c r="K30" s="44"/>
      <c r="L30" s="44"/>
      <c r="M30" s="44"/>
      <c r="N30" s="299"/>
      <c r="O30" s="32"/>
      <c r="P30" s="32"/>
      <c r="Q30" s="32"/>
      <c r="R30" s="32"/>
      <c r="S30" s="32"/>
      <c r="T30" s="32"/>
      <c r="U30" s="32"/>
      <c r="V30" s="32"/>
      <c r="W30" s="32"/>
    </row>
    <row r="31" spans="1:24" s="41" customFormat="1" ht="19.5" customHeight="1" x14ac:dyDescent="0.25">
      <c r="A31" s="40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4" s="44" customFormat="1" ht="6" customHeight="1" x14ac:dyDescent="0.25">
      <c r="A32" s="49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O32" s="32"/>
      <c r="P32" s="32"/>
      <c r="Q32" s="32"/>
      <c r="R32" s="32"/>
      <c r="S32" s="32"/>
      <c r="T32" s="32"/>
      <c r="U32" s="32"/>
      <c r="V32" s="32"/>
      <c r="W32" s="32"/>
    </row>
    <row r="33" s="32" customFormat="1" x14ac:dyDescent="0.25"/>
    <row r="34" s="32" customFormat="1" x14ac:dyDescent="0.25"/>
    <row r="35" s="32" customFormat="1" x14ac:dyDescent="0.25"/>
    <row r="36" s="32" customFormat="1" x14ac:dyDescent="0.25"/>
    <row r="37" s="32" customFormat="1" x14ac:dyDescent="0.25"/>
    <row r="38" s="32" customFormat="1" x14ac:dyDescent="0.25"/>
    <row r="39" s="32" customFormat="1" x14ac:dyDescent="0.25"/>
    <row r="40" s="32" customFormat="1" x14ac:dyDescent="0.25"/>
    <row r="41" s="32" customFormat="1" x14ac:dyDescent="0.25"/>
    <row r="42" s="32" customFormat="1" x14ac:dyDescent="0.25"/>
    <row r="43" s="32" customFormat="1" x14ac:dyDescent="0.25"/>
    <row r="44" s="32" customFormat="1" x14ac:dyDescent="0.25"/>
    <row r="45" s="32" customFormat="1" x14ac:dyDescent="0.25"/>
    <row r="46" s="32" customFormat="1" x14ac:dyDescent="0.25"/>
    <row r="47" s="32" customFormat="1" x14ac:dyDescent="0.25"/>
    <row r="48" s="32" customFormat="1" x14ac:dyDescent="0.25"/>
    <row r="49" s="32" customFormat="1" x14ac:dyDescent="0.25"/>
    <row r="50" s="32" customFormat="1" x14ac:dyDescent="0.25"/>
    <row r="51" s="32" customFormat="1" x14ac:dyDescent="0.25"/>
    <row r="52" s="32" customFormat="1" x14ac:dyDescent="0.25"/>
    <row r="53" s="32" customFormat="1" x14ac:dyDescent="0.25"/>
    <row r="54" s="32" customFormat="1" x14ac:dyDescent="0.25"/>
    <row r="55" s="32" customFormat="1" x14ac:dyDescent="0.25"/>
    <row r="56" s="32" customFormat="1" x14ac:dyDescent="0.25"/>
    <row r="57" s="32" customFormat="1" x14ac:dyDescent="0.25"/>
    <row r="58" s="32" customFormat="1" x14ac:dyDescent="0.25"/>
    <row r="59" s="32" customFormat="1" x14ac:dyDescent="0.25"/>
    <row r="60" s="32" customFormat="1" x14ac:dyDescent="0.25"/>
    <row r="61" s="32" customFormat="1" x14ac:dyDescent="0.25"/>
    <row r="62" s="32" customFormat="1" x14ac:dyDescent="0.25"/>
    <row r="63" s="32" customFormat="1" x14ac:dyDescent="0.25"/>
    <row r="64" s="32" customFormat="1" x14ac:dyDescent="0.25"/>
    <row r="65" s="32" customFormat="1" x14ac:dyDescent="0.25"/>
    <row r="66" s="32" customFormat="1" x14ac:dyDescent="0.25"/>
    <row r="67" s="32" customFormat="1" x14ac:dyDescent="0.25"/>
    <row r="68" s="32" customFormat="1" x14ac:dyDescent="0.25"/>
    <row r="69" s="32" customFormat="1" x14ac:dyDescent="0.25"/>
    <row r="70" s="32" customFormat="1" x14ac:dyDescent="0.25"/>
    <row r="71" s="32" customFormat="1" x14ac:dyDescent="0.25"/>
    <row r="72" s="32" customFormat="1" x14ac:dyDescent="0.25"/>
    <row r="73" s="32" customFormat="1" x14ac:dyDescent="0.25"/>
    <row r="74" s="32" customFormat="1" x14ac:dyDescent="0.25"/>
    <row r="75" s="32" customFormat="1" x14ac:dyDescent="0.25"/>
    <row r="76" s="32" customFormat="1" x14ac:dyDescent="0.25"/>
    <row r="77" s="32" customFormat="1" x14ac:dyDescent="0.25"/>
    <row r="78" s="32" customFormat="1" x14ac:dyDescent="0.25"/>
    <row r="79" s="32" customFormat="1" x14ac:dyDescent="0.25"/>
    <row r="80" s="32" customFormat="1" x14ac:dyDescent="0.25"/>
    <row r="81" s="32" customFormat="1" x14ac:dyDescent="0.25"/>
    <row r="82" s="32" customFormat="1" x14ac:dyDescent="0.25"/>
    <row r="83" s="32" customFormat="1" x14ac:dyDescent="0.25"/>
    <row r="84" s="32" customFormat="1" x14ac:dyDescent="0.25"/>
    <row r="85" s="32" customFormat="1" x14ac:dyDescent="0.25"/>
    <row r="86" s="32" customFormat="1" x14ac:dyDescent="0.25"/>
    <row r="87" s="32" customFormat="1" x14ac:dyDescent="0.25"/>
    <row r="88" s="32" customFormat="1" x14ac:dyDescent="0.25"/>
    <row r="89" s="32" customFormat="1" x14ac:dyDescent="0.25"/>
    <row r="90" s="32" customFormat="1" x14ac:dyDescent="0.25"/>
    <row r="91" s="32" customFormat="1" x14ac:dyDescent="0.25"/>
    <row r="92" s="32" customFormat="1" x14ac:dyDescent="0.25"/>
    <row r="93" s="32" customFormat="1" x14ac:dyDescent="0.25"/>
    <row r="94" s="32" customFormat="1" x14ac:dyDescent="0.25"/>
    <row r="95" s="32" customFormat="1" x14ac:dyDescent="0.25"/>
    <row r="96" s="32" customFormat="1" x14ac:dyDescent="0.25"/>
    <row r="97" s="32" customFormat="1" x14ac:dyDescent="0.25"/>
    <row r="98" s="32" customFormat="1" x14ac:dyDescent="0.25"/>
    <row r="99" s="32" customFormat="1" x14ac:dyDescent="0.25"/>
    <row r="100" s="32" customFormat="1" x14ac:dyDescent="0.25"/>
    <row r="101" s="32" customFormat="1" x14ac:dyDescent="0.25"/>
    <row r="102" s="32" customFormat="1" x14ac:dyDescent="0.25"/>
    <row r="103" s="32" customFormat="1" x14ac:dyDescent="0.25"/>
    <row r="104" s="32" customFormat="1" x14ac:dyDescent="0.25"/>
    <row r="105" s="32" customFormat="1" x14ac:dyDescent="0.25"/>
    <row r="106" s="32" customFormat="1" x14ac:dyDescent="0.25"/>
    <row r="107" s="32" customFormat="1" x14ac:dyDescent="0.25"/>
    <row r="108" s="32" customFormat="1" x14ac:dyDescent="0.25"/>
    <row r="109" s="32" customFormat="1" x14ac:dyDescent="0.25"/>
    <row r="110" s="32" customFormat="1" x14ac:dyDescent="0.25"/>
    <row r="111" s="32" customFormat="1" x14ac:dyDescent="0.25"/>
    <row r="112" s="32" customFormat="1" x14ac:dyDescent="0.25"/>
    <row r="113" s="32" customFormat="1" x14ac:dyDescent="0.25"/>
    <row r="114" s="32" customFormat="1" x14ac:dyDescent="0.25"/>
    <row r="115" s="32" customFormat="1" x14ac:dyDescent="0.25"/>
    <row r="116" s="32" customFormat="1" x14ac:dyDescent="0.25"/>
    <row r="117" s="32" customFormat="1" x14ac:dyDescent="0.25"/>
    <row r="118" s="32" customFormat="1" x14ac:dyDescent="0.25"/>
    <row r="119" s="32" customFormat="1" x14ac:dyDescent="0.25"/>
    <row r="120" s="32" customFormat="1" x14ac:dyDescent="0.25"/>
    <row r="121" s="32" customFormat="1" x14ac:dyDescent="0.25"/>
    <row r="122" s="32" customFormat="1" x14ac:dyDescent="0.25"/>
    <row r="123" s="32" customFormat="1" x14ac:dyDescent="0.25"/>
    <row r="124" s="32" customFormat="1" x14ac:dyDescent="0.25"/>
    <row r="125" s="32" customFormat="1" x14ac:dyDescent="0.25"/>
    <row r="126" s="32" customFormat="1" x14ac:dyDescent="0.25"/>
    <row r="127" s="32" customFormat="1" x14ac:dyDescent="0.25"/>
    <row r="128" s="32" customFormat="1" x14ac:dyDescent="0.25"/>
    <row r="129" s="32" customFormat="1" x14ac:dyDescent="0.25"/>
    <row r="130" s="32" customFormat="1" x14ac:dyDescent="0.25"/>
    <row r="131" s="32" customFormat="1" x14ac:dyDescent="0.25"/>
    <row r="132" s="32" customFormat="1" x14ac:dyDescent="0.25"/>
    <row r="133" s="32" customFormat="1" x14ac:dyDescent="0.25"/>
    <row r="134" s="32" customFormat="1" x14ac:dyDescent="0.25"/>
    <row r="135" s="32" customFormat="1" x14ac:dyDescent="0.25"/>
    <row r="136" s="32" customFormat="1" x14ac:dyDescent="0.25"/>
    <row r="137" s="32" customFormat="1" x14ac:dyDescent="0.25"/>
    <row r="138" s="32" customFormat="1" x14ac:dyDescent="0.25"/>
    <row r="139" s="32" customFormat="1" x14ac:dyDescent="0.25"/>
    <row r="140" s="32" customFormat="1" x14ac:dyDescent="0.25"/>
    <row r="141" s="32" customFormat="1" x14ac:dyDescent="0.25"/>
    <row r="142" s="32" customFormat="1" x14ac:dyDescent="0.25"/>
    <row r="143" s="32" customFormat="1" x14ac:dyDescent="0.25"/>
    <row r="144" s="32" customFormat="1" x14ac:dyDescent="0.25"/>
    <row r="145" s="32" customFormat="1" x14ac:dyDescent="0.25"/>
    <row r="146" s="32" customFormat="1" x14ac:dyDescent="0.25"/>
    <row r="147" s="32" customFormat="1" x14ac:dyDescent="0.25"/>
    <row r="148" s="32" customFormat="1" x14ac:dyDescent="0.25"/>
    <row r="149" s="32" customFormat="1" x14ac:dyDescent="0.25"/>
    <row r="150" s="32" customFormat="1" x14ac:dyDescent="0.25"/>
    <row r="151" s="32" customFormat="1" x14ac:dyDescent="0.25"/>
    <row r="152" s="32" customFormat="1" x14ac:dyDescent="0.25"/>
    <row r="153" s="32" customFormat="1" x14ac:dyDescent="0.25"/>
    <row r="154" s="32" customFormat="1" x14ac:dyDescent="0.25"/>
    <row r="155" s="32" customFormat="1" x14ac:dyDescent="0.25"/>
    <row r="156" s="32" customFormat="1" x14ac:dyDescent="0.25"/>
    <row r="157" s="32" customFormat="1" x14ac:dyDescent="0.25"/>
    <row r="158" s="32" customFormat="1" x14ac:dyDescent="0.25"/>
    <row r="159" s="32" customFormat="1" x14ac:dyDescent="0.25"/>
    <row r="160" s="32" customFormat="1" x14ac:dyDescent="0.25"/>
    <row r="161" s="32" customFormat="1" x14ac:dyDescent="0.25"/>
    <row r="162" s="32" customFormat="1" x14ac:dyDescent="0.25"/>
    <row r="163" s="32" customFormat="1" x14ac:dyDescent="0.25"/>
    <row r="164" s="32" customFormat="1" x14ac:dyDescent="0.25"/>
    <row r="165" s="32" customFormat="1" x14ac:dyDescent="0.25"/>
    <row r="166" s="32" customFormat="1" x14ac:dyDescent="0.25"/>
    <row r="167" s="32" customFormat="1" x14ac:dyDescent="0.25"/>
    <row r="168" s="32" customFormat="1" x14ac:dyDescent="0.25"/>
    <row r="169" s="32" customFormat="1" x14ac:dyDescent="0.25"/>
    <row r="170" s="32" customFormat="1" x14ac:dyDescent="0.25"/>
    <row r="171" s="32" customFormat="1" x14ac:dyDescent="0.25"/>
    <row r="172" s="32" customFormat="1" x14ac:dyDescent="0.25"/>
    <row r="173" s="32" customFormat="1" x14ac:dyDescent="0.25"/>
    <row r="174" s="32" customFormat="1" x14ac:dyDescent="0.25"/>
    <row r="175" s="32" customFormat="1" x14ac:dyDescent="0.25"/>
    <row r="176" s="32" customFormat="1" x14ac:dyDescent="0.25"/>
    <row r="177" s="32" customFormat="1" x14ac:dyDescent="0.25"/>
    <row r="178" s="32" customFormat="1" x14ac:dyDescent="0.25"/>
    <row r="179" s="32" customFormat="1" x14ac:dyDescent="0.25"/>
    <row r="180" s="32" customFormat="1" x14ac:dyDescent="0.25"/>
    <row r="181" s="32" customFormat="1" x14ac:dyDescent="0.25"/>
    <row r="182" s="32" customFormat="1" x14ac:dyDescent="0.25"/>
    <row r="183" s="32" customFormat="1" x14ac:dyDescent="0.25"/>
    <row r="184" s="32" customFormat="1" x14ac:dyDescent="0.25"/>
    <row r="185" s="32" customFormat="1" x14ac:dyDescent="0.25"/>
    <row r="186" s="32" customFormat="1" x14ac:dyDescent="0.25"/>
    <row r="187" s="32" customFormat="1" x14ac:dyDescent="0.25"/>
    <row r="188" s="32" customFormat="1" x14ac:dyDescent="0.25"/>
    <row r="189" s="32" customFormat="1" x14ac:dyDescent="0.25"/>
    <row r="190" s="32" customFormat="1" x14ac:dyDescent="0.25"/>
    <row r="191" s="32" customFormat="1" x14ac:dyDescent="0.25"/>
    <row r="192" s="32" customFormat="1" x14ac:dyDescent="0.25"/>
    <row r="193" s="32" customFormat="1" x14ac:dyDescent="0.25"/>
    <row r="194" s="32" customFormat="1" x14ac:dyDescent="0.25"/>
    <row r="195" s="32" customFormat="1" x14ac:dyDescent="0.25"/>
    <row r="196" s="32" customFormat="1" x14ac:dyDescent="0.25"/>
    <row r="197" s="32" customFormat="1" x14ac:dyDescent="0.25"/>
    <row r="198" s="32" customFormat="1" x14ac:dyDescent="0.25"/>
    <row r="199" s="32" customFormat="1" x14ac:dyDescent="0.25"/>
    <row r="200" s="32" customFormat="1" x14ac:dyDescent="0.25"/>
    <row r="201" s="32" customFormat="1" x14ac:dyDescent="0.25"/>
    <row r="202" s="32" customFormat="1" x14ac:dyDescent="0.25"/>
    <row r="203" s="32" customFormat="1" x14ac:dyDescent="0.25"/>
    <row r="204" s="32" customFormat="1" x14ac:dyDescent="0.25"/>
    <row r="205" s="32" customFormat="1" x14ac:dyDescent="0.25"/>
    <row r="206" s="32" customFormat="1" x14ac:dyDescent="0.25"/>
    <row r="207" s="32" customFormat="1" x14ac:dyDescent="0.25"/>
    <row r="208" s="32" customFormat="1" x14ac:dyDescent="0.25"/>
    <row r="209" s="32" customFormat="1" x14ac:dyDescent="0.25"/>
    <row r="210" s="32" customFormat="1" x14ac:dyDescent="0.25"/>
    <row r="211" s="32" customFormat="1" x14ac:dyDescent="0.25"/>
    <row r="212" s="32" customFormat="1" x14ac:dyDescent="0.25"/>
    <row r="213" s="32" customFormat="1" x14ac:dyDescent="0.25"/>
    <row r="214" s="32" customFormat="1" x14ac:dyDescent="0.25"/>
    <row r="215" s="32" customFormat="1" x14ac:dyDescent="0.25"/>
    <row r="216" s="32" customFormat="1" x14ac:dyDescent="0.25"/>
    <row r="217" s="32" customFormat="1" x14ac:dyDescent="0.25"/>
    <row r="218" s="32" customFormat="1" x14ac:dyDescent="0.25"/>
    <row r="219" s="32" customFormat="1" x14ac:dyDescent="0.25"/>
    <row r="220" s="32" customFormat="1" x14ac:dyDescent="0.25"/>
    <row r="221" s="32" customFormat="1" x14ac:dyDescent="0.25"/>
    <row r="222" s="32" customFormat="1" x14ac:dyDescent="0.25"/>
    <row r="223" s="32" customFormat="1" x14ac:dyDescent="0.25"/>
    <row r="224" s="32" customFormat="1" x14ac:dyDescent="0.25"/>
    <row r="225" s="32" customFormat="1" x14ac:dyDescent="0.25"/>
    <row r="226" s="32" customFormat="1" x14ac:dyDescent="0.25"/>
    <row r="227" s="32" customFormat="1" x14ac:dyDescent="0.25"/>
    <row r="228" s="32" customFormat="1" x14ac:dyDescent="0.25"/>
    <row r="229" s="32" customFormat="1" x14ac:dyDescent="0.25"/>
    <row r="230" s="32" customFormat="1" x14ac:dyDescent="0.25"/>
    <row r="231" s="32" customFormat="1" x14ac:dyDescent="0.25"/>
    <row r="232" s="32" customFormat="1" x14ac:dyDescent="0.25"/>
    <row r="233" s="32" customFormat="1" x14ac:dyDescent="0.25"/>
    <row r="234" s="32" customFormat="1" x14ac:dyDescent="0.25"/>
    <row r="235" s="32" customFormat="1" x14ac:dyDescent="0.25"/>
    <row r="236" s="32" customFormat="1" x14ac:dyDescent="0.25"/>
    <row r="237" s="32" customFormat="1" x14ac:dyDescent="0.25"/>
    <row r="238" s="32" customFormat="1" x14ac:dyDescent="0.25"/>
    <row r="239" s="32" customFormat="1" x14ac:dyDescent="0.25"/>
    <row r="240" s="32" customFormat="1" x14ac:dyDescent="0.25"/>
    <row r="241" s="32" customFormat="1" x14ac:dyDescent="0.25"/>
    <row r="242" s="32" customFormat="1" x14ac:dyDescent="0.25"/>
    <row r="243" s="32" customFormat="1" x14ac:dyDescent="0.25"/>
    <row r="244" s="32" customFormat="1" x14ac:dyDescent="0.25"/>
    <row r="245" s="32" customFormat="1" x14ac:dyDescent="0.25"/>
    <row r="246" s="32" customFormat="1" x14ac:dyDescent="0.25"/>
    <row r="247" s="32" customFormat="1" x14ac:dyDescent="0.25"/>
    <row r="248" s="32" customFormat="1" x14ac:dyDescent="0.25"/>
    <row r="249" s="32" customFormat="1" x14ac:dyDescent="0.25"/>
    <row r="250" s="32" customFormat="1" x14ac:dyDescent="0.25"/>
    <row r="251" s="32" customFormat="1" x14ac:dyDescent="0.25"/>
    <row r="252" s="32" customFormat="1" x14ac:dyDescent="0.25"/>
    <row r="253" s="32" customFormat="1" x14ac:dyDescent="0.25"/>
    <row r="254" s="32" customFormat="1" x14ac:dyDescent="0.25"/>
    <row r="255" s="32" customFormat="1" x14ac:dyDescent="0.25"/>
    <row r="256" s="32" customFormat="1" x14ac:dyDescent="0.25"/>
    <row r="257" s="32" customFormat="1" x14ac:dyDescent="0.25"/>
    <row r="258" s="32" customFormat="1" x14ac:dyDescent="0.25"/>
    <row r="259" s="32" customFormat="1" x14ac:dyDescent="0.25"/>
    <row r="260" s="32" customFormat="1" x14ac:dyDescent="0.25"/>
    <row r="261" s="32" customFormat="1" x14ac:dyDescent="0.25"/>
    <row r="262" s="32" customFormat="1" x14ac:dyDescent="0.25"/>
    <row r="263" s="32" customFormat="1" x14ac:dyDescent="0.25"/>
    <row r="264" s="32" customFormat="1" x14ac:dyDescent="0.25"/>
    <row r="265" s="32" customFormat="1" x14ac:dyDescent="0.25"/>
    <row r="266" s="32" customFormat="1" x14ac:dyDescent="0.25"/>
    <row r="267" s="32" customFormat="1" x14ac:dyDescent="0.25"/>
    <row r="268" s="32" customFormat="1" x14ac:dyDescent="0.25"/>
    <row r="269" s="32" customFormat="1" x14ac:dyDescent="0.25"/>
    <row r="270" s="32" customFormat="1" x14ac:dyDescent="0.25"/>
    <row r="271" s="32" customFormat="1" x14ac:dyDescent="0.25"/>
    <row r="272" s="32" customFormat="1" x14ac:dyDescent="0.25"/>
    <row r="273" s="32" customFormat="1" x14ac:dyDescent="0.25"/>
    <row r="274" s="32" customFormat="1" x14ac:dyDescent="0.25"/>
    <row r="275" s="32" customFormat="1" x14ac:dyDescent="0.25"/>
    <row r="276" s="32" customFormat="1" x14ac:dyDescent="0.25"/>
    <row r="277" s="32" customFormat="1" x14ac:dyDescent="0.25"/>
    <row r="278" s="32" customFormat="1" x14ac:dyDescent="0.25"/>
    <row r="279" s="32" customFormat="1" x14ac:dyDescent="0.25"/>
    <row r="280" s="32" customFormat="1" x14ac:dyDescent="0.25"/>
    <row r="281" s="32" customFormat="1" x14ac:dyDescent="0.25"/>
    <row r="282" s="32" customFormat="1" x14ac:dyDescent="0.25"/>
    <row r="283" s="32" customFormat="1" x14ac:dyDescent="0.25"/>
    <row r="284" s="32" customFormat="1" x14ac:dyDescent="0.25"/>
    <row r="285" s="32" customFormat="1" x14ac:dyDescent="0.25"/>
    <row r="286" s="32" customFormat="1" x14ac:dyDescent="0.25"/>
    <row r="287" s="32" customFormat="1" x14ac:dyDescent="0.25"/>
    <row r="288" s="32" customFormat="1" x14ac:dyDescent="0.25"/>
    <row r="289" s="32" customFormat="1" x14ac:dyDescent="0.25"/>
    <row r="290" s="32" customFormat="1" x14ac:dyDescent="0.25"/>
    <row r="291" s="32" customFormat="1" x14ac:dyDescent="0.25"/>
    <row r="292" s="32" customFormat="1" x14ac:dyDescent="0.25"/>
    <row r="293" s="32" customFormat="1" x14ac:dyDescent="0.25"/>
    <row r="294" s="32" customFormat="1" x14ac:dyDescent="0.25"/>
    <row r="295" s="32" customFormat="1" x14ac:dyDescent="0.25"/>
    <row r="296" s="32" customFormat="1" x14ac:dyDescent="0.25"/>
    <row r="297" s="32" customFormat="1" x14ac:dyDescent="0.25"/>
    <row r="298" s="32" customFormat="1" x14ac:dyDescent="0.25"/>
    <row r="299" s="32" customFormat="1" x14ac:dyDescent="0.25"/>
    <row r="300" s="32" customFormat="1" x14ac:dyDescent="0.25"/>
    <row r="301" s="32" customFormat="1" x14ac:dyDescent="0.25"/>
    <row r="302" s="32" customFormat="1" x14ac:dyDescent="0.25"/>
    <row r="303" s="32" customFormat="1" x14ac:dyDescent="0.25"/>
    <row r="304" s="32" customFormat="1" x14ac:dyDescent="0.25"/>
    <row r="305" s="32" customFormat="1" x14ac:dyDescent="0.25"/>
    <row r="306" s="32" customFormat="1" x14ac:dyDescent="0.25"/>
    <row r="307" s="32" customFormat="1" x14ac:dyDescent="0.25"/>
    <row r="308" s="32" customFormat="1" x14ac:dyDescent="0.25"/>
    <row r="309" s="32" customFormat="1" x14ac:dyDescent="0.25"/>
    <row r="310" s="32" customFormat="1" x14ac:dyDescent="0.25"/>
    <row r="311" s="32" customFormat="1" x14ac:dyDescent="0.25"/>
    <row r="312" s="32" customFormat="1" x14ac:dyDescent="0.25"/>
    <row r="313" s="32" customFormat="1" x14ac:dyDescent="0.25"/>
    <row r="314" s="32" customFormat="1" x14ac:dyDescent="0.25"/>
    <row r="315" s="32" customFormat="1" x14ac:dyDescent="0.25"/>
    <row r="316" s="32" customFormat="1" x14ac:dyDescent="0.25"/>
    <row r="317" s="32" customFormat="1" x14ac:dyDescent="0.25"/>
    <row r="318" s="32" customFormat="1" x14ac:dyDescent="0.25"/>
    <row r="319" s="32" customFormat="1" x14ac:dyDescent="0.25"/>
    <row r="320" s="32" customFormat="1" x14ac:dyDescent="0.25"/>
    <row r="321" s="32" customFormat="1" x14ac:dyDescent="0.25"/>
    <row r="322" s="32" customFormat="1" x14ac:dyDescent="0.25"/>
    <row r="323" s="32" customFormat="1" x14ac:dyDescent="0.25"/>
    <row r="324" s="32" customFormat="1" x14ac:dyDescent="0.25"/>
    <row r="325" s="32" customFormat="1" x14ac:dyDescent="0.25"/>
    <row r="326" s="32" customFormat="1" x14ac:dyDescent="0.25"/>
    <row r="327" s="32" customFormat="1" x14ac:dyDescent="0.25"/>
    <row r="328" s="32" customFormat="1" x14ac:dyDescent="0.25"/>
    <row r="329" s="32" customFormat="1" x14ac:dyDescent="0.25"/>
    <row r="330" s="32" customFormat="1" x14ac:dyDescent="0.25"/>
    <row r="331" s="32" customFormat="1" x14ac:dyDescent="0.25"/>
    <row r="332" s="32" customFormat="1" x14ac:dyDescent="0.25"/>
    <row r="333" s="32" customFormat="1" x14ac:dyDescent="0.25"/>
    <row r="334" s="32" customFormat="1" x14ac:dyDescent="0.25"/>
    <row r="335" s="32" customFormat="1" x14ac:dyDescent="0.25"/>
    <row r="336" s="32" customFormat="1" x14ac:dyDescent="0.25"/>
    <row r="337" s="32" customFormat="1" x14ac:dyDescent="0.25"/>
    <row r="338" s="32" customFormat="1" x14ac:dyDescent="0.25"/>
    <row r="339" s="32" customFormat="1" x14ac:dyDescent="0.25"/>
    <row r="340" s="32" customFormat="1" x14ac:dyDescent="0.25"/>
    <row r="341" s="32" customFormat="1" x14ac:dyDescent="0.25"/>
    <row r="342" s="32" customFormat="1" x14ac:dyDescent="0.25"/>
    <row r="343" s="32" customFormat="1" x14ac:dyDescent="0.25"/>
    <row r="344" s="32" customFormat="1" x14ac:dyDescent="0.25"/>
    <row r="345" s="32" customFormat="1" x14ac:dyDescent="0.25"/>
    <row r="346" s="32" customFormat="1" x14ac:dyDescent="0.25"/>
    <row r="347" s="32" customFormat="1" x14ac:dyDescent="0.25"/>
    <row r="348" s="32" customFormat="1" x14ac:dyDescent="0.25"/>
    <row r="349" s="32" customFormat="1" x14ac:dyDescent="0.25"/>
    <row r="350" s="32" customFormat="1" x14ac:dyDescent="0.25"/>
    <row r="351" s="32" customFormat="1" x14ac:dyDescent="0.25"/>
    <row r="352" s="32" customFormat="1" x14ac:dyDescent="0.25"/>
    <row r="353" s="32" customFormat="1" x14ac:dyDescent="0.25"/>
    <row r="354" s="32" customFormat="1" x14ac:dyDescent="0.25"/>
    <row r="355" s="32" customFormat="1" x14ac:dyDescent="0.25"/>
    <row r="356" s="32" customFormat="1" x14ac:dyDescent="0.25"/>
    <row r="357" s="32" customFormat="1" x14ac:dyDescent="0.25"/>
    <row r="358" s="32" customFormat="1" x14ac:dyDescent="0.25"/>
    <row r="359" s="32" customFormat="1" x14ac:dyDescent="0.25"/>
    <row r="360" s="32" customFormat="1" x14ac:dyDescent="0.25"/>
    <row r="361" s="32" customFormat="1" x14ac:dyDescent="0.25"/>
    <row r="362" s="32" customFormat="1" x14ac:dyDescent="0.25"/>
    <row r="363" s="32" customFormat="1" x14ac:dyDescent="0.25"/>
    <row r="364" s="32" customFormat="1" x14ac:dyDescent="0.25"/>
    <row r="365" s="32" customFormat="1" x14ac:dyDescent="0.25"/>
    <row r="366" s="32" customFormat="1" x14ac:dyDescent="0.25"/>
    <row r="367" s="32" customFormat="1" x14ac:dyDescent="0.25"/>
    <row r="368" s="32" customFormat="1" x14ac:dyDescent="0.25"/>
    <row r="369" s="32" customFormat="1" x14ac:dyDescent="0.25"/>
    <row r="370" s="32" customFormat="1" x14ac:dyDescent="0.25"/>
    <row r="371" s="32" customFormat="1" x14ac:dyDescent="0.25"/>
    <row r="372" s="32" customFormat="1" x14ac:dyDescent="0.25"/>
    <row r="373" s="32" customFormat="1" x14ac:dyDescent="0.25"/>
    <row r="374" s="32" customFormat="1" x14ac:dyDescent="0.25"/>
    <row r="375" s="32" customFormat="1" x14ac:dyDescent="0.25"/>
    <row r="376" s="32" customFormat="1" x14ac:dyDescent="0.25"/>
    <row r="377" s="32" customFormat="1" x14ac:dyDescent="0.25"/>
    <row r="378" s="32" customFormat="1" x14ac:dyDescent="0.25"/>
    <row r="379" s="32" customFormat="1" x14ac:dyDescent="0.25"/>
    <row r="380" s="32" customFormat="1" x14ac:dyDescent="0.25"/>
    <row r="381" s="32" customFormat="1" x14ac:dyDescent="0.25"/>
    <row r="382" s="32" customFormat="1" x14ac:dyDescent="0.25"/>
    <row r="383" s="32" customFormat="1" x14ac:dyDescent="0.25"/>
    <row r="384" s="32" customFormat="1" x14ac:dyDescent="0.25"/>
    <row r="385" s="32" customFormat="1" x14ac:dyDescent="0.25"/>
    <row r="386" s="32" customFormat="1" x14ac:dyDescent="0.25"/>
    <row r="387" s="32" customFormat="1" x14ac:dyDescent="0.25"/>
    <row r="388" s="32" customFormat="1" x14ac:dyDescent="0.25"/>
    <row r="389" s="32" customFormat="1" x14ac:dyDescent="0.25"/>
    <row r="390" s="32" customFormat="1" x14ac:dyDescent="0.25"/>
    <row r="391" s="32" customFormat="1" x14ac:dyDescent="0.25"/>
    <row r="392" s="32" customFormat="1" x14ac:dyDescent="0.25"/>
    <row r="393" s="32" customFormat="1" x14ac:dyDescent="0.25"/>
    <row r="394" s="32" customFormat="1" x14ac:dyDescent="0.25"/>
    <row r="395" s="32" customFormat="1" x14ac:dyDescent="0.25"/>
    <row r="396" s="32" customFormat="1" x14ac:dyDescent="0.25"/>
    <row r="397" s="32" customFormat="1" x14ac:dyDescent="0.25"/>
    <row r="398" s="32" customFormat="1" x14ac:dyDescent="0.25"/>
    <row r="399" s="32" customFormat="1" x14ac:dyDescent="0.25"/>
    <row r="400" s="32" customFormat="1" x14ac:dyDescent="0.25"/>
    <row r="401" s="32" customFormat="1" x14ac:dyDescent="0.25"/>
    <row r="402" s="32" customFormat="1" x14ac:dyDescent="0.25"/>
    <row r="403" s="32" customFormat="1" x14ac:dyDescent="0.25"/>
    <row r="404" s="32" customFormat="1" x14ac:dyDescent="0.25"/>
    <row r="405" s="32" customFormat="1" x14ac:dyDescent="0.25"/>
    <row r="406" s="32" customFormat="1" x14ac:dyDescent="0.25"/>
    <row r="407" s="32" customFormat="1" x14ac:dyDescent="0.25"/>
    <row r="408" s="32" customFormat="1" x14ac:dyDescent="0.25"/>
    <row r="409" s="32" customFormat="1" x14ac:dyDescent="0.25"/>
    <row r="410" s="32" customFormat="1" x14ac:dyDescent="0.25"/>
    <row r="411" s="32" customFormat="1" x14ac:dyDescent="0.25"/>
    <row r="412" s="32" customFormat="1" x14ac:dyDescent="0.25"/>
    <row r="413" s="32" customFormat="1" x14ac:dyDescent="0.25"/>
    <row r="414" s="32" customFormat="1" x14ac:dyDescent="0.25"/>
    <row r="415" s="32" customFormat="1" x14ac:dyDescent="0.25"/>
    <row r="416" s="32" customFormat="1" x14ac:dyDescent="0.25"/>
    <row r="417" spans="2:23" s="32" customFormat="1" x14ac:dyDescent="0.25"/>
    <row r="418" spans="2:23" s="32" customFormat="1" x14ac:dyDescent="0.25"/>
    <row r="419" spans="2:23" s="32" customFormat="1" x14ac:dyDescent="0.25">
      <c r="P419" s="35"/>
      <c r="Q419" s="35"/>
      <c r="R419" s="35"/>
      <c r="S419" s="35"/>
      <c r="T419" s="35"/>
      <c r="U419" s="35"/>
    </row>
    <row r="420" spans="2:23" s="32" customFormat="1" x14ac:dyDescent="0.25">
      <c r="P420" s="35"/>
      <c r="Q420" s="35"/>
      <c r="R420" s="35"/>
      <c r="S420" s="35"/>
      <c r="T420" s="35"/>
      <c r="U420" s="35"/>
    </row>
    <row r="421" spans="2:23" s="32" customFormat="1" x14ac:dyDescent="0.25">
      <c r="P421" s="35"/>
      <c r="Q421" s="35"/>
      <c r="R421" s="35"/>
      <c r="S421" s="35"/>
      <c r="T421" s="35"/>
      <c r="U421" s="35"/>
    </row>
    <row r="422" spans="2:23" s="32" customFormat="1" x14ac:dyDescent="0.25">
      <c r="O422" s="35"/>
      <c r="P422" s="35"/>
      <c r="Q422" s="35"/>
      <c r="R422" s="35"/>
      <c r="S422" s="35"/>
      <c r="T422" s="35"/>
      <c r="U422" s="35"/>
    </row>
    <row r="423" spans="2:23" s="32" customFormat="1" x14ac:dyDescent="0.25">
      <c r="B423" s="35"/>
      <c r="C423" s="35"/>
      <c r="D423" s="35"/>
      <c r="E423" s="35"/>
      <c r="F423" s="35"/>
      <c r="G423" s="35"/>
      <c r="H423" s="35"/>
      <c r="O423" s="35"/>
      <c r="P423" s="35"/>
      <c r="Q423" s="35"/>
      <c r="R423" s="35"/>
      <c r="S423" s="35"/>
      <c r="T423" s="35"/>
      <c r="U423" s="35"/>
      <c r="V423" s="35"/>
    </row>
    <row r="424" spans="2:23" s="32" customFormat="1" x14ac:dyDescent="0.25">
      <c r="B424" s="35"/>
      <c r="C424" s="35"/>
      <c r="D424" s="35"/>
      <c r="E424" s="35"/>
      <c r="F424" s="35"/>
      <c r="G424" s="35"/>
      <c r="H424" s="35"/>
      <c r="O424" s="35"/>
      <c r="P424" s="35"/>
      <c r="Q424" s="35"/>
      <c r="R424" s="35"/>
      <c r="S424" s="35"/>
      <c r="T424" s="35"/>
      <c r="U424" s="35"/>
      <c r="V424" s="35"/>
    </row>
    <row r="425" spans="2:23" s="32" customFormat="1" x14ac:dyDescent="0.25">
      <c r="B425" s="35"/>
      <c r="C425" s="35"/>
      <c r="D425" s="35"/>
      <c r="E425" s="35"/>
      <c r="F425" s="35"/>
      <c r="G425" s="35"/>
      <c r="H425" s="35"/>
      <c r="O425" s="35"/>
      <c r="P425" s="35"/>
      <c r="Q425" s="35"/>
      <c r="R425" s="35"/>
      <c r="S425" s="35"/>
      <c r="T425" s="35"/>
      <c r="U425" s="35"/>
      <c r="V425" s="35"/>
      <c r="W425" s="35"/>
    </row>
    <row r="426" spans="2:23" s="32" customFormat="1" x14ac:dyDescent="0.25"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O426" s="35"/>
      <c r="P426" s="35"/>
      <c r="Q426" s="35"/>
      <c r="R426" s="35"/>
      <c r="S426" s="35"/>
      <c r="T426" s="35"/>
      <c r="U426" s="35"/>
      <c r="V426" s="35"/>
      <c r="W426" s="35"/>
    </row>
    <row r="427" spans="2:23" s="32" customFormat="1" x14ac:dyDescent="0.25"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O427" s="35"/>
      <c r="P427" s="35"/>
      <c r="Q427" s="35"/>
      <c r="R427" s="35"/>
      <c r="S427" s="35"/>
      <c r="T427" s="35"/>
      <c r="U427" s="35"/>
      <c r="V427" s="35"/>
      <c r="W427" s="35"/>
    </row>
  </sheetData>
  <sheetProtection algorithmName="SHA-512" hashValue="Jrq5SRz7fH96qF35mOzNqJELzBtKKcetduJXTch9t96nbenhaH8xNDAbHHJfregGvvIskdjUPpkGs8OMt5vftA==" saltValue="ClXmPnRqVf+kqaUEwckDdw==" spinCount="100000" sheet="1" objects="1" scenarios="1"/>
  <mergeCells count="41">
    <mergeCell ref="C19:G19"/>
    <mergeCell ref="C20:G20"/>
    <mergeCell ref="C21:G21"/>
    <mergeCell ref="C18:G18"/>
    <mergeCell ref="J19:L19"/>
    <mergeCell ref="J18:L18"/>
    <mergeCell ref="C23:E25"/>
    <mergeCell ref="F23:G23"/>
    <mergeCell ref="F24:G24"/>
    <mergeCell ref="F25:G25"/>
    <mergeCell ref="C22:G22"/>
    <mergeCell ref="C10:G10"/>
    <mergeCell ref="C11:G11"/>
    <mergeCell ref="C12:G12"/>
    <mergeCell ref="C13:G13"/>
    <mergeCell ref="F15:G15"/>
    <mergeCell ref="C15:E15"/>
    <mergeCell ref="B2:H4"/>
    <mergeCell ref="I7:I8"/>
    <mergeCell ref="O4:V6"/>
    <mergeCell ref="H7:H8"/>
    <mergeCell ref="J23:L23"/>
    <mergeCell ref="L6:M6"/>
    <mergeCell ref="K7:K8"/>
    <mergeCell ref="L7:L8"/>
    <mergeCell ref="M7:M8"/>
    <mergeCell ref="C16:G16"/>
    <mergeCell ref="C14:G14"/>
    <mergeCell ref="P9:T9"/>
    <mergeCell ref="P10:T10"/>
    <mergeCell ref="P11:T11"/>
    <mergeCell ref="P12:T12"/>
    <mergeCell ref="C9:G9"/>
    <mergeCell ref="P21:T21"/>
    <mergeCell ref="P16:Q16"/>
    <mergeCell ref="P20:R20"/>
    <mergeCell ref="J24:L24"/>
    <mergeCell ref="J7:J8"/>
    <mergeCell ref="P13:T13"/>
    <mergeCell ref="J22:L22"/>
    <mergeCell ref="O14:T14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1"/>
  <sheetViews>
    <sheetView showGridLines="0" zoomScale="70" zoomScaleNormal="70" workbookViewId="0">
      <selection activeCell="B7" sqref="B7"/>
    </sheetView>
  </sheetViews>
  <sheetFormatPr baseColWidth="10" defaultRowHeight="15" x14ac:dyDescent="0.25"/>
  <cols>
    <col min="1" max="1" width="5.42578125" style="35" customWidth="1"/>
    <col min="2" max="2" width="43.85546875" style="35" customWidth="1"/>
    <col min="3" max="3" width="33.5703125" style="35" customWidth="1"/>
    <col min="4" max="4" width="40.85546875" style="35" customWidth="1"/>
    <col min="5" max="5" width="26.42578125" style="35" customWidth="1"/>
    <col min="6" max="6" width="20.42578125" style="35" customWidth="1"/>
    <col min="7" max="7" width="18.85546875" style="35" customWidth="1"/>
    <col min="8" max="8" width="20.28515625" style="35" customWidth="1"/>
    <col min="9" max="9" width="19.42578125" style="35" customWidth="1"/>
    <col min="10" max="10" width="21" style="35" customWidth="1"/>
    <col min="11" max="11" width="14.7109375" style="35" customWidth="1"/>
    <col min="12" max="12" width="14" style="35" customWidth="1"/>
    <col min="13" max="13" width="16.28515625" style="35" customWidth="1"/>
    <col min="14" max="14" width="12.28515625" style="35" customWidth="1"/>
    <col min="15" max="15" width="11.42578125" style="35"/>
    <col min="16" max="16" width="20" style="35" customWidth="1"/>
    <col min="17" max="16384" width="11.42578125" style="35"/>
  </cols>
  <sheetData>
    <row r="1" spans="1:20" ht="35.25" customHeight="1" x14ac:dyDescent="0.25">
      <c r="A1" s="32"/>
      <c r="B1" s="504" t="s">
        <v>343</v>
      </c>
      <c r="C1" s="504"/>
      <c r="D1" s="504"/>
      <c r="E1" s="504"/>
      <c r="F1" s="504"/>
      <c r="G1" s="504"/>
      <c r="H1" s="504"/>
      <c r="I1" s="504"/>
      <c r="J1" s="504"/>
      <c r="K1" s="188"/>
      <c r="R1" s="32"/>
    </row>
    <row r="2" spans="1:20" ht="18" x14ac:dyDescent="0.25">
      <c r="A2" s="32"/>
      <c r="B2" s="188"/>
      <c r="C2" s="188"/>
      <c r="D2" s="188"/>
      <c r="E2" s="188"/>
      <c r="F2" s="188"/>
      <c r="G2" s="188"/>
      <c r="H2" s="188"/>
      <c r="I2" s="188"/>
      <c r="J2" s="188"/>
      <c r="K2" s="188"/>
      <c r="R2" s="32"/>
    </row>
    <row r="3" spans="1:20" ht="15.75" x14ac:dyDescent="0.25">
      <c r="A3" s="32"/>
      <c r="B3" s="348" t="s">
        <v>78</v>
      </c>
      <c r="C3" s="348" t="s">
        <v>79</v>
      </c>
      <c r="D3" s="348" t="s">
        <v>80</v>
      </c>
      <c r="E3" s="348" t="s">
        <v>81</v>
      </c>
      <c r="F3" s="417" t="s">
        <v>82</v>
      </c>
      <c r="G3" s="417"/>
      <c r="H3" s="348" t="s">
        <v>83</v>
      </c>
      <c r="I3" s="417" t="s">
        <v>84</v>
      </c>
      <c r="J3" s="417"/>
      <c r="K3" s="189"/>
      <c r="R3" s="32"/>
    </row>
    <row r="4" spans="1:20" ht="30" customHeight="1" x14ac:dyDescent="0.25">
      <c r="A4" s="32"/>
      <c r="B4" s="289"/>
      <c r="C4" s="289"/>
      <c r="D4" s="289"/>
      <c r="E4" s="289"/>
      <c r="F4" s="419"/>
      <c r="G4" s="420"/>
      <c r="H4" s="350"/>
      <c r="I4" s="573"/>
      <c r="J4" s="574"/>
      <c r="K4" s="189"/>
      <c r="R4" s="32"/>
    </row>
    <row r="5" spans="1:20" x14ac:dyDescent="0.25">
      <c r="A5" s="32"/>
      <c r="B5" s="190"/>
      <c r="C5" s="191"/>
      <c r="D5" s="191"/>
      <c r="E5" s="32"/>
      <c r="F5" s="32"/>
      <c r="G5" s="32"/>
      <c r="H5" s="191"/>
      <c r="I5" s="191"/>
      <c r="J5" s="192"/>
      <c r="K5" s="189"/>
      <c r="R5" s="193" t="s">
        <v>85</v>
      </c>
      <c r="S5" s="194"/>
      <c r="T5" s="194"/>
    </row>
    <row r="6" spans="1:20" ht="15.75" x14ac:dyDescent="0.25">
      <c r="A6" s="32"/>
      <c r="B6" s="348" t="s">
        <v>86</v>
      </c>
      <c r="C6" s="348" t="s">
        <v>87</v>
      </c>
      <c r="D6" s="348" t="s">
        <v>80</v>
      </c>
      <c r="E6" s="348" t="s">
        <v>81</v>
      </c>
      <c r="F6" s="417" t="s">
        <v>82</v>
      </c>
      <c r="G6" s="417"/>
      <c r="H6" s="348" t="s">
        <v>83</v>
      </c>
      <c r="I6" s="417" t="s">
        <v>84</v>
      </c>
      <c r="J6" s="417"/>
      <c r="K6" s="189"/>
      <c r="R6" s="32"/>
    </row>
    <row r="7" spans="1:20" ht="30" customHeight="1" x14ac:dyDescent="0.25">
      <c r="A7" s="32"/>
      <c r="B7" s="289"/>
      <c r="C7" s="289"/>
      <c r="D7" s="289"/>
      <c r="E7" s="289"/>
      <c r="F7" s="418"/>
      <c r="G7" s="418"/>
      <c r="H7" s="350"/>
      <c r="I7" s="418"/>
      <c r="J7" s="418"/>
      <c r="K7" s="189"/>
      <c r="R7" s="32"/>
    </row>
    <row r="8" spans="1:20" x14ac:dyDescent="0.25">
      <c r="A8" s="32"/>
      <c r="B8" s="195"/>
      <c r="E8" s="32"/>
      <c r="F8" s="191"/>
      <c r="G8" s="191"/>
      <c r="H8" s="32"/>
      <c r="I8" s="192"/>
      <c r="J8" s="192"/>
      <c r="K8" s="189"/>
      <c r="L8" s="189"/>
      <c r="M8" s="32"/>
      <c r="N8" s="32"/>
      <c r="O8" s="32"/>
      <c r="P8" s="32"/>
      <c r="Q8" s="32"/>
      <c r="R8" s="32"/>
    </row>
    <row r="9" spans="1:20" ht="15.75" x14ac:dyDescent="0.25">
      <c r="A9" s="32"/>
      <c r="B9" s="348" t="s">
        <v>120</v>
      </c>
      <c r="C9" s="348" t="s">
        <v>88</v>
      </c>
      <c r="D9" s="32"/>
      <c r="E9" s="32"/>
      <c r="F9" s="32"/>
      <c r="G9" s="32"/>
      <c r="H9" s="32"/>
      <c r="I9" s="32"/>
      <c r="J9" s="196"/>
      <c r="K9" s="44"/>
      <c r="L9" s="197"/>
      <c r="M9" s="32"/>
      <c r="N9" s="32"/>
      <c r="O9" s="32"/>
      <c r="P9" s="32"/>
      <c r="Q9" s="32"/>
      <c r="R9" s="32"/>
    </row>
    <row r="10" spans="1:20" ht="38.25" customHeight="1" x14ac:dyDescent="0.25">
      <c r="A10" s="32"/>
      <c r="B10" s="289"/>
      <c r="C10" s="289"/>
      <c r="D10" s="32"/>
      <c r="E10" s="32"/>
      <c r="F10" s="32"/>
      <c r="G10" s="32"/>
      <c r="H10" s="32"/>
      <c r="I10" s="32"/>
      <c r="J10" s="34"/>
      <c r="K10" s="34"/>
      <c r="L10" s="198"/>
      <c r="M10" s="32"/>
      <c r="N10" s="32"/>
      <c r="O10" s="32"/>
      <c r="P10" s="32"/>
      <c r="Q10" s="32"/>
      <c r="R10" s="32"/>
    </row>
    <row r="11" spans="1:20" ht="15.75" x14ac:dyDescent="0.25">
      <c r="A11" s="32"/>
      <c r="B11" s="77"/>
      <c r="C11" s="64"/>
      <c r="D11" s="32"/>
      <c r="E11" s="32"/>
      <c r="F11" s="32"/>
      <c r="G11" s="32"/>
      <c r="H11" s="32"/>
      <c r="I11" s="32"/>
      <c r="J11" s="34"/>
      <c r="K11" s="34"/>
      <c r="L11" s="198"/>
      <c r="M11" s="32"/>
      <c r="N11" s="32"/>
      <c r="O11" s="32"/>
      <c r="P11" s="32"/>
      <c r="Q11" s="32"/>
      <c r="R11" s="32"/>
    </row>
    <row r="12" spans="1:20" ht="15" customHeight="1" x14ac:dyDescent="0.25">
      <c r="A12" s="443" t="s">
        <v>103</v>
      </c>
      <c r="B12" s="443"/>
      <c r="C12" s="443"/>
      <c r="D12" s="443"/>
      <c r="E12" s="443"/>
      <c r="F12" s="443"/>
      <c r="G12" s="443"/>
      <c r="H12" s="443"/>
      <c r="I12" s="443"/>
      <c r="J12" s="443"/>
      <c r="K12" s="443"/>
      <c r="L12" s="443"/>
      <c r="M12" s="443"/>
      <c r="N12" s="443"/>
      <c r="O12" s="32"/>
      <c r="P12" s="32"/>
      <c r="Q12" s="32"/>
      <c r="R12" s="32"/>
    </row>
    <row r="13" spans="1:20" ht="15" customHeight="1" x14ac:dyDescent="0.25">
      <c r="A13" s="443"/>
      <c r="B13" s="443"/>
      <c r="C13" s="443"/>
      <c r="D13" s="443"/>
      <c r="E13" s="443"/>
      <c r="F13" s="443"/>
      <c r="G13" s="443"/>
      <c r="H13" s="443"/>
      <c r="I13" s="443"/>
      <c r="J13" s="443"/>
      <c r="K13" s="443"/>
      <c r="L13" s="443"/>
      <c r="M13" s="443"/>
      <c r="N13" s="443"/>
      <c r="O13" s="32"/>
      <c r="P13" s="32"/>
      <c r="Q13" s="32"/>
      <c r="R13" s="32"/>
    </row>
    <row r="14" spans="1:20" ht="15" customHeight="1" x14ac:dyDescent="0.25">
      <c r="A14" s="443"/>
      <c r="B14" s="443"/>
      <c r="C14" s="443"/>
      <c r="D14" s="443"/>
      <c r="E14" s="443"/>
      <c r="F14" s="443"/>
      <c r="G14" s="443"/>
      <c r="H14" s="443"/>
      <c r="I14" s="443"/>
      <c r="J14" s="443"/>
      <c r="K14" s="443"/>
      <c r="L14" s="443"/>
      <c r="M14" s="443"/>
      <c r="N14" s="443"/>
      <c r="O14" s="32"/>
      <c r="P14" s="32"/>
      <c r="Q14" s="32"/>
      <c r="R14" s="32"/>
    </row>
    <row r="15" spans="1:20" ht="18" thickBot="1" x14ac:dyDescent="0.3">
      <c r="A15" s="34"/>
      <c r="B15" s="34"/>
      <c r="C15" s="34"/>
      <c r="D15" s="34"/>
      <c r="E15" s="34"/>
      <c r="F15" s="270"/>
      <c r="G15" s="270"/>
      <c r="H15" s="270"/>
      <c r="I15" s="270"/>
      <c r="J15" s="270"/>
      <c r="K15" s="32"/>
      <c r="L15" s="32"/>
      <c r="M15" s="32"/>
      <c r="N15" s="32"/>
      <c r="O15" s="32"/>
      <c r="P15" s="32"/>
      <c r="Q15" s="32"/>
      <c r="R15" s="32"/>
    </row>
    <row r="16" spans="1:20" ht="17.25" x14ac:dyDescent="0.25">
      <c r="A16" s="94"/>
      <c r="B16" s="95"/>
      <c r="C16" s="95"/>
      <c r="D16" s="95"/>
      <c r="E16" s="95"/>
      <c r="F16" s="96"/>
      <c r="G16" s="96"/>
      <c r="H16" s="96"/>
      <c r="I16" s="96"/>
      <c r="J16" s="96"/>
      <c r="K16" s="112"/>
      <c r="L16" s="32"/>
      <c r="M16" s="32"/>
      <c r="N16" s="32"/>
      <c r="O16" s="32"/>
    </row>
    <row r="17" spans="1:18" s="330" customFormat="1" ht="37.5" customHeight="1" x14ac:dyDescent="0.25">
      <c r="A17" s="326"/>
      <c r="B17" s="327"/>
      <c r="C17" s="327"/>
      <c r="D17" s="328"/>
      <c r="E17" s="328"/>
      <c r="F17" s="327"/>
      <c r="G17" s="315"/>
      <c r="H17" s="329" t="s">
        <v>89</v>
      </c>
      <c r="I17" s="329" t="s">
        <v>90</v>
      </c>
      <c r="J17" s="329" t="s">
        <v>91</v>
      </c>
      <c r="K17" s="331"/>
      <c r="L17" s="192"/>
      <c r="M17" s="192"/>
      <c r="N17" s="192"/>
      <c r="O17" s="192"/>
    </row>
    <row r="18" spans="1:18" ht="33" customHeight="1" x14ac:dyDescent="0.25">
      <c r="A18" s="97"/>
      <c r="B18" s="98"/>
      <c r="C18" s="98"/>
      <c r="D18" s="99"/>
      <c r="E18" s="99"/>
      <c r="F18" s="98"/>
      <c r="G18" s="199" t="s">
        <v>17</v>
      </c>
      <c r="H18" s="199" t="s">
        <v>16</v>
      </c>
      <c r="I18" s="199" t="s">
        <v>16</v>
      </c>
      <c r="J18" s="199" t="s">
        <v>16</v>
      </c>
      <c r="K18" s="113"/>
      <c r="L18" s="32"/>
      <c r="M18" s="32"/>
      <c r="N18" s="32"/>
      <c r="O18" s="32"/>
    </row>
    <row r="19" spans="1:18" ht="15.75" x14ac:dyDescent="0.25">
      <c r="A19" s="97"/>
      <c r="B19" s="444" t="str">
        <f>'GESTIÓN JUSTIFICACIÓN'!C9</f>
        <v>a) Cuotas, licencias de programas informáticos relacionados con la administración y gestión del negocio de exhibición</v>
      </c>
      <c r="C19" s="444"/>
      <c r="D19" s="444"/>
      <c r="E19" s="444"/>
      <c r="F19" s="444"/>
      <c r="G19" s="212">
        <f>'GESTIÓN JUSTIFICACIÓN'!I9</f>
        <v>0</v>
      </c>
      <c r="H19" s="212">
        <f>'GESTIÓN JUSTIFICACIÓN'!H9</f>
        <v>0</v>
      </c>
      <c r="I19" s="212">
        <f>'GESTIÓN JUSTIFICACIÓN'!J9</f>
        <v>0</v>
      </c>
      <c r="J19" s="212">
        <f>'GESTIÓN JUSTIFICACIÓN'!U9</f>
        <v>0</v>
      </c>
      <c r="K19" s="113"/>
      <c r="L19" s="32"/>
      <c r="M19" s="32"/>
      <c r="N19" s="32"/>
      <c r="O19" s="32"/>
    </row>
    <row r="20" spans="1:18" ht="15.75" customHeight="1" x14ac:dyDescent="0.25">
      <c r="A20" s="97"/>
      <c r="B20" s="444" t="str">
        <f>'GESTIÓN JUSTIFICACIÓN'!C10</f>
        <v>b) Costes de actividades destinadas a fidelización y creación de públicos, entre ellas las actividades vinculadas a programas escolares, educativos o de integración social o cultural</v>
      </c>
      <c r="C20" s="444"/>
      <c r="D20" s="444"/>
      <c r="E20" s="444"/>
      <c r="F20" s="444"/>
      <c r="G20" s="212">
        <f>'GESTIÓN JUSTIFICACIÓN'!I10</f>
        <v>0</v>
      </c>
      <c r="H20" s="212">
        <f>'GESTIÓN JUSTIFICACIÓN'!H10</f>
        <v>0</v>
      </c>
      <c r="I20" s="212">
        <f>'GESTIÓN JUSTIFICACIÓN'!J10</f>
        <v>0</v>
      </c>
      <c r="J20" s="212">
        <f>'GESTIÓN JUSTIFICACIÓN'!U10</f>
        <v>0</v>
      </c>
      <c r="K20" s="113"/>
      <c r="L20" s="32"/>
      <c r="M20" s="32"/>
      <c r="N20" s="32"/>
      <c r="O20" s="32"/>
    </row>
    <row r="21" spans="1:18" ht="33.75" customHeight="1" x14ac:dyDescent="0.25">
      <c r="A21" s="97"/>
      <c r="B21" s="444" t="str">
        <f>'GESTIÓN JUSTIFICACIÓN'!C11</f>
        <v>c) Costes de los proyectos culturales vinculados a la programación de películas europeas o iberoamericanas</v>
      </c>
      <c r="C21" s="444"/>
      <c r="D21" s="444"/>
      <c r="E21" s="444"/>
      <c r="F21" s="444"/>
      <c r="G21" s="212">
        <f>'GESTIÓN JUSTIFICACIÓN'!I11</f>
        <v>0</v>
      </c>
      <c r="H21" s="212">
        <f>'GESTIÓN JUSTIFICACIÓN'!H11</f>
        <v>0</v>
      </c>
      <c r="I21" s="212">
        <f>'GESTIÓN JUSTIFICACIÓN'!J11</f>
        <v>0</v>
      </c>
      <c r="J21" s="212">
        <f>'GESTIÓN JUSTIFICACIÓN'!U11</f>
        <v>0</v>
      </c>
      <c r="K21" s="113"/>
      <c r="L21" s="32"/>
      <c r="M21" s="32"/>
      <c r="N21" s="32"/>
      <c r="O21" s="32"/>
    </row>
    <row r="22" spans="1:18" ht="15.75" customHeight="1" x14ac:dyDescent="0.25">
      <c r="A22" s="97"/>
      <c r="B22" s="444" t="str">
        <f>'GESTIÓN JUSTIFICACIÓN'!C12</f>
        <v>d) Invitados: Gastos de alojamiento, manutención (comida/cena) y desplazamientos</v>
      </c>
      <c r="C22" s="444"/>
      <c r="D22" s="444"/>
      <c r="E22" s="444"/>
      <c r="F22" s="444"/>
      <c r="G22" s="212">
        <f>'GESTIÓN JUSTIFICACIÓN'!I12</f>
        <v>0</v>
      </c>
      <c r="H22" s="212">
        <f>'GESTIÓN JUSTIFICACIÓN'!H12</f>
        <v>0</v>
      </c>
      <c r="I22" s="212">
        <f>'GESTIÓN JUSTIFICACIÓN'!J12</f>
        <v>0</v>
      </c>
      <c r="J22" s="212">
        <f>'GESTIÓN JUSTIFICACIÓN'!U12</f>
        <v>0</v>
      </c>
      <c r="K22" s="113"/>
      <c r="L22" s="32"/>
      <c r="M22" s="32"/>
      <c r="N22" s="32"/>
      <c r="O22" s="32"/>
    </row>
    <row r="23" spans="1:18" ht="15.75" customHeight="1" x14ac:dyDescent="0.25">
      <c r="A23" s="97"/>
      <c r="B23" s="444" t="str">
        <f>'GESTIÓN JUSTIFICACIÓN'!C13</f>
        <v>e) Gastos vinculados a la sostenibilidad y la conciliación</v>
      </c>
      <c r="C23" s="444"/>
      <c r="D23" s="444"/>
      <c r="E23" s="444"/>
      <c r="F23" s="444"/>
      <c r="G23" s="212">
        <f>'GESTIÓN JUSTIFICACIÓN'!I13</f>
        <v>0</v>
      </c>
      <c r="H23" s="212">
        <f>'GESTIÓN JUSTIFICACIÓN'!H13</f>
        <v>0</v>
      </c>
      <c r="I23" s="212">
        <f>'GESTIÓN JUSTIFICACIÓN'!J13</f>
        <v>0</v>
      </c>
      <c r="J23" s="212">
        <f>'GESTIÓN JUSTIFICACIÓN'!U13</f>
        <v>0</v>
      </c>
      <c r="K23" s="113"/>
      <c r="L23" s="32"/>
      <c r="M23" s="32"/>
      <c r="N23" s="32"/>
      <c r="O23" s="32"/>
    </row>
    <row r="24" spans="1:18" ht="68.25" customHeight="1" x14ac:dyDescent="0.25">
      <c r="A24" s="97"/>
      <c r="B24" s="517" t="str">
        <f>'GESTIÓN JUSTIFICACIÓN'!C14</f>
        <v>f) Gastos generales</v>
      </c>
      <c r="C24" s="518"/>
      <c r="D24" s="518"/>
      <c r="E24" s="544" t="s">
        <v>456</v>
      </c>
      <c r="F24" s="545"/>
      <c r="G24" s="212">
        <f>'GESTIÓN JUSTIFICACIÓN'!I14</f>
        <v>0</v>
      </c>
      <c r="H24" s="212">
        <f>'GESTIÓN JUSTIFICACIÓN'!H14</f>
        <v>0</v>
      </c>
      <c r="I24" s="212">
        <f>'GESTIÓN JUSTIFICACIÓN'!J14</f>
        <v>0</v>
      </c>
      <c r="J24" s="212">
        <f>IF('GESTIÓN JUSTIFICACIÓN'!U19="",'GESTIÓN JUSTIFICACIÓN'!U15,'GESTIÓN JUSTIFICACIÓN'!U19)</f>
        <v>0</v>
      </c>
      <c r="K24" s="113"/>
      <c r="L24" s="32"/>
      <c r="M24" s="32"/>
      <c r="N24" s="32"/>
      <c r="O24" s="32"/>
    </row>
    <row r="25" spans="1:18" ht="48.75" customHeight="1" x14ac:dyDescent="0.25">
      <c r="A25" s="97"/>
      <c r="B25" s="450" t="str">
        <f>'GESTIÓN JUSTIFICACIÓN'!C15</f>
        <v xml:space="preserve">g) Costes salariales y seguridad social del personal contratado por la persona o entidad beneficiaria directamente implicado en los trabajos que implican la puesta en marcha y ejecución del proyecto, en la medida proporcional a su dedicación.       </v>
      </c>
      <c r="C25" s="451"/>
      <c r="D25" s="451"/>
      <c r="E25" s="549" t="s">
        <v>455</v>
      </c>
      <c r="F25" s="550"/>
      <c r="G25" s="212">
        <f>'GESTIÓN JUSTIFICACIÓN'!I15</f>
        <v>0</v>
      </c>
      <c r="H25" s="212">
        <f>'GESTIÓN JUSTIFICACIÓN'!H15</f>
        <v>0</v>
      </c>
      <c r="I25" s="212">
        <f>'GESTIÓN JUSTIFICACIÓN'!J15</f>
        <v>0</v>
      </c>
      <c r="J25" s="212">
        <f>IF('GESTIÓN JUSTIFICACIÓN'!U20="",'GESTIÓN JUSTIFICACIÓN'!U16,'GESTIÓN JUSTIFICACIÓN'!U20)</f>
        <v>0</v>
      </c>
      <c r="K25" s="113"/>
      <c r="L25" s="32"/>
      <c r="M25" s="32"/>
      <c r="N25" s="32"/>
      <c r="O25" s="32"/>
    </row>
    <row r="26" spans="1:18" ht="17.25" x14ac:dyDescent="0.25">
      <c r="A26" s="97"/>
      <c r="B26" s="514" t="s">
        <v>14</v>
      </c>
      <c r="C26" s="515"/>
      <c r="D26" s="515"/>
      <c r="E26" s="515"/>
      <c r="F26" s="516"/>
      <c r="G26" s="115">
        <f>SUM(G19:G25)</f>
        <v>0</v>
      </c>
      <c r="H26" s="115">
        <f>SUM(H19:H25)</f>
        <v>0</v>
      </c>
      <c r="I26" s="115">
        <f>SUM(I19:I25)</f>
        <v>0</v>
      </c>
      <c r="J26" s="115">
        <f>SUM(J19:J25)</f>
        <v>0</v>
      </c>
      <c r="K26" s="116"/>
      <c r="L26" s="32"/>
      <c r="M26" s="32"/>
      <c r="N26" s="32"/>
      <c r="O26" s="32"/>
    </row>
    <row r="27" spans="1:18" ht="17.25" x14ac:dyDescent="0.25">
      <c r="A27" s="102"/>
      <c r="B27" s="55"/>
      <c r="C27" s="104"/>
      <c r="D27" s="105"/>
      <c r="E27" s="106"/>
      <c r="F27" s="56"/>
      <c r="G27" s="58"/>
      <c r="H27" s="58"/>
      <c r="I27" s="58"/>
      <c r="J27" s="98"/>
      <c r="K27" s="109"/>
      <c r="L27" s="32"/>
      <c r="M27" s="32"/>
      <c r="N27" s="32"/>
      <c r="O27" s="32"/>
    </row>
    <row r="28" spans="1:18" ht="17.25" x14ac:dyDescent="0.25">
      <c r="A28" s="102"/>
      <c r="B28" s="546" t="s">
        <v>47</v>
      </c>
      <c r="C28" s="547"/>
      <c r="D28" s="548"/>
      <c r="E28" s="200">
        <f>'GESTIÓN JUSTIFICACIÓN'!H18</f>
        <v>0</v>
      </c>
      <c r="F28" s="201"/>
      <c r="G28" s="271" t="s">
        <v>92</v>
      </c>
      <c r="H28" s="271"/>
      <c r="I28" s="271"/>
      <c r="J28" s="200" t="e">
        <f>'GESTIÓN JUSTIFICACIÓN'!H25</f>
        <v>#VALUE!</v>
      </c>
      <c r="K28" s="109"/>
      <c r="L28" s="32"/>
      <c r="M28" s="32"/>
      <c r="N28" s="32"/>
      <c r="O28" s="32"/>
    </row>
    <row r="29" spans="1:18" ht="17.25" x14ac:dyDescent="0.25">
      <c r="A29" s="102"/>
      <c r="B29" s="546" t="s">
        <v>48</v>
      </c>
      <c r="C29" s="547"/>
      <c r="D29" s="548"/>
      <c r="E29" s="200">
        <f>'GESTIÓN JUSTIFICACIÓN'!H19</f>
        <v>0</v>
      </c>
      <c r="F29" s="201"/>
      <c r="G29" s="202" t="s">
        <v>93</v>
      </c>
      <c r="H29" s="203"/>
      <c r="I29" s="204"/>
      <c r="J29" s="205">
        <f>'GESTIÓN JUSTIFICACIÓN'!M18</f>
        <v>0</v>
      </c>
      <c r="K29" s="109"/>
      <c r="L29" s="32"/>
      <c r="M29" s="32"/>
      <c r="N29" s="32"/>
      <c r="O29" s="32"/>
    </row>
    <row r="30" spans="1:18" ht="20.25" customHeight="1" x14ac:dyDescent="0.25">
      <c r="A30" s="102"/>
      <c r="B30" s="546" t="s">
        <v>28</v>
      </c>
      <c r="C30" s="547"/>
      <c r="D30" s="548"/>
      <c r="E30" s="347" t="e">
        <f>E28/E29</f>
        <v>#DIV/0!</v>
      </c>
      <c r="F30" s="56"/>
      <c r="G30" s="117"/>
      <c r="H30" s="58"/>
      <c r="I30" s="58"/>
      <c r="J30" s="98"/>
      <c r="K30" s="109"/>
      <c r="L30" s="32"/>
      <c r="M30" s="32"/>
      <c r="N30" s="32"/>
      <c r="O30" s="32"/>
    </row>
    <row r="31" spans="1:18" ht="18" thickBot="1" x14ac:dyDescent="0.3">
      <c r="A31" s="206"/>
      <c r="B31" s="206"/>
      <c r="C31" s="206"/>
      <c r="D31" s="206"/>
      <c r="E31" s="206"/>
      <c r="F31" s="206"/>
      <c r="G31" s="206"/>
      <c r="H31" s="127"/>
      <c r="I31" s="127"/>
      <c r="J31" s="207"/>
      <c r="K31" s="128"/>
      <c r="L31" s="32"/>
      <c r="M31" s="32"/>
      <c r="N31" s="32"/>
      <c r="O31" s="32"/>
    </row>
    <row r="32" spans="1:18" x14ac:dyDescent="0.25">
      <c r="A32" s="32"/>
      <c r="B32" s="32"/>
      <c r="C32" s="32"/>
      <c r="D32" s="32"/>
      <c r="E32" s="32"/>
      <c r="O32" s="32"/>
      <c r="P32" s="32"/>
      <c r="Q32" s="32"/>
      <c r="R32" s="32"/>
    </row>
    <row r="33" spans="1:18" ht="21" x14ac:dyDescent="0.35">
      <c r="A33" s="32"/>
      <c r="B33" s="32"/>
      <c r="C33" s="32"/>
      <c r="D33" s="32"/>
      <c r="E33" s="32"/>
      <c r="F33" s="32"/>
      <c r="G33" s="170" t="s">
        <v>54</v>
      </c>
      <c r="H33" s="32"/>
      <c r="I33" s="32"/>
      <c r="J33" s="32"/>
      <c r="K33" s="32"/>
      <c r="L33" s="32"/>
      <c r="M33" s="32"/>
      <c r="N33" s="54"/>
      <c r="O33" s="32"/>
      <c r="P33" s="32"/>
      <c r="Q33" s="32"/>
      <c r="R33" s="32"/>
    </row>
    <row r="34" spans="1:18" ht="17.25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169" t="s">
        <v>32</v>
      </c>
      <c r="N34" s="54"/>
      <c r="O34" s="32"/>
      <c r="P34" s="32"/>
      <c r="Q34" s="32"/>
      <c r="R34" s="32"/>
    </row>
    <row r="35" spans="1:18" ht="17.25" x14ac:dyDescent="0.25">
      <c r="A35" s="32"/>
      <c r="B35" s="32"/>
      <c r="C35" s="32"/>
      <c r="D35" s="32"/>
      <c r="E35" s="32"/>
      <c r="F35" s="32"/>
      <c r="G35" s="551" t="s">
        <v>51</v>
      </c>
      <c r="H35" s="551"/>
      <c r="I35" s="551"/>
      <c r="J35" s="551"/>
      <c r="K35" s="551"/>
      <c r="L35" s="551"/>
      <c r="M35" s="171">
        <f>'4. FUENTES DE FINANCIACIÓN'!F10</f>
        <v>0</v>
      </c>
      <c r="N35" s="54"/>
      <c r="O35" s="32"/>
      <c r="P35" s="32"/>
      <c r="Q35" s="32"/>
      <c r="R35" s="32"/>
    </row>
    <row r="36" spans="1:18" ht="32.25" customHeight="1" x14ac:dyDescent="0.25">
      <c r="A36" s="32"/>
      <c r="B36" s="32"/>
      <c r="C36" s="32"/>
      <c r="D36" s="63"/>
      <c r="F36" s="32"/>
      <c r="G36" s="551" t="s">
        <v>50</v>
      </c>
      <c r="H36" s="551"/>
      <c r="I36" s="551"/>
      <c r="J36" s="551"/>
      <c r="K36" s="551"/>
      <c r="L36" s="551"/>
      <c r="M36" s="171">
        <f>'4. FUENTES DE FINANCIACIÓN'!F19</f>
        <v>0</v>
      </c>
      <c r="N36" s="54"/>
      <c r="O36" s="32"/>
      <c r="P36" s="32"/>
      <c r="Q36" s="32"/>
      <c r="R36" s="32"/>
    </row>
    <row r="37" spans="1:18" ht="17.25" x14ac:dyDescent="0.25">
      <c r="A37" s="32"/>
      <c r="B37" s="32"/>
      <c r="C37" s="32"/>
      <c r="D37" s="32"/>
      <c r="E37" s="32"/>
      <c r="F37" s="32"/>
      <c r="G37" s="551" t="s">
        <v>94</v>
      </c>
      <c r="H37" s="551"/>
      <c r="I37" s="551"/>
      <c r="J37" s="551"/>
      <c r="K37" s="551"/>
      <c r="L37" s="551"/>
      <c r="M37" s="171">
        <f>'4. FUENTES DE FINANCIACIÓN'!F28</f>
        <v>0</v>
      </c>
      <c r="N37" s="54"/>
      <c r="O37" s="32"/>
      <c r="P37" s="32"/>
      <c r="Q37" s="32"/>
      <c r="R37" s="32"/>
    </row>
    <row r="38" spans="1:18" ht="30" x14ac:dyDescent="0.25">
      <c r="A38" s="32"/>
      <c r="B38" s="32"/>
      <c r="C38" s="32"/>
      <c r="D38" s="32"/>
      <c r="E38" s="32"/>
      <c r="F38" s="32"/>
      <c r="G38" s="470" t="s">
        <v>57</v>
      </c>
      <c r="H38" s="552"/>
      <c r="I38" s="552"/>
      <c r="J38" s="553"/>
      <c r="K38" s="163" t="s">
        <v>53</v>
      </c>
      <c r="L38" s="149" t="s">
        <v>36</v>
      </c>
      <c r="M38" s="149" t="s">
        <v>40</v>
      </c>
      <c r="N38" s="54"/>
      <c r="O38" s="32"/>
      <c r="P38" s="32"/>
      <c r="Q38" s="32"/>
      <c r="R38" s="32"/>
    </row>
    <row r="39" spans="1:18" ht="17.25" x14ac:dyDescent="0.25">
      <c r="A39" s="32"/>
      <c r="B39" s="32"/>
      <c r="C39" s="32"/>
      <c r="D39" s="32"/>
      <c r="E39" s="32"/>
      <c r="F39" s="32"/>
      <c r="G39" s="554" t="s">
        <v>104</v>
      </c>
      <c r="H39" s="555"/>
      <c r="I39" s="555"/>
      <c r="J39" s="556"/>
      <c r="K39" s="168" t="s">
        <v>46</v>
      </c>
      <c r="L39" s="208">
        <f>'4. FUENTES DE FINANCIACIÓN'!E45</f>
        <v>0</v>
      </c>
      <c r="M39" s="208">
        <f>'4. FUENTES DE FINANCIACIÓN'!F45</f>
        <v>0</v>
      </c>
      <c r="N39" s="54"/>
      <c r="O39" s="32"/>
      <c r="P39" s="32"/>
      <c r="Q39" s="32"/>
      <c r="R39" s="32"/>
    </row>
    <row r="40" spans="1:18" ht="17.25" x14ac:dyDescent="0.25">
      <c r="A40" s="32"/>
      <c r="B40" s="32"/>
      <c r="C40" s="32"/>
      <c r="D40" s="32"/>
      <c r="E40" s="32"/>
      <c r="F40" s="32"/>
      <c r="G40" s="557">
        <f>'4. FUENTES DE FINANCIACIÓN'!F73</f>
        <v>0</v>
      </c>
      <c r="H40" s="558"/>
      <c r="I40" s="558"/>
      <c r="J40" s="559"/>
      <c r="K40" s="209">
        <f>'4. FUENTES DE FINANCIACIÓN'!D46</f>
        <v>0</v>
      </c>
      <c r="L40" s="208">
        <f>'4. FUENTES DE FINANCIACIÓN'!E46</f>
        <v>0</v>
      </c>
      <c r="M40" s="208">
        <f>'4. FUENTES DE FINANCIACIÓN'!F46</f>
        <v>0</v>
      </c>
      <c r="N40" s="54"/>
      <c r="O40" s="32"/>
      <c r="P40" s="32"/>
      <c r="Q40" s="32"/>
      <c r="R40" s="32"/>
    </row>
    <row r="41" spans="1:18" ht="17.25" x14ac:dyDescent="0.25">
      <c r="A41" s="32"/>
      <c r="B41" s="32"/>
      <c r="C41" s="32"/>
      <c r="D41" s="32"/>
      <c r="E41" s="32"/>
      <c r="F41" s="32"/>
      <c r="G41" s="557">
        <f>'4. FUENTES DE FINANCIACIÓN'!F74</f>
        <v>0</v>
      </c>
      <c r="H41" s="558"/>
      <c r="I41" s="558"/>
      <c r="J41" s="559"/>
      <c r="K41" s="209">
        <f>'4. FUENTES DE FINANCIACIÓN'!D47</f>
        <v>0</v>
      </c>
      <c r="L41" s="208">
        <f>'4. FUENTES DE FINANCIACIÓN'!E47</f>
        <v>0</v>
      </c>
      <c r="M41" s="208">
        <f>'4. FUENTES DE FINANCIACIÓN'!F47</f>
        <v>0</v>
      </c>
      <c r="N41" s="54"/>
      <c r="O41" s="32"/>
      <c r="P41" s="32"/>
      <c r="Q41" s="32"/>
      <c r="R41" s="32"/>
    </row>
    <row r="42" spans="1:18" ht="17.25" x14ac:dyDescent="0.25">
      <c r="A42" s="32"/>
      <c r="B42" s="32"/>
      <c r="C42" s="32"/>
      <c r="D42" s="32"/>
      <c r="E42" s="32"/>
      <c r="F42" s="32"/>
      <c r="G42" s="557">
        <f>'4. FUENTES DE FINANCIACIÓN'!F75</f>
        <v>0</v>
      </c>
      <c r="H42" s="558"/>
      <c r="I42" s="558"/>
      <c r="J42" s="559"/>
      <c r="K42" s="209">
        <f>'4. FUENTES DE FINANCIACIÓN'!D48</f>
        <v>0</v>
      </c>
      <c r="L42" s="208">
        <f>'4. FUENTES DE FINANCIACIÓN'!E48</f>
        <v>0</v>
      </c>
      <c r="M42" s="208">
        <f>'4. FUENTES DE FINANCIACIÓN'!F48</f>
        <v>0</v>
      </c>
      <c r="N42" s="54"/>
      <c r="O42" s="32"/>
      <c r="P42" s="32"/>
      <c r="Q42" s="32"/>
      <c r="R42" s="32"/>
    </row>
    <row r="43" spans="1:18" x14ac:dyDescent="0.25">
      <c r="A43" s="32"/>
      <c r="B43" s="32"/>
      <c r="C43" s="32"/>
      <c r="D43" s="32"/>
      <c r="E43" s="32"/>
      <c r="F43" s="32"/>
      <c r="G43" s="557">
        <f>'4. FUENTES DE FINANCIACIÓN'!F76</f>
        <v>0</v>
      </c>
      <c r="H43" s="558"/>
      <c r="I43" s="558"/>
      <c r="J43" s="559"/>
      <c r="K43" s="209">
        <f>'4. FUENTES DE FINANCIACIÓN'!D49</f>
        <v>0</v>
      </c>
      <c r="L43" s="208">
        <f>'4. FUENTES DE FINANCIACIÓN'!E49</f>
        <v>0</v>
      </c>
      <c r="M43" s="208">
        <f>'4. FUENTES DE FINANCIACIÓN'!F49</f>
        <v>0</v>
      </c>
      <c r="N43" s="32"/>
      <c r="O43" s="32"/>
      <c r="P43" s="32"/>
      <c r="Q43" s="32"/>
      <c r="R43" s="32"/>
    </row>
    <row r="44" spans="1:18" x14ac:dyDescent="0.25">
      <c r="A44" s="32"/>
      <c r="B44" s="32"/>
      <c r="C44" s="32"/>
      <c r="D44" s="32"/>
      <c r="E44" s="32"/>
      <c r="F44" s="32"/>
      <c r="G44" s="557">
        <f>'4. FUENTES DE FINANCIACIÓN'!F77</f>
        <v>0</v>
      </c>
      <c r="H44" s="558"/>
      <c r="I44" s="558"/>
      <c r="J44" s="559"/>
      <c r="K44" s="209">
        <f>'4. FUENTES DE FINANCIACIÓN'!D50</f>
        <v>0</v>
      </c>
      <c r="L44" s="208">
        <f>'4. FUENTES DE FINANCIACIÓN'!E50</f>
        <v>0</v>
      </c>
      <c r="M44" s="208">
        <f>'4. FUENTES DE FINANCIACIÓN'!F50</f>
        <v>0</v>
      </c>
      <c r="N44" s="32"/>
      <c r="O44" s="32"/>
      <c r="P44" s="32"/>
      <c r="Q44" s="32"/>
      <c r="R44" s="32"/>
    </row>
    <row r="45" spans="1:18" x14ac:dyDescent="0.25">
      <c r="A45" s="32"/>
      <c r="B45" s="32"/>
      <c r="C45" s="32"/>
      <c r="D45" s="32"/>
      <c r="E45" s="32"/>
      <c r="F45" s="32"/>
      <c r="G45" s="557">
        <f>'4. FUENTES DE FINANCIACIÓN'!F78</f>
        <v>0</v>
      </c>
      <c r="H45" s="558"/>
      <c r="I45" s="558"/>
      <c r="J45" s="559"/>
      <c r="K45" s="209">
        <f>'4. FUENTES DE FINANCIACIÓN'!D51</f>
        <v>0</v>
      </c>
      <c r="L45" s="208">
        <f>'4. FUENTES DE FINANCIACIÓN'!E51</f>
        <v>0</v>
      </c>
      <c r="M45" s="208">
        <f>'4. FUENTES DE FINANCIACIÓN'!F51</f>
        <v>0</v>
      </c>
      <c r="N45" s="32"/>
      <c r="O45" s="32"/>
      <c r="P45" s="32"/>
      <c r="Q45" s="32"/>
      <c r="R45" s="32"/>
    </row>
    <row r="46" spans="1:18" x14ac:dyDescent="0.25">
      <c r="A46" s="32"/>
      <c r="B46" s="32"/>
      <c r="C46" s="32"/>
      <c r="D46" s="32"/>
      <c r="E46" s="32"/>
      <c r="F46" s="32"/>
      <c r="G46" s="557">
        <f>'4. FUENTES DE FINANCIACIÓN'!F79</f>
        <v>0</v>
      </c>
      <c r="H46" s="558"/>
      <c r="I46" s="558"/>
      <c r="J46" s="559"/>
      <c r="K46" s="209">
        <f>'4. FUENTES DE FINANCIACIÓN'!D52</f>
        <v>0</v>
      </c>
      <c r="L46" s="208">
        <f>'4. FUENTES DE FINANCIACIÓN'!E52</f>
        <v>0</v>
      </c>
      <c r="M46" s="208">
        <f>'4. FUENTES DE FINANCIACIÓN'!F52</f>
        <v>0</v>
      </c>
      <c r="N46" s="32"/>
      <c r="O46" s="32"/>
      <c r="P46" s="32"/>
      <c r="Q46" s="32"/>
      <c r="R46" s="32"/>
    </row>
    <row r="47" spans="1:18" x14ac:dyDescent="0.25">
      <c r="A47" s="32"/>
      <c r="B47" s="32"/>
      <c r="C47" s="32"/>
      <c r="D47" s="32"/>
      <c r="E47" s="32"/>
      <c r="F47" s="32"/>
      <c r="G47" s="557">
        <f>'4. FUENTES DE FINANCIACIÓN'!F80</f>
        <v>0</v>
      </c>
      <c r="H47" s="558"/>
      <c r="I47" s="558"/>
      <c r="J47" s="559"/>
      <c r="K47" s="209">
        <f>'4. FUENTES DE FINANCIACIÓN'!D53</f>
        <v>0</v>
      </c>
      <c r="L47" s="208">
        <f>'4. FUENTES DE FINANCIACIÓN'!E53</f>
        <v>0</v>
      </c>
      <c r="M47" s="208">
        <f>'4. FUENTES DE FINANCIACIÓN'!F53</f>
        <v>0</v>
      </c>
      <c r="N47" s="32"/>
      <c r="O47" s="32"/>
      <c r="P47" s="32"/>
      <c r="Q47" s="32"/>
      <c r="R47" s="32"/>
    </row>
    <row r="48" spans="1:18" x14ac:dyDescent="0.25">
      <c r="A48" s="32"/>
      <c r="B48" s="32"/>
      <c r="C48" s="32"/>
      <c r="D48" s="32"/>
      <c r="E48" s="32"/>
      <c r="F48" s="32"/>
      <c r="G48" s="557">
        <f>'4. FUENTES DE FINANCIACIÓN'!F81</f>
        <v>0</v>
      </c>
      <c r="H48" s="558"/>
      <c r="I48" s="558"/>
      <c r="J48" s="559"/>
      <c r="K48" s="209">
        <f>'4. FUENTES DE FINANCIACIÓN'!D54</f>
        <v>0</v>
      </c>
      <c r="L48" s="208">
        <f>'4. FUENTES DE FINANCIACIÓN'!E54</f>
        <v>0</v>
      </c>
      <c r="M48" s="208">
        <f>'4. FUENTES DE FINANCIACIÓN'!F54</f>
        <v>0</v>
      </c>
      <c r="N48" s="32"/>
      <c r="O48" s="32"/>
      <c r="P48" s="32"/>
      <c r="Q48" s="32"/>
      <c r="R48" s="32"/>
    </row>
    <row r="49" spans="1:19" ht="24.75" customHeight="1" x14ac:dyDescent="0.25">
      <c r="A49" s="32"/>
      <c r="B49" s="32"/>
      <c r="C49" s="32"/>
      <c r="D49" s="32"/>
      <c r="E49" s="32"/>
      <c r="F49" s="32"/>
      <c r="G49" s="551" t="s">
        <v>56</v>
      </c>
      <c r="H49" s="551"/>
      <c r="I49" s="551"/>
      <c r="J49" s="551"/>
      <c r="K49" s="551"/>
      <c r="L49" s="171">
        <f>'4. FUENTES DE FINANCIACIÓN'!E55</f>
        <v>0</v>
      </c>
      <c r="M49" s="171">
        <f>'4. FUENTES DE FINANCIACIÓN'!F55</f>
        <v>0</v>
      </c>
      <c r="N49" s="32"/>
      <c r="O49" s="32"/>
      <c r="P49" s="32"/>
      <c r="Q49" s="32"/>
      <c r="R49" s="32"/>
    </row>
    <row r="50" spans="1:19" x14ac:dyDescent="0.25">
      <c r="A50" s="32"/>
      <c r="B50" s="32"/>
      <c r="C50" s="32"/>
      <c r="D50" s="32"/>
      <c r="E50" s="32"/>
      <c r="F50" s="32"/>
      <c r="G50" s="551" t="s">
        <v>58</v>
      </c>
      <c r="H50" s="551"/>
      <c r="I50" s="551"/>
      <c r="J50" s="551"/>
      <c r="K50" s="551"/>
      <c r="L50" s="171">
        <f>'4. FUENTES DE FINANCIACIÓN'!E42</f>
        <v>0</v>
      </c>
      <c r="M50" s="171">
        <f>'4. FUENTES DE FINANCIACIÓN'!F42</f>
        <v>0</v>
      </c>
      <c r="N50" s="32"/>
      <c r="O50" s="32"/>
      <c r="P50" s="32"/>
      <c r="Q50" s="32"/>
      <c r="R50" s="32"/>
    </row>
    <row r="51" spans="1:19" ht="27.75" customHeight="1" x14ac:dyDescent="0.25">
      <c r="A51" s="32"/>
      <c r="B51" s="32"/>
      <c r="C51" s="32"/>
      <c r="D51" s="32"/>
      <c r="E51" s="32"/>
      <c r="F51" s="32"/>
      <c r="G51" s="551" t="s">
        <v>55</v>
      </c>
      <c r="H51" s="551"/>
      <c r="I51" s="551"/>
      <c r="J51" s="551"/>
      <c r="K51" s="551"/>
      <c r="L51" s="171">
        <f>'4. FUENTES DE FINANCIACIÓN'!E56</f>
        <v>0</v>
      </c>
      <c r="M51" s="171">
        <f>'4. FUENTES DE FINANCIACIÓN'!F56</f>
        <v>0</v>
      </c>
      <c r="N51" s="32"/>
      <c r="O51" s="32"/>
      <c r="P51" s="32"/>
      <c r="Q51" s="32"/>
      <c r="R51" s="32"/>
    </row>
    <row r="52" spans="1:19" ht="15" customHeight="1" x14ac:dyDescent="0.25">
      <c r="A52" s="32"/>
      <c r="B52" s="32"/>
      <c r="C52" s="32"/>
      <c r="D52" s="32"/>
      <c r="E52" s="32"/>
      <c r="F52" s="32"/>
      <c r="G52" s="470" t="s">
        <v>77</v>
      </c>
      <c r="H52" s="552"/>
      <c r="I52" s="552"/>
      <c r="J52" s="552"/>
      <c r="K52" s="552"/>
      <c r="L52" s="553"/>
      <c r="M52" s="171">
        <f>'4. FUENTES DE FINANCIACIÓN'!F67</f>
        <v>0</v>
      </c>
      <c r="N52" s="32"/>
      <c r="O52" s="32"/>
      <c r="P52" s="32"/>
      <c r="Q52" s="32"/>
      <c r="R52" s="32"/>
    </row>
    <row r="53" spans="1:19" ht="15.75" customHeight="1" x14ac:dyDescent="0.25">
      <c r="A53" s="32"/>
      <c r="B53" s="32"/>
      <c r="C53" s="32"/>
      <c r="D53" s="32"/>
      <c r="E53" s="32"/>
      <c r="F53" s="32"/>
      <c r="G53" s="560" t="s">
        <v>43</v>
      </c>
      <c r="H53" s="560"/>
      <c r="I53" s="560"/>
      <c r="J53" s="560"/>
      <c r="K53" s="560"/>
      <c r="L53" s="560"/>
      <c r="M53" s="137">
        <f>'4. FUENTES DE FINANCIACIÓN'!F68</f>
        <v>0</v>
      </c>
      <c r="N53" s="32"/>
      <c r="O53" s="32"/>
      <c r="P53" s="32"/>
      <c r="Q53" s="32"/>
      <c r="R53" s="32"/>
    </row>
    <row r="54" spans="1:19" x14ac:dyDescent="0.25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</row>
    <row r="55" spans="1:19" ht="17.25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54"/>
      <c r="P55" s="54"/>
      <c r="Q55" s="54"/>
      <c r="R55" s="32"/>
    </row>
    <row r="56" spans="1:19" ht="17.25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54"/>
      <c r="P56" s="54"/>
      <c r="Q56" s="54"/>
      <c r="R56" s="32"/>
    </row>
    <row r="57" spans="1:19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</row>
    <row r="58" spans="1:19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</row>
    <row r="59" spans="1:19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</row>
    <row r="60" spans="1:19" ht="18.75" customHeight="1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</row>
    <row r="61" spans="1:19" ht="25.5" customHeight="1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</row>
    <row r="62" spans="1:19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</row>
    <row r="63" spans="1:19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</row>
    <row r="64" spans="1:19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</row>
    <row r="65" spans="1:15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</row>
    <row r="66" spans="1:15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</row>
    <row r="67" spans="1:15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</row>
    <row r="68" spans="1:15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N68" s="32"/>
      <c r="O68" s="32"/>
    </row>
    <row r="69" spans="1:15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N69" s="32"/>
      <c r="O69" s="32"/>
    </row>
    <row r="70" spans="1:15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N70" s="32"/>
      <c r="O70" s="32"/>
    </row>
    <row r="71" spans="1:15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N71" s="32"/>
      <c r="O71" s="32"/>
    </row>
    <row r="72" spans="1:15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N72" s="32"/>
      <c r="O72" s="32"/>
    </row>
    <row r="73" spans="1:15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N73" s="32"/>
      <c r="O73" s="32"/>
    </row>
    <row r="74" spans="1:15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N74" s="32"/>
      <c r="O74" s="32"/>
    </row>
    <row r="75" spans="1:15" ht="27" customHeight="1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N75" s="32"/>
      <c r="O75" s="32"/>
    </row>
    <row r="76" spans="1:15" ht="27.75" customHeight="1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N76" s="32"/>
      <c r="O76" s="32"/>
    </row>
    <row r="77" spans="1:15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N77" s="32"/>
      <c r="O77" s="32"/>
    </row>
    <row r="78" spans="1:15" ht="21.75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N78" s="32"/>
      <c r="O78" s="32"/>
    </row>
    <row r="79" spans="1:15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N79" s="32"/>
      <c r="O79" s="32"/>
    </row>
    <row r="80" spans="1:15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</row>
    <row r="81" spans="1:12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</row>
  </sheetData>
  <sheetProtection algorithmName="SHA-512" hashValue="361LTzkAeQ20MDhUp4sF7TxhJn2QnERdJRQvETMBJiW92eAqI1jcKQzEoiHn+NAODCRtpUQsRLISYO45tECJiw==" saltValue="0gPoHQr5SwFuaVefw8rfDQ==" spinCount="100000" sheet="1" objects="1" scenarios="1"/>
  <mergeCells count="42">
    <mergeCell ref="G40:J40"/>
    <mergeCell ref="G50:K50"/>
    <mergeCell ref="G51:K51"/>
    <mergeCell ref="G52:L52"/>
    <mergeCell ref="G53:L53"/>
    <mergeCell ref="G41:J41"/>
    <mergeCell ref="G42:J42"/>
    <mergeCell ref="G43:J43"/>
    <mergeCell ref="G44:J44"/>
    <mergeCell ref="G45:J45"/>
    <mergeCell ref="G46:J46"/>
    <mergeCell ref="G47:J47"/>
    <mergeCell ref="G48:J48"/>
    <mergeCell ref="G49:K49"/>
    <mergeCell ref="G35:L35"/>
    <mergeCell ref="G36:L36"/>
    <mergeCell ref="G37:L37"/>
    <mergeCell ref="G38:J38"/>
    <mergeCell ref="G39:J39"/>
    <mergeCell ref="F6:G6"/>
    <mergeCell ref="I6:J6"/>
    <mergeCell ref="F7:G7"/>
    <mergeCell ref="I7:J7"/>
    <mergeCell ref="A12:N14"/>
    <mergeCell ref="F3:G3"/>
    <mergeCell ref="I3:J3"/>
    <mergeCell ref="F4:G4"/>
    <mergeCell ref="I4:J4"/>
    <mergeCell ref="B1:J1"/>
    <mergeCell ref="E24:F24"/>
    <mergeCell ref="B24:D24"/>
    <mergeCell ref="B29:D29"/>
    <mergeCell ref="B30:D30"/>
    <mergeCell ref="B26:F26"/>
    <mergeCell ref="B28:D28"/>
    <mergeCell ref="E25:F25"/>
    <mergeCell ref="B25:D25"/>
    <mergeCell ref="B19:F19"/>
    <mergeCell ref="B22:F22"/>
    <mergeCell ref="B23:F23"/>
    <mergeCell ref="B20:F20"/>
    <mergeCell ref="B21:F21"/>
  </mergeCells>
  <dataValidations disablePrompts="1" count="1">
    <dataValidation type="list" allowBlank="1" showInputMessage="1" showErrorMessage="1" prompt="Obligatorio introducir datos" sqref="K52">
      <formula1>$B$47:$B$48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9"/>
  <sheetViews>
    <sheetView showGridLines="0" zoomScale="85" zoomScaleNormal="85" workbookViewId="0">
      <selection activeCell="C3" sqref="C3"/>
    </sheetView>
  </sheetViews>
  <sheetFormatPr baseColWidth="10" defaultRowHeight="15" x14ac:dyDescent="0.25"/>
  <cols>
    <col min="1" max="1" width="11.42578125" style="272"/>
    <col min="2" max="2" width="59.42578125" style="272" customWidth="1"/>
    <col min="3" max="3" width="54.7109375" style="272" customWidth="1"/>
    <col min="4" max="4" width="32.28515625" style="272" customWidth="1"/>
    <col min="5" max="5" width="27.28515625" style="272" customWidth="1"/>
    <col min="6" max="6" width="23.85546875" style="272" customWidth="1"/>
    <col min="7" max="7" width="17.85546875" style="272" customWidth="1"/>
    <col min="8" max="8" width="17.7109375" style="272" customWidth="1"/>
    <col min="9" max="9" width="20.28515625" style="272" customWidth="1"/>
    <col min="10" max="10" width="19" style="272" customWidth="1"/>
    <col min="11" max="11" width="13.140625" style="272" customWidth="1"/>
    <col min="12" max="12" width="14" style="272" customWidth="1"/>
    <col min="13" max="13" width="15.140625" style="272" customWidth="1"/>
    <col min="14" max="14" width="11.42578125" style="272"/>
    <col min="15" max="15" width="17.7109375" style="272" customWidth="1"/>
    <col min="16" max="16" width="14.5703125" style="272" bestFit="1" customWidth="1"/>
    <col min="17" max="16384" width="11.42578125" style="272"/>
  </cols>
  <sheetData>
    <row r="1" spans="1:19" s="35" customFormat="1" ht="35.25" customHeight="1" x14ac:dyDescent="0.25">
      <c r="A1" s="32"/>
      <c r="B1" s="504" t="s">
        <v>458</v>
      </c>
      <c r="C1" s="504"/>
      <c r="D1" s="504"/>
      <c r="E1" s="504"/>
      <c r="F1" s="504"/>
      <c r="G1" s="504"/>
      <c r="H1" s="504"/>
      <c r="I1" s="504"/>
      <c r="J1"/>
      <c r="K1" s="188"/>
      <c r="R1" s="32"/>
    </row>
    <row r="2" spans="1:19" s="35" customFormat="1" ht="35.25" customHeight="1" x14ac:dyDescent="0.25">
      <c r="A2" s="32"/>
      <c r="B2" s="565" t="s">
        <v>500</v>
      </c>
      <c r="C2" s="565"/>
      <c r="D2" s="565"/>
      <c r="E2" s="565"/>
      <c r="F2" s="565"/>
      <c r="G2" s="565"/>
      <c r="H2" s="565"/>
      <c r="I2" s="565"/>
      <c r="J2"/>
      <c r="K2" s="188"/>
      <c r="R2" s="32"/>
    </row>
    <row r="3" spans="1:19" s="35" customFormat="1" ht="25.5" customHeight="1" x14ac:dyDescent="0.25">
      <c r="A3" s="32"/>
      <c r="B3" s="188"/>
      <c r="C3" s="188"/>
      <c r="D3" s="188"/>
      <c r="E3" s="188"/>
      <c r="F3" s="188"/>
      <c r="G3" s="188"/>
      <c r="H3" s="188"/>
      <c r="I3" s="188"/>
      <c r="J3" s="188"/>
      <c r="K3" s="188"/>
      <c r="R3" s="32"/>
    </row>
    <row r="4" spans="1:19" s="35" customFormat="1" ht="15.75" x14ac:dyDescent="0.25">
      <c r="A4" s="32"/>
      <c r="B4" s="348" t="s">
        <v>459</v>
      </c>
      <c r="C4" s="189"/>
      <c r="J4" s="32"/>
    </row>
    <row r="5" spans="1:19" s="35" customFormat="1" ht="23.25" customHeight="1" x14ac:dyDescent="0.25">
      <c r="A5" s="32"/>
      <c r="B5" s="289"/>
      <c r="C5" s="189"/>
      <c r="J5" s="32"/>
    </row>
    <row r="6" spans="1:19" x14ac:dyDescent="0.25">
      <c r="A6" s="351"/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</row>
    <row r="7" spans="1:19" ht="15.75" x14ac:dyDescent="0.25">
      <c r="A7" s="352"/>
      <c r="B7" s="353" t="s">
        <v>460</v>
      </c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</row>
    <row r="8" spans="1:19" ht="15.75" x14ac:dyDescent="0.25">
      <c r="A8" s="352"/>
      <c r="B8" s="353"/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</row>
    <row r="9" spans="1:19" ht="25.5" x14ac:dyDescent="0.25">
      <c r="A9" s="352"/>
      <c r="B9" s="354" t="s">
        <v>80</v>
      </c>
      <c r="C9" s="354" t="s">
        <v>461</v>
      </c>
      <c r="D9" s="355" t="s">
        <v>462</v>
      </c>
      <c r="E9" s="354" t="s">
        <v>463</v>
      </c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</row>
    <row r="10" spans="1:19" ht="38.25" customHeight="1" x14ac:dyDescent="0.25">
      <c r="A10" s="352"/>
      <c r="B10" s="356"/>
      <c r="C10" s="357" t="e">
        <f>VLOOKUP(B10,LOCALIDADES!A2:C273,3,FALSE)</f>
        <v>#N/A</v>
      </c>
      <c r="D10" s="357" t="e">
        <f>VLOOKUP(B10,LOCALIDADES!A2:B273,2,FALSE)</f>
        <v>#N/A</v>
      </c>
      <c r="E10" s="356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</row>
    <row r="11" spans="1:19" ht="15.75" x14ac:dyDescent="0.25">
      <c r="A11" s="352"/>
      <c r="B11" s="353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</row>
    <row r="12" spans="1:19" ht="15.75" x14ac:dyDescent="0.25">
      <c r="A12" s="352"/>
      <c r="B12" s="353"/>
      <c r="C12" s="352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</row>
    <row r="13" spans="1:19" x14ac:dyDescent="0.25">
      <c r="A13" s="352"/>
      <c r="B13" s="354" t="s">
        <v>464</v>
      </c>
      <c r="C13" s="352"/>
      <c r="D13" s="352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</row>
    <row r="14" spans="1:19" ht="28.5" customHeight="1" x14ac:dyDescent="0.25">
      <c r="A14" s="352"/>
      <c r="B14" s="358"/>
      <c r="C14" s="352"/>
      <c r="D14" s="352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</row>
    <row r="15" spans="1:19" ht="15.75" x14ac:dyDescent="0.25">
      <c r="A15" s="352"/>
      <c r="B15" s="353"/>
      <c r="C15" s="352"/>
      <c r="D15" s="352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</row>
    <row r="16" spans="1:19" ht="15.75" x14ac:dyDescent="0.25">
      <c r="A16" s="352"/>
      <c r="B16" s="353" t="s">
        <v>465</v>
      </c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</row>
    <row r="17" spans="1:15" x14ac:dyDescent="0.25">
      <c r="A17" s="352"/>
      <c r="B17" s="352"/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</row>
    <row r="18" spans="1:15" ht="15.75" thickBot="1" x14ac:dyDescent="0.3">
      <c r="B18" s="359" t="s">
        <v>466</v>
      </c>
      <c r="C18" s="352"/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</row>
    <row r="19" spans="1:15" ht="15.75" thickBot="1" x14ac:dyDescent="0.3">
      <c r="A19" s="352"/>
      <c r="B19" s="352"/>
      <c r="C19" s="360"/>
      <c r="D19" s="361" t="s">
        <v>467</v>
      </c>
      <c r="E19" s="35"/>
      <c r="F19" s="35"/>
      <c r="G19" s="35"/>
      <c r="H19" s="35"/>
      <c r="I19" s="35"/>
      <c r="J19" s="362"/>
      <c r="K19" s="362"/>
      <c r="L19" s="362"/>
      <c r="M19" s="362"/>
      <c r="N19" s="352"/>
      <c r="O19" s="352"/>
    </row>
    <row r="20" spans="1:15" x14ac:dyDescent="0.25">
      <c r="A20" s="352"/>
      <c r="B20" s="566" t="s">
        <v>468</v>
      </c>
      <c r="C20" s="567"/>
      <c r="D20" s="363"/>
      <c r="E20" s="35"/>
      <c r="F20" s="35"/>
      <c r="G20" s="35"/>
      <c r="H20" s="35"/>
      <c r="I20" s="35"/>
      <c r="J20" s="352"/>
      <c r="K20" s="352"/>
      <c r="L20" s="362"/>
      <c r="M20" s="362"/>
      <c r="N20" s="352"/>
      <c r="O20" s="352"/>
    </row>
    <row r="21" spans="1:15" ht="28.5" customHeight="1" thickBot="1" x14ac:dyDescent="0.3">
      <c r="A21" s="352"/>
      <c r="B21" s="568" t="s">
        <v>469</v>
      </c>
      <c r="C21" s="569"/>
      <c r="D21" s="364"/>
      <c r="E21" s="35"/>
      <c r="F21" s="35"/>
      <c r="G21" s="35"/>
      <c r="H21" s="35"/>
      <c r="I21" s="35"/>
      <c r="J21" s="352"/>
      <c r="K21" s="352"/>
      <c r="L21" s="352"/>
      <c r="M21" s="352"/>
      <c r="N21" s="352"/>
      <c r="O21" s="352"/>
    </row>
    <row r="22" spans="1:15" s="35" customFormat="1" ht="15.75" thickBot="1" x14ac:dyDescent="0.3">
      <c r="D22" s="365">
        <f>SUM(D20:D21)</f>
        <v>0</v>
      </c>
      <c r="E22" s="366"/>
      <c r="F22" s="367"/>
    </row>
    <row r="23" spans="1:15" ht="15.75" thickBot="1" x14ac:dyDescent="0.3">
      <c r="A23" s="352"/>
      <c r="B23" s="359" t="s">
        <v>470</v>
      </c>
      <c r="C23" s="352"/>
      <c r="D23" s="352"/>
      <c r="E23" s="352"/>
      <c r="F23" s="352"/>
      <c r="G23" s="352"/>
      <c r="H23" s="352"/>
      <c r="I23" s="352"/>
      <c r="J23" s="352"/>
      <c r="K23" s="352"/>
      <c r="L23" s="352"/>
      <c r="M23" s="352"/>
      <c r="N23" s="352"/>
      <c r="O23" s="352"/>
    </row>
    <row r="24" spans="1:15" ht="26.25" thickBot="1" x14ac:dyDescent="0.3">
      <c r="A24" s="352"/>
      <c r="B24" s="352"/>
      <c r="C24" s="360"/>
      <c r="D24" s="361" t="s">
        <v>467</v>
      </c>
      <c r="E24" s="368" t="s">
        <v>471</v>
      </c>
      <c r="F24" s="369" t="s">
        <v>472</v>
      </c>
      <c r="G24" s="369" t="s">
        <v>473</v>
      </c>
      <c r="H24" s="369" t="s">
        <v>474</v>
      </c>
      <c r="I24" s="370" t="s">
        <v>475</v>
      </c>
      <c r="J24" s="362"/>
      <c r="K24" s="362"/>
      <c r="L24" s="362"/>
      <c r="M24" s="362"/>
      <c r="N24" s="352"/>
      <c r="O24" s="352"/>
    </row>
    <row r="25" spans="1:15" x14ac:dyDescent="0.25">
      <c r="A25" s="352"/>
      <c r="B25" s="570" t="s">
        <v>476</v>
      </c>
      <c r="C25" s="571"/>
      <c r="D25" s="371">
        <f>SUM(E25:I25)</f>
        <v>0</v>
      </c>
      <c r="E25" s="372"/>
      <c r="F25" s="373"/>
      <c r="G25" s="373"/>
      <c r="H25" s="373"/>
      <c r="I25" s="374"/>
      <c r="J25" s="352"/>
      <c r="K25" s="352"/>
      <c r="L25" s="362"/>
      <c r="M25" s="362"/>
      <c r="N25" s="352"/>
      <c r="O25" s="352"/>
    </row>
    <row r="26" spans="1:15" ht="15.75" thickBot="1" x14ac:dyDescent="0.3">
      <c r="A26" s="352"/>
      <c r="B26" s="561" t="s">
        <v>477</v>
      </c>
      <c r="C26" s="562"/>
      <c r="D26" s="365">
        <f>SUM(E26:I26)</f>
        <v>0</v>
      </c>
      <c r="E26" s="375"/>
      <c r="F26" s="376"/>
      <c r="G26" s="376"/>
      <c r="H26" s="376"/>
      <c r="I26" s="377"/>
      <c r="J26" s="352"/>
      <c r="K26" s="352"/>
      <c r="L26" s="352"/>
      <c r="M26" s="352"/>
      <c r="N26" s="352"/>
      <c r="O26" s="352"/>
    </row>
    <row r="27" spans="1:15" s="35" customFormat="1" x14ac:dyDescent="0.25">
      <c r="B27" s="378"/>
    </row>
    <row r="28" spans="1:15" ht="15.75" thickBot="1" x14ac:dyDescent="0.3">
      <c r="A28" s="352"/>
      <c r="B28" s="359" t="s">
        <v>478</v>
      </c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</row>
    <row r="29" spans="1:15" ht="77.25" thickBot="1" x14ac:dyDescent="0.3">
      <c r="A29" s="352"/>
      <c r="B29" s="352"/>
      <c r="C29" s="360"/>
      <c r="D29" s="361" t="s">
        <v>467</v>
      </c>
      <c r="E29" s="368" t="s">
        <v>479</v>
      </c>
      <c r="F29" s="369" t="s">
        <v>480</v>
      </c>
      <c r="G29" s="369" t="s">
        <v>481</v>
      </c>
      <c r="H29" s="369" t="s">
        <v>482</v>
      </c>
      <c r="I29" s="370" t="s">
        <v>475</v>
      </c>
      <c r="J29" s="362"/>
      <c r="K29" s="362"/>
      <c r="L29" s="362"/>
      <c r="M29" s="362"/>
      <c r="N29" s="352"/>
      <c r="O29" s="352"/>
    </row>
    <row r="30" spans="1:15" x14ac:dyDescent="0.25">
      <c r="A30" s="352"/>
      <c r="B30" s="570" t="s">
        <v>483</v>
      </c>
      <c r="C30" s="571"/>
      <c r="D30" s="371">
        <f>SUM(E30:I30)</f>
        <v>0</v>
      </c>
      <c r="E30" s="372"/>
      <c r="F30" s="373"/>
      <c r="G30" s="373"/>
      <c r="H30" s="373"/>
      <c r="I30" s="374"/>
      <c r="J30" s="352"/>
      <c r="K30" s="352"/>
      <c r="L30" s="362"/>
      <c r="M30" s="362"/>
      <c r="N30" s="352"/>
      <c r="O30" s="352"/>
    </row>
    <row r="31" spans="1:15" ht="15.75" thickBot="1" x14ac:dyDescent="0.3">
      <c r="A31" s="352"/>
      <c r="B31" s="561" t="s">
        <v>484</v>
      </c>
      <c r="C31" s="562"/>
      <c r="D31" s="365">
        <f>SUM(E31:I31)</f>
        <v>0</v>
      </c>
      <c r="E31" s="375"/>
      <c r="F31" s="376"/>
      <c r="G31" s="376"/>
      <c r="H31" s="376"/>
      <c r="I31" s="377"/>
      <c r="J31" s="352"/>
      <c r="K31" s="352"/>
      <c r="L31" s="352"/>
      <c r="M31" s="352"/>
      <c r="N31" s="352"/>
      <c r="O31" s="352"/>
    </row>
    <row r="32" spans="1:15" s="35" customFormat="1" x14ac:dyDescent="0.25"/>
    <row r="33" spans="1:15" ht="15.75" thickBot="1" x14ac:dyDescent="0.3">
      <c r="A33" s="352"/>
      <c r="B33" s="359" t="s">
        <v>485</v>
      </c>
      <c r="C33" s="379"/>
      <c r="D33" s="380"/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</row>
    <row r="34" spans="1:15" ht="54" customHeight="1" thickBot="1" x14ac:dyDescent="0.3">
      <c r="A34" s="352"/>
      <c r="B34" s="352"/>
      <c r="C34" s="352"/>
      <c r="D34" s="381" t="s">
        <v>14</v>
      </c>
      <c r="E34" s="369" t="s">
        <v>486</v>
      </c>
      <c r="F34" s="369" t="s">
        <v>487</v>
      </c>
      <c r="G34" s="369" t="s">
        <v>488</v>
      </c>
      <c r="H34" s="370" t="s">
        <v>489</v>
      </c>
      <c r="J34" s="352"/>
      <c r="K34" s="352"/>
      <c r="L34" s="352"/>
      <c r="M34" s="352"/>
      <c r="N34" s="352"/>
      <c r="O34" s="352"/>
    </row>
    <row r="35" spans="1:15" ht="15.75" thickBot="1" x14ac:dyDescent="0.3">
      <c r="A35" s="352"/>
      <c r="B35" s="563" t="s">
        <v>490</v>
      </c>
      <c r="C35" s="564"/>
      <c r="D35" s="382">
        <f>SUM(E35:H35)</f>
        <v>0</v>
      </c>
      <c r="E35" s="383"/>
      <c r="F35" s="376"/>
      <c r="G35" s="376"/>
      <c r="H35" s="377"/>
      <c r="J35" s="352"/>
      <c r="K35" s="352"/>
      <c r="L35" s="352"/>
      <c r="M35" s="352"/>
      <c r="N35" s="352"/>
      <c r="O35" s="352"/>
    </row>
    <row r="36" spans="1:15" x14ac:dyDescent="0.25">
      <c r="A36" s="352"/>
      <c r="B36" s="352"/>
      <c r="C36" s="352"/>
      <c r="D36" s="352"/>
      <c r="E36" s="352"/>
      <c r="F36" s="352"/>
      <c r="G36" s="352"/>
      <c r="H36" s="352"/>
      <c r="I36" s="352"/>
      <c r="J36" s="352"/>
      <c r="K36" s="352"/>
      <c r="L36" s="352"/>
      <c r="M36" s="352"/>
      <c r="N36" s="352"/>
      <c r="O36" s="352"/>
    </row>
    <row r="37" spans="1:15" x14ac:dyDescent="0.25">
      <c r="A37" s="351"/>
      <c r="B37" s="352"/>
      <c r="C37" s="352"/>
      <c r="D37" s="35"/>
      <c r="E37" s="35"/>
      <c r="F37" s="35"/>
      <c r="G37" s="35"/>
      <c r="H37" s="35"/>
      <c r="I37" s="35"/>
      <c r="J37" s="35"/>
      <c r="K37" s="352"/>
      <c r="L37" s="352"/>
      <c r="M37" s="352"/>
      <c r="N37" s="352"/>
      <c r="O37" s="352"/>
    </row>
    <row r="38" spans="1:15" ht="16.5" thickBot="1" x14ac:dyDescent="0.3">
      <c r="A38" s="351"/>
      <c r="B38" s="353" t="s">
        <v>491</v>
      </c>
      <c r="C38" s="362"/>
      <c r="D38" s="35"/>
      <c r="E38" s="35"/>
      <c r="F38" s="35"/>
      <c r="G38" s="35"/>
      <c r="H38" s="35"/>
      <c r="I38" s="35"/>
      <c r="J38" s="35"/>
      <c r="K38" s="362"/>
      <c r="L38" s="362"/>
      <c r="M38" s="362"/>
      <c r="N38" s="352"/>
      <c r="O38" s="352"/>
    </row>
    <row r="39" spans="1:15" ht="30.75" thickBot="1" x14ac:dyDescent="0.3">
      <c r="A39" s="351"/>
      <c r="B39" s="351"/>
      <c r="C39" s="351"/>
      <c r="D39" s="384"/>
      <c r="E39" s="385" t="s">
        <v>492</v>
      </c>
      <c r="F39" s="386" t="s">
        <v>493</v>
      </c>
      <c r="G39" s="384"/>
      <c r="H39" s="387"/>
      <c r="I39" s="385" t="s">
        <v>492</v>
      </c>
      <c r="J39" s="386" t="s">
        <v>493</v>
      </c>
      <c r="K39" s="35"/>
      <c r="L39" s="362"/>
      <c r="M39" s="362"/>
      <c r="N39" s="352"/>
      <c r="O39" s="352"/>
    </row>
    <row r="40" spans="1:15" ht="45" x14ac:dyDescent="0.25">
      <c r="A40" s="351"/>
      <c r="B40" s="351"/>
      <c r="C40" s="352"/>
      <c r="D40" s="388" t="s">
        <v>494</v>
      </c>
      <c r="E40" s="389"/>
      <c r="F40" s="390" t="str">
        <f>IFERROR(E40/$E$43,"")</f>
        <v/>
      </c>
      <c r="G40" s="384"/>
      <c r="H40" s="399" t="s">
        <v>495</v>
      </c>
      <c r="I40" s="391"/>
      <c r="J40" s="390" t="str">
        <f>IFERROR(I40/$I$43,"")</f>
        <v/>
      </c>
      <c r="K40" s="362"/>
      <c r="L40" s="362"/>
      <c r="M40" s="362"/>
      <c r="N40" s="352"/>
      <c r="O40" s="352"/>
    </row>
    <row r="41" spans="1:15" ht="60" x14ac:dyDescent="0.25">
      <c r="A41" s="352"/>
      <c r="B41" s="351"/>
      <c r="C41" s="351"/>
      <c r="D41" s="392" t="s">
        <v>496</v>
      </c>
      <c r="E41" s="389"/>
      <c r="F41" s="390" t="str">
        <f t="shared" ref="F41:F42" si="0">IFERROR(E41/$E$43,"")</f>
        <v/>
      </c>
      <c r="G41" s="384"/>
      <c r="H41" s="400" t="s">
        <v>497</v>
      </c>
      <c r="I41" s="391"/>
      <c r="J41" s="390" t="str">
        <f t="shared" ref="J41:J42" si="1">IFERROR(I41/$I$43,"")</f>
        <v/>
      </c>
      <c r="K41" s="362"/>
      <c r="L41" s="362"/>
      <c r="M41" s="362"/>
      <c r="N41" s="352"/>
      <c r="O41" s="352"/>
    </row>
    <row r="42" spans="1:15" ht="45" x14ac:dyDescent="0.25">
      <c r="A42" s="351"/>
      <c r="B42" s="351"/>
      <c r="C42" s="351"/>
      <c r="D42" s="393" t="s">
        <v>498</v>
      </c>
      <c r="E42" s="389"/>
      <c r="F42" s="390" t="str">
        <f t="shared" si="0"/>
        <v/>
      </c>
      <c r="G42" s="384"/>
      <c r="H42" s="401" t="s">
        <v>499</v>
      </c>
      <c r="I42" s="391"/>
      <c r="J42" s="390" t="str">
        <f t="shared" si="1"/>
        <v/>
      </c>
      <c r="K42" s="362"/>
      <c r="L42" s="362"/>
      <c r="M42" s="362"/>
      <c r="N42" s="352"/>
      <c r="O42" s="352"/>
    </row>
    <row r="43" spans="1:15" ht="15.75" thickBot="1" x14ac:dyDescent="0.3">
      <c r="A43" s="352"/>
      <c r="B43" s="351"/>
      <c r="C43" s="351"/>
      <c r="D43" s="394" t="s">
        <v>14</v>
      </c>
      <c r="E43" s="395">
        <f>SUM(E40:E42)</f>
        <v>0</v>
      </c>
      <c r="F43" s="396">
        <f>SUM(F40:F42)</f>
        <v>0</v>
      </c>
      <c r="G43" s="384"/>
      <c r="H43" s="397" t="s">
        <v>14</v>
      </c>
      <c r="I43" s="398">
        <f>SUM(I40:I42)</f>
        <v>0</v>
      </c>
      <c r="J43" s="396">
        <f>SUM(J40:J42)</f>
        <v>0</v>
      </c>
      <c r="K43" s="362"/>
      <c r="L43" s="362"/>
      <c r="M43" s="362"/>
      <c r="N43" s="352"/>
      <c r="O43" s="352"/>
    </row>
    <row r="44" spans="1:15" x14ac:dyDescent="0.25">
      <c r="A44" s="352"/>
      <c r="B44" s="362"/>
      <c r="C44" s="351"/>
      <c r="D44" s="35"/>
      <c r="E44" s="35"/>
      <c r="F44" s="35"/>
      <c r="G44" s="35"/>
      <c r="H44" s="35"/>
      <c r="I44" s="35"/>
      <c r="J44" s="35"/>
      <c r="K44" s="362"/>
      <c r="L44" s="362"/>
      <c r="M44" s="362"/>
      <c r="N44" s="352"/>
      <c r="O44" s="352"/>
    </row>
    <row r="45" spans="1:15" x14ac:dyDescent="0.25">
      <c r="A45" s="352"/>
      <c r="B45" s="362"/>
      <c r="C45" s="351"/>
      <c r="D45" s="35"/>
      <c r="E45" s="35"/>
      <c r="F45" s="35"/>
      <c r="G45" s="35"/>
      <c r="H45" s="35"/>
      <c r="I45" s="35"/>
      <c r="J45" s="35"/>
      <c r="K45" s="362"/>
      <c r="L45" s="362"/>
      <c r="M45" s="362"/>
      <c r="N45" s="352"/>
      <c r="O45" s="352"/>
    </row>
    <row r="46" spans="1:15" x14ac:dyDescent="0.25">
      <c r="A46" s="352"/>
      <c r="B46" s="362"/>
      <c r="C46" s="351"/>
      <c r="D46" s="35"/>
      <c r="E46" s="35"/>
      <c r="F46" s="35"/>
      <c r="G46" s="35"/>
      <c r="H46" s="35"/>
      <c r="I46" s="35"/>
      <c r="J46" s="35"/>
      <c r="K46" s="362"/>
      <c r="L46" s="362"/>
      <c r="M46" s="362"/>
      <c r="N46" s="352"/>
      <c r="O46" s="352"/>
    </row>
    <row r="47" spans="1:15" x14ac:dyDescent="0.25">
      <c r="A47" s="352"/>
      <c r="B47" s="362"/>
      <c r="C47" s="351"/>
      <c r="D47" s="351"/>
      <c r="E47" s="35"/>
      <c r="F47" s="35"/>
      <c r="G47" s="35"/>
      <c r="K47" s="362"/>
      <c r="L47" s="362"/>
      <c r="M47" s="362"/>
      <c r="N47" s="352"/>
      <c r="O47" s="352"/>
    </row>
    <row r="48" spans="1:15" x14ac:dyDescent="0.25">
      <c r="A48" s="352"/>
      <c r="B48" s="362"/>
      <c r="C48" s="351"/>
      <c r="D48" s="351"/>
      <c r="E48" s="35"/>
      <c r="F48" s="35"/>
      <c r="G48" s="35"/>
      <c r="I48" s="351"/>
      <c r="J48" s="351"/>
      <c r="K48" s="362"/>
      <c r="L48" s="362"/>
      <c r="M48" s="362"/>
      <c r="N48" s="352"/>
      <c r="O48" s="352"/>
    </row>
    <row r="49" spans="1:15" x14ac:dyDescent="0.25">
      <c r="A49" s="352"/>
      <c r="B49" s="362"/>
      <c r="C49" s="351"/>
      <c r="D49" s="351"/>
      <c r="E49" s="35"/>
      <c r="F49" s="35"/>
      <c r="G49" s="35"/>
      <c r="I49" s="351"/>
      <c r="J49" s="351"/>
      <c r="K49" s="362"/>
      <c r="L49" s="362"/>
      <c r="M49" s="362"/>
      <c r="N49" s="352"/>
      <c r="O49" s="352"/>
    </row>
    <row r="50" spans="1:15" x14ac:dyDescent="0.25">
      <c r="A50" s="352"/>
      <c r="B50" s="362"/>
      <c r="C50" s="351"/>
      <c r="D50" s="351"/>
      <c r="E50" s="35"/>
      <c r="F50" s="35"/>
      <c r="G50" s="35"/>
      <c r="I50" s="351"/>
      <c r="J50" s="351"/>
      <c r="K50" s="362"/>
      <c r="L50" s="362"/>
      <c r="M50" s="362"/>
      <c r="N50" s="352"/>
      <c r="O50" s="352"/>
    </row>
    <row r="51" spans="1:15" x14ac:dyDescent="0.25">
      <c r="A51" s="352"/>
      <c r="B51" s="362"/>
      <c r="C51" s="351"/>
      <c r="D51" s="351"/>
      <c r="E51" s="35"/>
      <c r="F51" s="35"/>
      <c r="G51" s="35"/>
      <c r="I51" s="351"/>
      <c r="J51" s="351"/>
      <c r="K51" s="362"/>
      <c r="L51" s="362"/>
      <c r="M51" s="362"/>
      <c r="N51" s="352"/>
      <c r="O51" s="352"/>
    </row>
    <row r="52" spans="1:15" x14ac:dyDescent="0.25">
      <c r="A52" s="352"/>
      <c r="B52" s="362"/>
      <c r="C52" s="351"/>
      <c r="D52" s="351"/>
      <c r="E52" s="35"/>
      <c r="F52" s="35"/>
      <c r="G52" s="35"/>
      <c r="I52" s="351"/>
      <c r="J52" s="351"/>
      <c r="K52" s="362"/>
      <c r="L52" s="362"/>
      <c r="M52" s="362"/>
      <c r="N52" s="352"/>
      <c r="O52" s="352"/>
    </row>
    <row r="53" spans="1:15" x14ac:dyDescent="0.25">
      <c r="A53" s="352"/>
      <c r="B53" s="362"/>
      <c r="C53" s="351"/>
      <c r="D53" s="351"/>
      <c r="E53" s="35"/>
      <c r="F53" s="35"/>
      <c r="G53" s="35"/>
      <c r="I53" s="351"/>
      <c r="J53" s="351"/>
      <c r="K53" s="362"/>
      <c r="L53" s="362"/>
      <c r="M53" s="362"/>
      <c r="N53" s="352"/>
      <c r="O53" s="352"/>
    </row>
    <row r="54" spans="1:15" x14ac:dyDescent="0.25">
      <c r="A54" s="352"/>
      <c r="B54" s="362"/>
      <c r="C54" s="351"/>
      <c r="D54" s="351"/>
      <c r="E54" s="35"/>
      <c r="F54" s="35"/>
      <c r="G54" s="35"/>
      <c r="I54" s="351"/>
      <c r="J54" s="351"/>
      <c r="K54" s="362"/>
      <c r="L54" s="362"/>
      <c r="M54" s="362"/>
      <c r="N54" s="352"/>
      <c r="O54" s="352"/>
    </row>
    <row r="55" spans="1:15" x14ac:dyDescent="0.25">
      <c r="A55" s="352"/>
      <c r="B55" s="362"/>
      <c r="C55" s="351"/>
      <c r="D55" s="351"/>
      <c r="E55" s="35"/>
      <c r="F55" s="35"/>
      <c r="G55" s="35"/>
      <c r="I55" s="351"/>
      <c r="J55" s="351"/>
      <c r="K55" s="362"/>
      <c r="L55" s="362"/>
      <c r="M55" s="362"/>
      <c r="N55" s="352"/>
      <c r="O55" s="352"/>
    </row>
    <row r="56" spans="1:15" x14ac:dyDescent="0.25">
      <c r="A56" s="352"/>
      <c r="B56" s="362"/>
      <c r="C56" s="351"/>
      <c r="D56" s="351"/>
      <c r="E56" s="35"/>
      <c r="F56" s="35"/>
      <c r="G56" s="35"/>
      <c r="I56" s="351"/>
      <c r="J56" s="351"/>
      <c r="K56" s="362"/>
      <c r="L56" s="362"/>
      <c r="M56" s="362"/>
      <c r="N56" s="352"/>
      <c r="O56" s="352"/>
    </row>
    <row r="57" spans="1:15" x14ac:dyDescent="0.25">
      <c r="A57" s="352"/>
      <c r="B57" s="362"/>
      <c r="C57" s="351"/>
      <c r="D57" s="351"/>
      <c r="E57" s="35"/>
      <c r="F57" s="35"/>
      <c r="G57" s="35"/>
      <c r="I57" s="351"/>
      <c r="J57" s="351"/>
      <c r="K57" s="362"/>
      <c r="L57" s="362"/>
      <c r="M57" s="362"/>
      <c r="N57" s="352"/>
      <c r="O57" s="352"/>
    </row>
    <row r="58" spans="1:15" x14ac:dyDescent="0.25">
      <c r="A58" s="352"/>
      <c r="B58" s="362"/>
      <c r="C58" s="351"/>
      <c r="D58" s="351"/>
      <c r="E58" s="35"/>
      <c r="F58" s="35"/>
      <c r="G58" s="35"/>
      <c r="I58" s="351"/>
      <c r="J58" s="351"/>
      <c r="K58" s="362"/>
      <c r="L58" s="362"/>
      <c r="M58" s="362"/>
      <c r="N58" s="352"/>
      <c r="O58" s="352"/>
    </row>
    <row r="59" spans="1:15" x14ac:dyDescent="0.25">
      <c r="A59" s="352"/>
      <c r="B59" s="362"/>
      <c r="C59" s="351"/>
      <c r="D59" s="351"/>
      <c r="E59" s="35"/>
      <c r="F59" s="35"/>
      <c r="G59" s="35"/>
      <c r="I59" s="351"/>
      <c r="J59" s="351"/>
      <c r="K59" s="362"/>
      <c r="L59" s="362"/>
      <c r="M59" s="362"/>
      <c r="N59" s="352"/>
      <c r="O59" s="352"/>
    </row>
    <row r="60" spans="1:15" s="35" customFormat="1" x14ac:dyDescent="0.25"/>
    <row r="61" spans="1:15" s="35" customFormat="1" x14ac:dyDescent="0.25"/>
    <row r="62" spans="1:15" s="35" customFormat="1" x14ac:dyDescent="0.25"/>
    <row r="64" spans="1:15" s="35" customFormat="1" ht="43.5" customHeight="1" x14ac:dyDescent="0.25"/>
    <row r="65" s="35" customFormat="1" x14ac:dyDescent="0.25"/>
    <row r="66" s="35" customFormat="1" x14ac:dyDescent="0.25"/>
    <row r="67" s="35" customFormat="1" ht="35.1" customHeight="1" x14ac:dyDescent="0.25"/>
    <row r="68" s="35" customFormat="1" ht="35.1" customHeight="1" x14ac:dyDescent="0.25"/>
    <row r="69" s="35" customFormat="1" ht="35.1" customHeight="1" x14ac:dyDescent="0.25"/>
    <row r="70" s="35" customFormat="1" ht="35.1" customHeight="1" x14ac:dyDescent="0.25"/>
    <row r="71" s="35" customFormat="1" ht="35.1" customHeight="1" x14ac:dyDescent="0.25"/>
    <row r="72" s="35" customFormat="1" ht="35.1" customHeight="1" x14ac:dyDescent="0.25"/>
    <row r="73" s="35" customFormat="1" ht="35.1" customHeight="1" x14ac:dyDescent="0.25"/>
    <row r="74" s="35" customFormat="1" ht="35.1" customHeight="1" x14ac:dyDescent="0.25"/>
    <row r="75" s="35" customFormat="1" ht="35.1" customHeight="1" x14ac:dyDescent="0.25"/>
    <row r="76" s="35" customFormat="1" ht="35.1" customHeight="1" x14ac:dyDescent="0.25"/>
    <row r="77" s="35" customFormat="1" ht="35.1" customHeight="1" x14ac:dyDescent="0.25"/>
    <row r="78" s="35" customFormat="1" ht="35.1" customHeight="1" x14ac:dyDescent="0.25"/>
    <row r="79" s="35" customFormat="1" ht="35.1" customHeight="1" x14ac:dyDescent="0.25"/>
    <row r="80" s="35" customFormat="1" ht="35.1" customHeight="1" x14ac:dyDescent="0.25"/>
    <row r="81" s="35" customFormat="1" ht="35.1" customHeight="1" x14ac:dyDescent="0.25"/>
    <row r="82" s="35" customFormat="1" ht="35.1" customHeight="1" x14ac:dyDescent="0.25"/>
    <row r="83" s="35" customFormat="1" ht="35.1" customHeight="1" x14ac:dyDescent="0.25"/>
    <row r="84" s="35" customFormat="1" ht="35.1" customHeight="1" x14ac:dyDescent="0.25"/>
    <row r="85" s="35" customFormat="1" ht="35.1" customHeight="1" x14ac:dyDescent="0.25"/>
    <row r="86" s="35" customFormat="1" ht="35.1" customHeight="1" x14ac:dyDescent="0.25"/>
    <row r="87" s="35" customFormat="1" ht="35.1" customHeight="1" x14ac:dyDescent="0.25"/>
    <row r="88" s="35" customFormat="1" ht="35.1" customHeight="1" x14ac:dyDescent="0.25"/>
    <row r="89" s="35" customFormat="1" ht="35.1" customHeight="1" x14ac:dyDescent="0.25"/>
    <row r="90" s="35" customFormat="1" ht="35.1" customHeight="1" x14ac:dyDescent="0.25"/>
    <row r="91" s="35" customFormat="1" ht="35.1" customHeight="1" x14ac:dyDescent="0.25"/>
    <row r="92" s="35" customFormat="1" ht="35.1" customHeight="1" x14ac:dyDescent="0.25"/>
    <row r="93" s="35" customFormat="1" ht="35.1" customHeight="1" x14ac:dyDescent="0.25"/>
    <row r="94" s="35" customFormat="1" ht="35.1" customHeight="1" x14ac:dyDescent="0.25"/>
    <row r="95" s="35" customFormat="1" ht="35.1" customHeight="1" x14ac:dyDescent="0.25"/>
    <row r="96" s="35" customFormat="1" ht="35.1" customHeight="1" x14ac:dyDescent="0.25"/>
    <row r="97" s="35" customFormat="1" ht="35.1" customHeight="1" x14ac:dyDescent="0.25"/>
    <row r="98" s="35" customFormat="1" ht="35.1" customHeight="1" x14ac:dyDescent="0.25"/>
    <row r="99" s="35" customFormat="1" ht="35.1" customHeight="1" x14ac:dyDescent="0.25"/>
    <row r="100" s="35" customFormat="1" ht="35.1" customHeight="1" x14ac:dyDescent="0.25"/>
    <row r="101" s="35" customFormat="1" ht="35.1" customHeight="1" x14ac:dyDescent="0.25"/>
    <row r="102" s="35" customFormat="1" ht="35.1" customHeight="1" x14ac:dyDescent="0.25"/>
    <row r="103" s="35" customFormat="1" ht="35.1" customHeight="1" x14ac:dyDescent="0.25"/>
    <row r="104" s="35" customFormat="1" ht="35.1" customHeight="1" x14ac:dyDescent="0.25"/>
    <row r="105" s="35" customFormat="1" ht="35.1" customHeight="1" x14ac:dyDescent="0.25"/>
    <row r="106" s="35" customFormat="1" ht="35.1" customHeight="1" x14ac:dyDescent="0.25"/>
    <row r="107" s="35" customFormat="1" ht="35.1" customHeight="1" x14ac:dyDescent="0.25"/>
    <row r="108" s="35" customFormat="1" ht="35.1" customHeight="1" x14ac:dyDescent="0.25"/>
    <row r="109" s="35" customFormat="1" ht="35.1" customHeight="1" x14ac:dyDescent="0.25"/>
    <row r="110" s="35" customFormat="1" ht="35.1" customHeight="1" x14ac:dyDescent="0.25"/>
    <row r="111" s="35" customFormat="1" ht="35.1" customHeight="1" x14ac:dyDescent="0.25"/>
    <row r="112" s="35" customFormat="1" ht="35.1" customHeight="1" x14ac:dyDescent="0.25"/>
    <row r="113" s="35" customFormat="1" ht="35.1" customHeight="1" x14ac:dyDescent="0.25"/>
    <row r="114" s="35" customFormat="1" ht="35.1" customHeight="1" x14ac:dyDescent="0.25"/>
    <row r="115" s="35" customFormat="1" ht="35.1" customHeight="1" x14ac:dyDescent="0.25"/>
    <row r="116" s="35" customFormat="1" ht="35.1" customHeight="1" x14ac:dyDescent="0.25"/>
    <row r="117" s="35" customFormat="1" ht="35.1" customHeight="1" x14ac:dyDescent="0.25"/>
    <row r="118" s="35" customFormat="1" ht="35.1" customHeight="1" x14ac:dyDescent="0.25"/>
    <row r="119" s="35" customFormat="1" ht="35.1" customHeight="1" x14ac:dyDescent="0.25"/>
    <row r="120" s="35" customFormat="1" ht="35.1" customHeight="1" x14ac:dyDescent="0.25"/>
    <row r="121" s="35" customFormat="1" ht="35.1" customHeight="1" x14ac:dyDescent="0.25"/>
    <row r="122" s="35" customFormat="1" ht="35.1" customHeight="1" x14ac:dyDescent="0.25"/>
    <row r="123" s="35" customFormat="1" ht="35.1" customHeight="1" x14ac:dyDescent="0.25"/>
    <row r="124" s="35" customFormat="1" ht="35.1" customHeight="1" x14ac:dyDescent="0.25"/>
    <row r="125" s="35" customFormat="1" ht="35.1" customHeight="1" x14ac:dyDescent="0.25"/>
    <row r="126" s="35" customFormat="1" ht="35.1" customHeight="1" x14ac:dyDescent="0.25"/>
    <row r="127" s="35" customFormat="1" ht="35.1" customHeight="1" x14ac:dyDescent="0.25"/>
    <row r="128" s="35" customFormat="1" ht="35.1" customHeight="1" x14ac:dyDescent="0.25"/>
    <row r="129" s="35" customFormat="1" ht="35.1" customHeight="1" x14ac:dyDescent="0.25"/>
    <row r="130" s="35" customFormat="1" ht="35.1" customHeight="1" x14ac:dyDescent="0.25"/>
    <row r="131" s="35" customFormat="1" ht="35.1" customHeight="1" x14ac:dyDescent="0.25"/>
    <row r="132" s="35" customFormat="1" ht="35.1" customHeight="1" x14ac:dyDescent="0.25"/>
    <row r="133" s="35" customFormat="1" ht="35.1" customHeight="1" x14ac:dyDescent="0.25"/>
    <row r="134" s="35" customFormat="1" ht="35.1" customHeight="1" x14ac:dyDescent="0.25"/>
    <row r="135" s="35" customFormat="1" ht="35.1" customHeight="1" x14ac:dyDescent="0.25"/>
    <row r="136" s="35" customFormat="1" ht="35.1" customHeight="1" x14ac:dyDescent="0.25"/>
    <row r="137" s="35" customFormat="1" ht="35.1" customHeight="1" x14ac:dyDescent="0.25"/>
    <row r="138" s="35" customFormat="1" ht="35.1" customHeight="1" x14ac:dyDescent="0.25"/>
    <row r="139" s="35" customFormat="1" ht="35.1" customHeight="1" x14ac:dyDescent="0.25"/>
    <row r="140" s="35" customFormat="1" ht="35.1" customHeight="1" x14ac:dyDescent="0.25"/>
    <row r="141" s="35" customFormat="1" ht="35.1" customHeight="1" x14ac:dyDescent="0.25"/>
    <row r="142" s="35" customFormat="1" ht="35.1" customHeight="1" x14ac:dyDescent="0.25"/>
    <row r="143" s="35" customFormat="1" ht="35.1" customHeight="1" x14ac:dyDescent="0.25"/>
    <row r="144" s="35" customFormat="1" ht="35.1" customHeight="1" x14ac:dyDescent="0.25"/>
    <row r="145" s="35" customFormat="1" ht="35.1" customHeight="1" x14ac:dyDescent="0.25"/>
    <row r="146" s="35" customFormat="1" ht="35.1" customHeight="1" x14ac:dyDescent="0.25"/>
    <row r="147" s="35" customFormat="1" ht="35.1" customHeight="1" x14ac:dyDescent="0.25"/>
    <row r="148" s="35" customFormat="1" ht="35.1" customHeight="1" x14ac:dyDescent="0.25"/>
    <row r="149" s="35" customFormat="1" ht="35.1" customHeight="1" x14ac:dyDescent="0.25"/>
    <row r="150" s="35" customFormat="1" ht="35.1" customHeight="1" x14ac:dyDescent="0.25"/>
    <row r="151" s="35" customFormat="1" ht="35.1" customHeight="1" x14ac:dyDescent="0.25"/>
    <row r="152" s="35" customFormat="1" ht="35.1" customHeight="1" x14ac:dyDescent="0.25"/>
    <row r="153" s="35" customFormat="1" ht="35.1" customHeight="1" x14ac:dyDescent="0.25"/>
    <row r="154" s="35" customFormat="1" ht="35.1" customHeight="1" x14ac:dyDescent="0.25"/>
    <row r="155" s="35" customFormat="1" ht="35.1" customHeight="1" x14ac:dyDescent="0.25"/>
    <row r="156" s="35" customFormat="1" ht="35.1" customHeight="1" x14ac:dyDescent="0.25"/>
    <row r="157" s="35" customFormat="1" ht="35.1" customHeight="1" x14ac:dyDescent="0.25"/>
    <row r="158" s="35" customFormat="1" ht="35.1" customHeight="1" x14ac:dyDescent="0.25"/>
    <row r="159" s="35" customFormat="1" ht="35.1" customHeight="1" x14ac:dyDescent="0.25"/>
    <row r="160" s="35" customFormat="1" ht="35.1" customHeight="1" x14ac:dyDescent="0.25"/>
    <row r="161" s="35" customFormat="1" ht="35.1" customHeight="1" x14ac:dyDescent="0.25"/>
    <row r="162" s="35" customFormat="1" ht="35.1" customHeight="1" x14ac:dyDescent="0.25"/>
    <row r="163" s="35" customFormat="1" ht="35.1" customHeight="1" x14ac:dyDescent="0.25"/>
    <row r="164" s="35" customFormat="1" ht="35.1" customHeight="1" x14ac:dyDescent="0.25"/>
    <row r="165" s="35" customFormat="1" ht="35.1" customHeight="1" x14ac:dyDescent="0.25"/>
    <row r="166" s="35" customFormat="1" ht="35.1" customHeight="1" x14ac:dyDescent="0.25"/>
    <row r="167" s="35" customFormat="1" ht="35.1" customHeight="1" x14ac:dyDescent="0.25"/>
    <row r="168" s="35" customFormat="1" ht="35.1" customHeight="1" x14ac:dyDescent="0.25"/>
    <row r="169" s="35" customFormat="1" ht="35.1" customHeight="1" x14ac:dyDescent="0.25"/>
    <row r="170" s="35" customFormat="1" ht="35.1" customHeight="1" x14ac:dyDescent="0.25"/>
    <row r="171" s="35" customFormat="1" ht="35.1" customHeight="1" x14ac:dyDescent="0.25"/>
    <row r="172" s="35" customFormat="1" ht="35.1" customHeight="1" x14ac:dyDescent="0.25"/>
    <row r="173" s="35" customFormat="1" ht="35.1" customHeight="1" x14ac:dyDescent="0.25"/>
    <row r="174" s="35" customFormat="1" ht="35.1" customHeight="1" x14ac:dyDescent="0.25"/>
    <row r="175" s="35" customFormat="1" ht="35.1" customHeight="1" x14ac:dyDescent="0.25"/>
    <row r="176" s="35" customFormat="1" ht="35.1" customHeight="1" x14ac:dyDescent="0.25"/>
    <row r="177" s="35" customFormat="1" ht="35.1" customHeight="1" x14ac:dyDescent="0.25"/>
    <row r="178" s="35" customFormat="1" ht="35.1" customHeight="1" x14ac:dyDescent="0.25"/>
    <row r="179" s="35" customFormat="1" ht="35.1" customHeight="1" x14ac:dyDescent="0.25"/>
    <row r="180" s="35" customFormat="1" ht="35.1" customHeight="1" x14ac:dyDescent="0.25"/>
    <row r="181" s="35" customFormat="1" ht="35.1" customHeight="1" x14ac:dyDescent="0.25"/>
    <row r="182" s="35" customFormat="1" ht="35.1" customHeight="1" x14ac:dyDescent="0.25"/>
    <row r="183" s="35" customFormat="1" ht="35.1" customHeight="1" x14ac:dyDescent="0.25"/>
    <row r="184" s="35" customFormat="1" ht="35.1" customHeight="1" x14ac:dyDescent="0.25"/>
    <row r="185" s="35" customFormat="1" ht="35.1" customHeight="1" x14ac:dyDescent="0.25"/>
    <row r="186" s="35" customFormat="1" ht="35.1" customHeight="1" x14ac:dyDescent="0.25"/>
    <row r="187" s="35" customFormat="1" ht="35.1" customHeight="1" x14ac:dyDescent="0.25"/>
    <row r="188" s="35" customFormat="1" ht="35.1" customHeight="1" x14ac:dyDescent="0.25"/>
    <row r="189" s="35" customFormat="1" ht="35.1" customHeight="1" x14ac:dyDescent="0.25"/>
    <row r="190" s="35" customFormat="1" ht="35.1" customHeight="1" x14ac:dyDescent="0.25"/>
    <row r="191" s="35" customFormat="1" ht="35.1" customHeight="1" x14ac:dyDescent="0.25"/>
    <row r="192" s="35" customFormat="1" ht="35.1" customHeight="1" x14ac:dyDescent="0.25"/>
    <row r="193" s="35" customFormat="1" ht="35.1" customHeight="1" x14ac:dyDescent="0.25"/>
    <row r="194" s="35" customFormat="1" ht="35.1" customHeight="1" x14ac:dyDescent="0.25"/>
    <row r="195" s="35" customFormat="1" ht="35.1" customHeight="1" x14ac:dyDescent="0.25"/>
    <row r="196" s="35" customFormat="1" ht="35.1" customHeight="1" x14ac:dyDescent="0.25"/>
    <row r="197" s="35" customFormat="1" ht="35.1" customHeight="1" x14ac:dyDescent="0.25"/>
    <row r="198" s="35" customFormat="1" ht="35.1" customHeight="1" x14ac:dyDescent="0.25"/>
    <row r="199" s="35" customFormat="1" ht="35.1" customHeight="1" x14ac:dyDescent="0.25"/>
    <row r="200" s="35" customFormat="1" ht="35.1" customHeight="1" x14ac:dyDescent="0.25"/>
    <row r="201" s="35" customFormat="1" ht="35.1" customHeight="1" x14ac:dyDescent="0.25"/>
    <row r="202" s="35" customFormat="1" ht="35.1" customHeight="1" x14ac:dyDescent="0.25"/>
    <row r="203" s="35" customFormat="1" ht="35.1" customHeight="1" x14ac:dyDescent="0.25"/>
    <row r="204" s="35" customFormat="1" ht="35.1" customHeight="1" x14ac:dyDescent="0.25"/>
    <row r="205" s="35" customFormat="1" ht="35.1" customHeight="1" x14ac:dyDescent="0.25"/>
    <row r="206" s="35" customFormat="1" ht="35.1" customHeight="1" x14ac:dyDescent="0.25"/>
    <row r="207" s="35" customFormat="1" ht="35.1" customHeight="1" x14ac:dyDescent="0.25"/>
    <row r="208" s="35" customFormat="1" ht="35.1" customHeight="1" x14ac:dyDescent="0.25"/>
    <row r="209" s="35" customFormat="1" ht="35.1" customHeight="1" x14ac:dyDescent="0.25"/>
    <row r="210" s="35" customFormat="1" ht="35.1" customHeight="1" x14ac:dyDescent="0.25"/>
    <row r="211" s="35" customFormat="1" ht="35.1" customHeight="1" x14ac:dyDescent="0.25"/>
    <row r="212" s="35" customFormat="1" ht="35.1" customHeight="1" x14ac:dyDescent="0.25"/>
    <row r="213" s="35" customFormat="1" ht="35.1" customHeight="1" x14ac:dyDescent="0.25"/>
    <row r="214" s="35" customFormat="1" ht="35.1" customHeight="1" x14ac:dyDescent="0.25"/>
    <row r="215" s="35" customFormat="1" ht="35.1" customHeight="1" x14ac:dyDescent="0.25"/>
    <row r="216" s="35" customFormat="1" ht="35.1" customHeight="1" x14ac:dyDescent="0.25"/>
    <row r="217" s="35" customFormat="1" ht="35.1" customHeight="1" x14ac:dyDescent="0.25"/>
    <row r="218" s="35" customFormat="1" ht="35.1" customHeight="1" x14ac:dyDescent="0.25"/>
    <row r="219" s="35" customFormat="1" ht="35.1" customHeight="1" x14ac:dyDescent="0.25"/>
    <row r="220" s="35" customFormat="1" ht="35.1" customHeight="1" x14ac:dyDescent="0.25"/>
    <row r="221" s="35" customFormat="1" ht="35.1" customHeight="1" x14ac:dyDescent="0.25"/>
    <row r="222" s="35" customFormat="1" ht="35.1" customHeight="1" x14ac:dyDescent="0.25"/>
    <row r="223" s="35" customFormat="1" ht="35.1" customHeight="1" x14ac:dyDescent="0.25"/>
    <row r="224" s="35" customFormat="1" ht="35.1" customHeight="1" x14ac:dyDescent="0.25"/>
    <row r="225" s="35" customFormat="1" ht="35.1" customHeight="1" x14ac:dyDescent="0.25"/>
    <row r="226" s="35" customFormat="1" ht="35.1" customHeight="1" x14ac:dyDescent="0.25"/>
    <row r="227" s="35" customFormat="1" ht="35.1" customHeight="1" x14ac:dyDescent="0.25"/>
    <row r="228" s="35" customFormat="1" ht="35.1" customHeight="1" x14ac:dyDescent="0.25"/>
    <row r="229" s="35" customFormat="1" ht="35.1" customHeight="1" x14ac:dyDescent="0.25"/>
    <row r="230" s="35" customFormat="1" ht="35.1" customHeight="1" x14ac:dyDescent="0.25"/>
    <row r="231" s="35" customFormat="1" ht="35.1" customHeight="1" x14ac:dyDescent="0.25"/>
    <row r="232" s="35" customFormat="1" ht="35.1" customHeight="1" x14ac:dyDescent="0.25"/>
    <row r="233" s="35" customFormat="1" ht="35.1" customHeight="1" x14ac:dyDescent="0.25"/>
    <row r="234" s="35" customFormat="1" ht="35.1" customHeight="1" x14ac:dyDescent="0.25"/>
    <row r="235" s="35" customFormat="1" ht="35.1" customHeight="1" x14ac:dyDescent="0.25"/>
    <row r="236" s="35" customFormat="1" ht="35.1" customHeight="1" x14ac:dyDescent="0.25"/>
    <row r="237" s="35" customFormat="1" ht="35.1" customHeight="1" x14ac:dyDescent="0.25"/>
    <row r="238" s="35" customFormat="1" ht="35.1" customHeight="1" x14ac:dyDescent="0.25"/>
    <row r="239" s="35" customFormat="1" ht="35.1" customHeight="1" x14ac:dyDescent="0.25"/>
    <row r="240" s="35" customFormat="1" ht="35.1" customHeight="1" x14ac:dyDescent="0.25"/>
    <row r="241" s="35" customFormat="1" ht="35.1" customHeight="1" x14ac:dyDescent="0.25"/>
    <row r="242" s="35" customFormat="1" ht="35.1" customHeight="1" x14ac:dyDescent="0.25"/>
    <row r="243" s="35" customFormat="1" ht="35.1" customHeight="1" x14ac:dyDescent="0.25"/>
    <row r="244" s="35" customFormat="1" ht="35.1" customHeight="1" x14ac:dyDescent="0.25"/>
    <row r="245" s="35" customFormat="1" ht="35.1" customHeight="1" x14ac:dyDescent="0.25"/>
    <row r="246" s="35" customFormat="1" ht="35.1" customHeight="1" x14ac:dyDescent="0.25"/>
    <row r="247" s="35" customFormat="1" ht="35.1" customHeight="1" x14ac:dyDescent="0.25"/>
    <row r="248" s="35" customFormat="1" ht="35.1" customHeight="1" x14ac:dyDescent="0.25"/>
    <row r="249" s="35" customFormat="1" ht="35.1" customHeight="1" x14ac:dyDescent="0.25"/>
    <row r="250" s="35" customFormat="1" ht="35.1" customHeight="1" x14ac:dyDescent="0.25"/>
    <row r="251" s="35" customFormat="1" ht="35.1" customHeight="1" x14ac:dyDescent="0.25"/>
    <row r="252" s="35" customFormat="1" ht="35.1" customHeight="1" x14ac:dyDescent="0.25"/>
    <row r="253" s="35" customFormat="1" ht="35.1" customHeight="1" x14ac:dyDescent="0.25"/>
    <row r="254" s="35" customFormat="1" ht="35.1" customHeight="1" x14ac:dyDescent="0.25"/>
    <row r="255" s="35" customFormat="1" ht="35.1" customHeight="1" x14ac:dyDescent="0.25"/>
    <row r="256" s="35" customFormat="1" ht="35.1" customHeight="1" x14ac:dyDescent="0.25"/>
    <row r="257" s="35" customFormat="1" ht="35.1" customHeight="1" x14ac:dyDescent="0.25"/>
    <row r="258" s="35" customFormat="1" ht="35.1" customHeight="1" x14ac:dyDescent="0.25"/>
    <row r="259" s="35" customFormat="1" ht="35.1" customHeight="1" x14ac:dyDescent="0.25"/>
    <row r="260" s="35" customFormat="1" ht="35.1" customHeight="1" x14ac:dyDescent="0.25"/>
    <row r="261" s="35" customFormat="1" ht="35.1" customHeight="1" x14ac:dyDescent="0.25"/>
    <row r="262" s="35" customFormat="1" ht="35.1" customHeight="1" x14ac:dyDescent="0.25"/>
    <row r="263" s="35" customFormat="1" ht="35.1" customHeight="1" x14ac:dyDescent="0.25"/>
    <row r="264" s="35" customFormat="1" ht="35.1" customHeight="1" x14ac:dyDescent="0.25"/>
    <row r="265" s="35" customFormat="1" ht="35.1" customHeight="1" x14ac:dyDescent="0.25"/>
    <row r="266" s="35" customFormat="1" ht="35.1" customHeight="1" x14ac:dyDescent="0.25"/>
    <row r="267" s="35" customFormat="1" ht="35.1" customHeight="1" x14ac:dyDescent="0.25"/>
    <row r="268" s="35" customFormat="1" ht="35.1" customHeight="1" x14ac:dyDescent="0.25"/>
    <row r="269" s="35" customFormat="1" ht="35.1" customHeight="1" x14ac:dyDescent="0.25"/>
    <row r="270" s="35" customFormat="1" ht="35.1" customHeight="1" x14ac:dyDescent="0.25"/>
    <row r="271" s="35" customFormat="1" ht="35.1" customHeight="1" x14ac:dyDescent="0.25"/>
    <row r="272" s="35" customFormat="1" ht="35.1" customHeight="1" x14ac:dyDescent="0.25"/>
    <row r="273" s="35" customFormat="1" ht="35.1" customHeight="1" x14ac:dyDescent="0.25"/>
    <row r="274" s="35" customFormat="1" ht="35.1" customHeight="1" x14ac:dyDescent="0.25"/>
    <row r="275" s="35" customFormat="1" ht="35.1" customHeight="1" x14ac:dyDescent="0.25"/>
    <row r="276" s="35" customFormat="1" ht="35.1" customHeight="1" x14ac:dyDescent="0.25"/>
    <row r="277" s="35" customFormat="1" ht="35.1" customHeight="1" x14ac:dyDescent="0.25"/>
    <row r="278" s="35" customFormat="1" ht="35.1" customHeight="1" x14ac:dyDescent="0.25"/>
    <row r="279" s="35" customFormat="1" ht="35.1" customHeight="1" x14ac:dyDescent="0.25"/>
    <row r="280" s="35" customFormat="1" ht="35.1" customHeight="1" x14ac:dyDescent="0.25"/>
    <row r="281" s="35" customFormat="1" ht="35.1" customHeight="1" x14ac:dyDescent="0.25"/>
    <row r="282" s="35" customFormat="1" ht="35.1" customHeight="1" x14ac:dyDescent="0.25"/>
    <row r="283" s="35" customFormat="1" ht="35.1" customHeight="1" x14ac:dyDescent="0.25"/>
    <row r="284" s="35" customFormat="1" ht="35.1" customHeight="1" x14ac:dyDescent="0.25"/>
    <row r="285" s="35" customFormat="1" ht="35.1" customHeight="1" x14ac:dyDescent="0.25"/>
    <row r="286" s="35" customFormat="1" ht="35.1" customHeight="1" x14ac:dyDescent="0.25"/>
    <row r="287" s="35" customFormat="1" ht="35.1" customHeight="1" x14ac:dyDescent="0.25"/>
    <row r="288" s="35" customFormat="1" ht="35.1" customHeight="1" x14ac:dyDescent="0.25"/>
    <row r="289" s="35" customFormat="1" ht="35.1" customHeight="1" x14ac:dyDescent="0.25"/>
    <row r="290" s="35" customFormat="1" ht="35.1" customHeight="1" x14ac:dyDescent="0.25"/>
    <row r="291" s="35" customFormat="1" ht="35.1" customHeight="1" x14ac:dyDescent="0.25"/>
    <row r="292" s="35" customFormat="1" ht="35.1" customHeight="1" x14ac:dyDescent="0.25"/>
    <row r="293" s="35" customFormat="1" ht="35.1" customHeight="1" x14ac:dyDescent="0.25"/>
    <row r="294" s="35" customFormat="1" ht="35.1" customHeight="1" x14ac:dyDescent="0.25"/>
    <row r="295" s="35" customFormat="1" ht="35.1" customHeight="1" x14ac:dyDescent="0.25"/>
    <row r="296" s="35" customFormat="1" ht="35.1" customHeight="1" x14ac:dyDescent="0.25"/>
    <row r="297" s="35" customFormat="1" ht="35.1" customHeight="1" x14ac:dyDescent="0.25"/>
    <row r="298" s="35" customFormat="1" ht="35.1" customHeight="1" x14ac:dyDescent="0.25"/>
    <row r="299" s="35" customFormat="1" ht="35.1" customHeight="1" x14ac:dyDescent="0.25"/>
    <row r="300" s="35" customFormat="1" ht="35.1" customHeight="1" x14ac:dyDescent="0.25"/>
    <row r="301" s="35" customFormat="1" ht="35.1" customHeight="1" x14ac:dyDescent="0.25"/>
    <row r="302" s="35" customFormat="1" ht="35.1" customHeight="1" x14ac:dyDescent="0.25"/>
    <row r="303" s="35" customFormat="1" ht="35.1" customHeight="1" x14ac:dyDescent="0.25"/>
    <row r="304" s="35" customFormat="1" ht="35.1" customHeight="1" x14ac:dyDescent="0.25"/>
    <row r="305" s="35" customFormat="1" ht="35.1" customHeight="1" x14ac:dyDescent="0.25"/>
    <row r="306" s="35" customFormat="1" ht="35.1" customHeight="1" x14ac:dyDescent="0.25"/>
    <row r="307" s="35" customFormat="1" ht="35.1" customHeight="1" x14ac:dyDescent="0.25"/>
    <row r="308" s="35" customFormat="1" ht="35.1" customHeight="1" x14ac:dyDescent="0.25"/>
    <row r="309" s="35" customFormat="1" ht="35.1" customHeight="1" x14ac:dyDescent="0.25"/>
    <row r="310" s="35" customFormat="1" ht="35.1" customHeight="1" x14ac:dyDescent="0.25"/>
    <row r="311" s="35" customFormat="1" ht="35.1" customHeight="1" x14ac:dyDescent="0.25"/>
    <row r="312" s="35" customFormat="1" ht="35.1" customHeight="1" x14ac:dyDescent="0.25"/>
    <row r="313" s="35" customFormat="1" ht="35.1" customHeight="1" x14ac:dyDescent="0.25"/>
    <row r="314" s="35" customFormat="1" ht="35.1" customHeight="1" x14ac:dyDescent="0.25"/>
    <row r="315" s="35" customFormat="1" ht="35.1" customHeight="1" x14ac:dyDescent="0.25"/>
    <row r="316" s="35" customFormat="1" ht="35.1" customHeight="1" x14ac:dyDescent="0.25"/>
    <row r="317" s="35" customFormat="1" ht="35.1" customHeight="1" x14ac:dyDescent="0.25"/>
    <row r="318" s="35" customFormat="1" ht="35.1" customHeight="1" x14ac:dyDescent="0.25"/>
    <row r="319" s="35" customFormat="1" ht="35.1" customHeight="1" x14ac:dyDescent="0.25"/>
    <row r="320" s="35" customFormat="1" ht="35.1" customHeight="1" x14ac:dyDescent="0.25"/>
    <row r="321" s="35" customFormat="1" ht="35.1" customHeight="1" x14ac:dyDescent="0.25"/>
    <row r="322" s="35" customFormat="1" ht="35.1" customHeight="1" x14ac:dyDescent="0.25"/>
    <row r="323" s="35" customFormat="1" ht="35.1" customHeight="1" x14ac:dyDescent="0.25"/>
    <row r="324" s="35" customFormat="1" ht="35.1" customHeight="1" x14ac:dyDescent="0.25"/>
    <row r="325" s="35" customFormat="1" ht="35.1" customHeight="1" x14ac:dyDescent="0.25"/>
    <row r="326" s="35" customFormat="1" ht="35.1" customHeight="1" x14ac:dyDescent="0.25"/>
    <row r="327" s="35" customFormat="1" ht="35.1" customHeight="1" x14ac:dyDescent="0.25"/>
    <row r="328" s="35" customFormat="1" ht="35.1" customHeight="1" x14ac:dyDescent="0.25"/>
    <row r="329" s="35" customFormat="1" ht="35.1" customHeight="1" x14ac:dyDescent="0.25"/>
    <row r="330" s="35" customFormat="1" ht="35.1" customHeight="1" x14ac:dyDescent="0.25"/>
    <row r="331" s="35" customFormat="1" ht="35.1" customHeight="1" x14ac:dyDescent="0.25"/>
    <row r="332" s="35" customFormat="1" ht="35.1" customHeight="1" x14ac:dyDescent="0.25"/>
    <row r="333" s="35" customFormat="1" ht="35.1" customHeight="1" x14ac:dyDescent="0.25"/>
    <row r="334" s="35" customFormat="1" ht="35.1" customHeight="1" x14ac:dyDescent="0.25"/>
    <row r="335" s="35" customFormat="1" ht="35.1" customHeight="1" x14ac:dyDescent="0.25"/>
    <row r="336" s="35" customFormat="1" ht="35.1" customHeight="1" x14ac:dyDescent="0.25"/>
    <row r="337" s="35" customFormat="1" ht="35.1" customHeight="1" x14ac:dyDescent="0.25"/>
    <row r="338" s="35" customFormat="1" ht="35.1" customHeight="1" x14ac:dyDescent="0.25"/>
    <row r="339" s="35" customFormat="1" ht="35.1" customHeight="1" x14ac:dyDescent="0.25"/>
    <row r="340" s="35" customFormat="1" ht="35.1" customHeight="1" x14ac:dyDescent="0.25"/>
    <row r="341" s="35" customFormat="1" ht="35.1" customHeight="1" x14ac:dyDescent="0.25"/>
    <row r="342" s="35" customFormat="1" ht="35.1" customHeight="1" x14ac:dyDescent="0.25"/>
    <row r="343" s="35" customFormat="1" ht="35.1" customHeight="1" x14ac:dyDescent="0.25"/>
    <row r="344" s="35" customFormat="1" ht="35.1" customHeight="1" x14ac:dyDescent="0.25"/>
    <row r="345" s="35" customFormat="1" ht="35.1" customHeight="1" x14ac:dyDescent="0.25"/>
    <row r="346" s="35" customFormat="1" ht="35.1" customHeight="1" x14ac:dyDescent="0.25"/>
    <row r="347" s="35" customFormat="1" ht="35.1" customHeight="1" x14ac:dyDescent="0.25"/>
    <row r="348" s="35" customFormat="1" ht="35.1" customHeight="1" x14ac:dyDescent="0.25"/>
    <row r="349" s="35" customFormat="1" ht="35.1" customHeight="1" x14ac:dyDescent="0.25"/>
    <row r="350" s="35" customFormat="1" ht="35.1" customHeight="1" x14ac:dyDescent="0.25"/>
    <row r="351" s="35" customFormat="1" ht="35.1" customHeight="1" x14ac:dyDescent="0.25"/>
    <row r="352" s="35" customFormat="1" ht="35.1" customHeight="1" x14ac:dyDescent="0.25"/>
    <row r="353" s="35" customFormat="1" ht="35.1" customHeight="1" x14ac:dyDescent="0.25"/>
    <row r="354" s="35" customFormat="1" ht="35.1" customHeight="1" x14ac:dyDescent="0.25"/>
    <row r="355" s="35" customFormat="1" ht="35.1" customHeight="1" x14ac:dyDescent="0.25"/>
    <row r="356" s="35" customFormat="1" ht="35.1" customHeight="1" x14ac:dyDescent="0.25"/>
    <row r="357" s="35" customFormat="1" ht="35.1" customHeight="1" x14ac:dyDescent="0.25"/>
    <row r="358" s="35" customFormat="1" ht="35.1" customHeight="1" x14ac:dyDescent="0.25"/>
    <row r="359" s="35" customFormat="1" ht="35.1" customHeight="1" x14ac:dyDescent="0.25"/>
    <row r="360" s="35" customFormat="1" ht="35.1" customHeight="1" x14ac:dyDescent="0.25"/>
    <row r="361" s="35" customFormat="1" ht="35.1" customHeight="1" x14ac:dyDescent="0.25"/>
    <row r="362" s="35" customFormat="1" ht="35.1" customHeight="1" x14ac:dyDescent="0.25"/>
    <row r="363" s="35" customFormat="1" ht="35.1" customHeight="1" x14ac:dyDescent="0.25"/>
    <row r="364" s="35" customFormat="1" ht="35.1" customHeight="1" x14ac:dyDescent="0.25"/>
    <row r="365" s="35" customFormat="1" ht="35.1" customHeight="1" x14ac:dyDescent="0.25"/>
    <row r="366" s="35" customFormat="1" ht="35.1" customHeight="1" x14ac:dyDescent="0.25"/>
    <row r="367" s="35" customFormat="1" ht="35.1" customHeight="1" x14ac:dyDescent="0.25"/>
    <row r="368" s="35" customFormat="1" ht="35.1" customHeight="1" x14ac:dyDescent="0.25"/>
    <row r="369" s="35" customFormat="1" ht="35.1" customHeight="1" x14ac:dyDescent="0.25"/>
    <row r="370" s="35" customFormat="1" ht="35.1" customHeight="1" x14ac:dyDescent="0.25"/>
    <row r="371" s="35" customFormat="1" ht="35.1" customHeight="1" x14ac:dyDescent="0.25"/>
    <row r="372" s="35" customFormat="1" ht="35.1" customHeight="1" x14ac:dyDescent="0.25"/>
    <row r="373" s="35" customFormat="1" ht="35.1" customHeight="1" x14ac:dyDescent="0.25"/>
    <row r="374" s="35" customFormat="1" ht="35.1" customHeight="1" x14ac:dyDescent="0.25"/>
    <row r="375" s="35" customFormat="1" ht="35.1" customHeight="1" x14ac:dyDescent="0.25"/>
    <row r="376" s="35" customFormat="1" ht="35.1" customHeight="1" x14ac:dyDescent="0.25"/>
    <row r="377" s="35" customFormat="1" ht="35.1" customHeight="1" x14ac:dyDescent="0.25"/>
    <row r="378" s="35" customFormat="1" ht="35.1" customHeight="1" x14ac:dyDescent="0.25"/>
    <row r="379" s="35" customFormat="1" ht="35.1" customHeight="1" x14ac:dyDescent="0.25"/>
    <row r="380" s="35" customFormat="1" ht="35.1" customHeight="1" x14ac:dyDescent="0.25"/>
    <row r="381" s="35" customFormat="1" ht="35.1" customHeight="1" x14ac:dyDescent="0.25"/>
    <row r="382" s="35" customFormat="1" ht="35.1" customHeight="1" x14ac:dyDescent="0.25"/>
    <row r="383" s="35" customFormat="1" ht="35.1" customHeight="1" x14ac:dyDescent="0.25"/>
    <row r="384" s="35" customFormat="1" ht="35.1" customHeight="1" x14ac:dyDescent="0.25"/>
    <row r="385" s="35" customFormat="1" ht="35.1" customHeight="1" x14ac:dyDescent="0.25"/>
    <row r="386" s="35" customFormat="1" ht="35.1" customHeight="1" x14ac:dyDescent="0.25"/>
    <row r="387" s="35" customFormat="1" ht="35.1" customHeight="1" x14ac:dyDescent="0.25"/>
    <row r="388" s="35" customFormat="1" ht="35.1" customHeight="1" x14ac:dyDescent="0.25"/>
    <row r="389" s="35" customFormat="1" ht="35.1" customHeight="1" x14ac:dyDescent="0.25"/>
    <row r="390" s="35" customFormat="1" ht="35.1" customHeight="1" x14ac:dyDescent="0.25"/>
    <row r="391" s="35" customFormat="1" ht="35.1" customHeight="1" x14ac:dyDescent="0.25"/>
    <row r="392" s="35" customFormat="1" ht="35.1" customHeight="1" x14ac:dyDescent="0.25"/>
    <row r="393" s="35" customFormat="1" ht="35.1" customHeight="1" x14ac:dyDescent="0.25"/>
    <row r="394" s="35" customFormat="1" ht="35.1" customHeight="1" x14ac:dyDescent="0.25"/>
    <row r="395" s="35" customFormat="1" ht="35.1" customHeight="1" x14ac:dyDescent="0.25"/>
    <row r="396" s="35" customFormat="1" ht="35.1" customHeight="1" x14ac:dyDescent="0.25"/>
    <row r="397" s="35" customFormat="1" ht="35.1" customHeight="1" x14ac:dyDescent="0.25"/>
    <row r="398" s="35" customFormat="1" ht="35.1" customHeight="1" x14ac:dyDescent="0.25"/>
    <row r="399" s="35" customFormat="1" ht="35.1" customHeight="1" x14ac:dyDescent="0.25"/>
    <row r="400" s="35" customFormat="1" ht="35.1" customHeight="1" x14ac:dyDescent="0.25"/>
    <row r="401" s="35" customFormat="1" ht="35.1" customHeight="1" x14ac:dyDescent="0.25"/>
    <row r="402" s="35" customFormat="1" ht="35.1" customHeight="1" x14ac:dyDescent="0.25"/>
    <row r="403" s="35" customFormat="1" ht="35.1" customHeight="1" x14ac:dyDescent="0.25"/>
    <row r="404" s="35" customFormat="1" ht="35.1" customHeight="1" x14ac:dyDescent="0.25"/>
    <row r="405" s="35" customFormat="1" ht="35.1" customHeight="1" x14ac:dyDescent="0.25"/>
    <row r="406" s="35" customFormat="1" ht="35.1" customHeight="1" x14ac:dyDescent="0.25"/>
    <row r="407" s="35" customFormat="1" ht="35.1" customHeight="1" x14ac:dyDescent="0.25"/>
    <row r="408" s="35" customFormat="1" ht="35.1" customHeight="1" x14ac:dyDescent="0.25"/>
    <row r="409" s="35" customFormat="1" ht="35.1" customHeight="1" x14ac:dyDescent="0.25"/>
    <row r="410" s="35" customFormat="1" ht="35.1" customHeight="1" x14ac:dyDescent="0.25"/>
    <row r="411" s="35" customFormat="1" ht="35.1" customHeight="1" x14ac:dyDescent="0.25"/>
    <row r="412" s="35" customFormat="1" ht="35.1" customHeight="1" x14ac:dyDescent="0.25"/>
    <row r="413" s="35" customFormat="1" ht="35.1" customHeight="1" x14ac:dyDescent="0.25"/>
    <row r="414" s="35" customFormat="1" ht="35.1" customHeight="1" x14ac:dyDescent="0.25"/>
    <row r="415" s="35" customFormat="1" ht="35.1" customHeight="1" x14ac:dyDescent="0.25"/>
    <row r="416" s="35" customFormat="1" ht="35.1" customHeight="1" x14ac:dyDescent="0.25"/>
    <row r="417" s="35" customFormat="1" ht="35.1" customHeight="1" x14ac:dyDescent="0.25"/>
    <row r="418" s="35" customFormat="1" ht="35.1" customHeight="1" x14ac:dyDescent="0.25"/>
    <row r="419" s="35" customFormat="1" ht="35.1" customHeight="1" x14ac:dyDescent="0.25"/>
    <row r="420" s="35" customFormat="1" ht="35.1" customHeight="1" x14ac:dyDescent="0.25"/>
    <row r="421" s="35" customFormat="1" ht="35.1" customHeight="1" x14ac:dyDescent="0.25"/>
    <row r="422" s="35" customFormat="1" ht="35.1" customHeight="1" x14ac:dyDescent="0.25"/>
    <row r="423" s="35" customFormat="1" ht="35.1" customHeight="1" x14ac:dyDescent="0.25"/>
    <row r="424" s="35" customFormat="1" ht="35.1" customHeight="1" x14ac:dyDescent="0.25"/>
    <row r="425" s="35" customFormat="1" ht="35.1" customHeight="1" x14ac:dyDescent="0.25"/>
    <row r="426" s="35" customFormat="1" ht="35.1" customHeight="1" x14ac:dyDescent="0.25"/>
    <row r="427" s="35" customFormat="1" ht="35.1" customHeight="1" x14ac:dyDescent="0.25"/>
    <row r="428" s="35" customFormat="1" ht="35.1" customHeight="1" x14ac:dyDescent="0.25"/>
    <row r="429" s="35" customFormat="1" ht="35.1" customHeight="1" x14ac:dyDescent="0.25"/>
    <row r="430" s="35" customFormat="1" ht="35.1" customHeight="1" x14ac:dyDescent="0.25"/>
    <row r="431" s="35" customFormat="1" ht="35.1" customHeight="1" x14ac:dyDescent="0.25"/>
    <row r="432" s="35" customFormat="1" ht="35.1" customHeight="1" x14ac:dyDescent="0.25"/>
    <row r="433" s="35" customFormat="1" ht="35.1" customHeight="1" x14ac:dyDescent="0.25"/>
    <row r="434" s="35" customFormat="1" ht="35.1" customHeight="1" x14ac:dyDescent="0.25"/>
    <row r="435" s="35" customFormat="1" ht="35.1" customHeight="1" x14ac:dyDescent="0.25"/>
    <row r="436" s="35" customFormat="1" ht="35.1" customHeight="1" x14ac:dyDescent="0.25"/>
    <row r="437" s="35" customFormat="1" ht="35.1" customHeight="1" x14ac:dyDescent="0.25"/>
    <row r="438" s="35" customFormat="1" ht="35.1" customHeight="1" x14ac:dyDescent="0.25"/>
    <row r="439" s="35" customFormat="1" ht="35.1" customHeight="1" x14ac:dyDescent="0.25"/>
    <row r="440" s="35" customFormat="1" ht="35.1" customHeight="1" x14ac:dyDescent="0.25"/>
    <row r="441" s="35" customFormat="1" ht="35.1" customHeight="1" x14ac:dyDescent="0.25"/>
    <row r="442" s="35" customFormat="1" ht="35.1" customHeight="1" x14ac:dyDescent="0.25"/>
    <row r="443" s="35" customFormat="1" ht="35.1" customHeight="1" x14ac:dyDescent="0.25"/>
    <row r="444" s="35" customFormat="1" ht="35.1" customHeight="1" x14ac:dyDescent="0.25"/>
    <row r="445" s="35" customFormat="1" ht="35.1" customHeight="1" x14ac:dyDescent="0.25"/>
    <row r="446" s="35" customFormat="1" ht="35.1" customHeight="1" x14ac:dyDescent="0.25"/>
    <row r="447" s="35" customFormat="1" ht="35.1" customHeight="1" x14ac:dyDescent="0.25"/>
    <row r="448" s="35" customFormat="1" ht="35.1" customHeight="1" x14ac:dyDescent="0.25"/>
    <row r="449" s="35" customFormat="1" ht="35.1" customHeight="1" x14ac:dyDescent="0.25"/>
    <row r="450" s="35" customFormat="1" ht="35.1" customHeight="1" x14ac:dyDescent="0.25"/>
    <row r="451" s="35" customFormat="1" ht="35.1" customHeight="1" x14ac:dyDescent="0.25"/>
    <row r="452" s="35" customFormat="1" ht="35.1" customHeight="1" x14ac:dyDescent="0.25"/>
    <row r="453" s="35" customFormat="1" ht="35.1" customHeight="1" x14ac:dyDescent="0.25"/>
    <row r="454" s="35" customFormat="1" ht="35.1" customHeight="1" x14ac:dyDescent="0.25"/>
    <row r="455" s="35" customFormat="1" ht="35.1" customHeight="1" x14ac:dyDescent="0.25"/>
    <row r="456" s="35" customFormat="1" ht="35.1" customHeight="1" x14ac:dyDescent="0.25"/>
    <row r="457" s="35" customFormat="1" ht="35.1" customHeight="1" x14ac:dyDescent="0.25"/>
    <row r="458" s="35" customFormat="1" ht="35.1" customHeight="1" x14ac:dyDescent="0.25"/>
    <row r="459" s="35" customFormat="1" ht="35.1" customHeight="1" x14ac:dyDescent="0.25"/>
    <row r="460" s="35" customFormat="1" ht="35.1" customHeight="1" x14ac:dyDescent="0.25"/>
    <row r="461" s="35" customFormat="1" ht="35.1" customHeight="1" x14ac:dyDescent="0.25"/>
    <row r="462" s="35" customFormat="1" ht="35.1" customHeight="1" x14ac:dyDescent="0.25"/>
    <row r="463" s="35" customFormat="1" ht="35.1" customHeight="1" x14ac:dyDescent="0.25"/>
    <row r="464" s="35" customFormat="1" ht="35.1" customHeight="1" x14ac:dyDescent="0.25"/>
    <row r="465" s="35" customFormat="1" ht="35.1" customHeight="1" x14ac:dyDescent="0.25"/>
    <row r="466" s="35" customFormat="1" ht="35.1" customHeight="1" x14ac:dyDescent="0.25"/>
    <row r="467" s="35" customFormat="1" ht="35.1" customHeight="1" x14ac:dyDescent="0.25"/>
    <row r="468" s="35" customFormat="1" ht="35.1" customHeight="1" x14ac:dyDescent="0.25"/>
    <row r="469" s="35" customFormat="1" ht="35.1" customHeight="1" x14ac:dyDescent="0.25"/>
    <row r="470" s="35" customFormat="1" ht="35.1" customHeight="1" x14ac:dyDescent="0.25"/>
    <row r="471" s="35" customFormat="1" ht="35.1" customHeight="1" x14ac:dyDescent="0.25"/>
    <row r="472" s="35" customFormat="1" ht="35.1" customHeight="1" x14ac:dyDescent="0.25"/>
    <row r="473" s="35" customFormat="1" ht="35.1" customHeight="1" x14ac:dyDescent="0.25"/>
    <row r="474" s="35" customFormat="1" ht="35.1" customHeight="1" x14ac:dyDescent="0.25"/>
    <row r="475" s="35" customFormat="1" ht="35.1" customHeight="1" x14ac:dyDescent="0.25"/>
    <row r="476" s="35" customFormat="1" ht="35.1" customHeight="1" x14ac:dyDescent="0.25"/>
    <row r="477" s="35" customFormat="1" ht="35.1" customHeight="1" x14ac:dyDescent="0.25"/>
    <row r="478" s="35" customFormat="1" ht="35.1" customHeight="1" x14ac:dyDescent="0.25"/>
    <row r="479" s="35" customFormat="1" ht="35.1" customHeight="1" x14ac:dyDescent="0.25"/>
    <row r="480" s="35" customFormat="1" ht="35.1" customHeight="1" x14ac:dyDescent="0.25"/>
    <row r="481" s="35" customFormat="1" ht="35.1" customHeight="1" x14ac:dyDescent="0.25"/>
    <row r="482" s="35" customFormat="1" ht="35.1" customHeight="1" x14ac:dyDescent="0.25"/>
    <row r="483" s="35" customFormat="1" ht="35.1" customHeight="1" x14ac:dyDescent="0.25"/>
    <row r="484" s="35" customFormat="1" ht="35.1" customHeight="1" x14ac:dyDescent="0.25"/>
    <row r="485" s="35" customFormat="1" ht="35.1" customHeight="1" x14ac:dyDescent="0.25"/>
    <row r="486" s="35" customFormat="1" ht="35.1" customHeight="1" x14ac:dyDescent="0.25"/>
    <row r="487" s="35" customFormat="1" ht="35.1" customHeight="1" x14ac:dyDescent="0.25"/>
    <row r="488" s="35" customFormat="1" ht="35.1" customHeight="1" x14ac:dyDescent="0.25"/>
    <row r="489" s="35" customFormat="1" ht="35.1" customHeight="1" x14ac:dyDescent="0.25"/>
    <row r="490" s="35" customFormat="1" ht="35.1" customHeight="1" x14ac:dyDescent="0.25"/>
    <row r="491" s="35" customFormat="1" ht="35.1" customHeight="1" x14ac:dyDescent="0.25"/>
    <row r="492" s="35" customFormat="1" ht="35.1" customHeight="1" x14ac:dyDescent="0.25"/>
    <row r="493" s="35" customFormat="1" ht="35.1" customHeight="1" x14ac:dyDescent="0.25"/>
    <row r="494" s="35" customFormat="1" ht="35.1" customHeight="1" x14ac:dyDescent="0.25"/>
    <row r="495" s="35" customFormat="1" ht="35.1" customHeight="1" x14ac:dyDescent="0.25"/>
    <row r="496" s="35" customFormat="1" ht="35.1" customHeight="1" x14ac:dyDescent="0.25"/>
    <row r="497" s="35" customFormat="1" ht="35.1" customHeight="1" x14ac:dyDescent="0.25"/>
    <row r="498" s="35" customFormat="1" ht="35.1" customHeight="1" x14ac:dyDescent="0.25"/>
    <row r="499" s="35" customFormat="1" ht="35.1" customHeight="1" x14ac:dyDescent="0.25"/>
    <row r="500" s="35" customFormat="1" ht="35.1" customHeight="1" x14ac:dyDescent="0.25"/>
    <row r="501" s="35" customFormat="1" ht="35.1" customHeight="1" x14ac:dyDescent="0.25"/>
    <row r="502" s="35" customFormat="1" ht="35.1" customHeight="1" x14ac:dyDescent="0.25"/>
    <row r="503" s="35" customFormat="1" ht="35.1" customHeight="1" x14ac:dyDescent="0.25"/>
    <row r="504" s="35" customFormat="1" ht="35.1" customHeight="1" x14ac:dyDescent="0.25"/>
    <row r="505" s="35" customFormat="1" ht="35.1" customHeight="1" x14ac:dyDescent="0.25"/>
    <row r="506" s="35" customFormat="1" ht="35.1" customHeight="1" x14ac:dyDescent="0.25"/>
    <row r="507" s="35" customFormat="1" ht="35.1" customHeight="1" x14ac:dyDescent="0.25"/>
    <row r="508" s="35" customFormat="1" ht="35.1" customHeight="1" x14ac:dyDescent="0.25"/>
    <row r="509" s="35" customFormat="1" ht="35.1" customHeight="1" x14ac:dyDescent="0.25"/>
    <row r="510" s="35" customFormat="1" ht="35.1" customHeight="1" x14ac:dyDescent="0.25"/>
    <row r="511" s="35" customFormat="1" ht="35.1" customHeight="1" x14ac:dyDescent="0.25"/>
    <row r="512" s="35" customFormat="1" ht="35.1" customHeight="1" x14ac:dyDescent="0.25"/>
    <row r="513" s="35" customFormat="1" ht="35.1" customHeight="1" x14ac:dyDescent="0.25"/>
    <row r="514" s="35" customFormat="1" ht="35.1" customHeight="1" x14ac:dyDescent="0.25"/>
    <row r="515" s="35" customFormat="1" ht="35.1" customHeight="1" x14ac:dyDescent="0.25"/>
    <row r="516" s="35" customFormat="1" ht="35.1" customHeight="1" x14ac:dyDescent="0.25"/>
    <row r="517" s="35" customFormat="1" ht="35.1" customHeight="1" x14ac:dyDescent="0.25"/>
    <row r="518" s="35" customFormat="1" ht="35.1" customHeight="1" x14ac:dyDescent="0.25"/>
    <row r="519" s="35" customFormat="1" ht="35.1" customHeight="1" x14ac:dyDescent="0.25"/>
    <row r="520" s="35" customFormat="1" ht="35.1" customHeight="1" x14ac:dyDescent="0.25"/>
    <row r="521" s="35" customFormat="1" ht="35.1" customHeight="1" x14ac:dyDescent="0.25"/>
    <row r="522" s="35" customFormat="1" ht="35.1" customHeight="1" x14ac:dyDescent="0.25"/>
    <row r="523" s="35" customFormat="1" ht="35.1" customHeight="1" x14ac:dyDescent="0.25"/>
    <row r="524" s="35" customFormat="1" ht="35.1" customHeight="1" x14ac:dyDescent="0.25"/>
    <row r="525" s="35" customFormat="1" ht="35.1" customHeight="1" x14ac:dyDescent="0.25"/>
    <row r="526" s="35" customFormat="1" ht="35.1" customHeight="1" x14ac:dyDescent="0.25"/>
    <row r="527" s="35" customFormat="1" ht="35.1" customHeight="1" x14ac:dyDescent="0.25"/>
    <row r="528" s="35" customFormat="1" ht="35.1" customHeight="1" x14ac:dyDescent="0.25"/>
    <row r="529" s="35" customFormat="1" ht="35.1" customHeight="1" x14ac:dyDescent="0.25"/>
    <row r="530" s="35" customFormat="1" ht="35.1" customHeight="1" x14ac:dyDescent="0.25"/>
    <row r="531" s="35" customFormat="1" ht="35.1" customHeight="1" x14ac:dyDescent="0.25"/>
    <row r="532" s="35" customFormat="1" ht="35.1" customHeight="1" x14ac:dyDescent="0.25"/>
    <row r="533" s="35" customFormat="1" ht="35.1" customHeight="1" x14ac:dyDescent="0.25"/>
    <row r="534" s="35" customFormat="1" ht="35.1" customHeight="1" x14ac:dyDescent="0.25"/>
    <row r="535" s="35" customFormat="1" ht="35.1" customHeight="1" x14ac:dyDescent="0.25"/>
    <row r="536" s="35" customFormat="1" ht="35.1" customHeight="1" x14ac:dyDescent="0.25"/>
    <row r="537" s="35" customFormat="1" ht="35.1" customHeight="1" x14ac:dyDescent="0.25"/>
    <row r="538" s="35" customFormat="1" ht="35.1" customHeight="1" x14ac:dyDescent="0.25"/>
    <row r="539" s="35" customFormat="1" ht="35.1" customHeight="1" x14ac:dyDescent="0.25"/>
    <row r="540" s="35" customFormat="1" ht="35.1" customHeight="1" x14ac:dyDescent="0.25"/>
    <row r="541" s="35" customFormat="1" ht="35.1" customHeight="1" x14ac:dyDescent="0.25"/>
    <row r="542" s="35" customFormat="1" ht="35.1" customHeight="1" x14ac:dyDescent="0.25"/>
    <row r="543" s="35" customFormat="1" ht="35.1" customHeight="1" x14ac:dyDescent="0.25"/>
    <row r="544" s="35" customFormat="1" ht="35.1" customHeight="1" x14ac:dyDescent="0.25"/>
    <row r="545" s="35" customFormat="1" ht="35.1" customHeight="1" x14ac:dyDescent="0.25"/>
    <row r="546" s="35" customFormat="1" ht="35.1" customHeight="1" x14ac:dyDescent="0.25"/>
    <row r="547" s="35" customFormat="1" ht="35.1" customHeight="1" x14ac:dyDescent="0.25"/>
    <row r="548" s="35" customFormat="1" ht="35.1" customHeight="1" x14ac:dyDescent="0.25"/>
    <row r="549" s="35" customFormat="1" ht="35.1" customHeight="1" x14ac:dyDescent="0.25"/>
    <row r="550" s="35" customFormat="1" ht="35.1" customHeight="1" x14ac:dyDescent="0.25"/>
    <row r="551" s="35" customFormat="1" ht="35.1" customHeight="1" x14ac:dyDescent="0.25"/>
    <row r="552" s="35" customFormat="1" ht="35.1" customHeight="1" x14ac:dyDescent="0.25"/>
    <row r="553" s="35" customFormat="1" ht="35.1" customHeight="1" x14ac:dyDescent="0.25"/>
    <row r="554" s="35" customFormat="1" ht="35.1" customHeight="1" x14ac:dyDescent="0.25"/>
    <row r="555" s="35" customFormat="1" ht="35.1" customHeight="1" x14ac:dyDescent="0.25"/>
    <row r="556" s="35" customFormat="1" ht="35.1" customHeight="1" x14ac:dyDescent="0.25"/>
    <row r="557" s="35" customFormat="1" ht="35.1" customHeight="1" x14ac:dyDescent="0.25"/>
    <row r="558" s="35" customFormat="1" ht="35.1" customHeight="1" x14ac:dyDescent="0.25"/>
    <row r="559" s="35" customFormat="1" ht="35.1" customHeight="1" x14ac:dyDescent="0.25"/>
    <row r="560" s="35" customFormat="1" ht="35.1" customHeight="1" x14ac:dyDescent="0.25"/>
    <row r="561" s="35" customFormat="1" ht="35.1" customHeight="1" x14ac:dyDescent="0.25"/>
    <row r="562" s="35" customFormat="1" ht="35.1" customHeight="1" x14ac:dyDescent="0.25"/>
    <row r="563" s="35" customFormat="1" ht="35.1" customHeight="1" x14ac:dyDescent="0.25"/>
    <row r="564" s="35" customFormat="1" ht="35.1" customHeight="1" x14ac:dyDescent="0.25"/>
    <row r="565" s="35" customFormat="1" ht="35.1" customHeight="1" x14ac:dyDescent="0.25"/>
    <row r="566" s="35" customFormat="1" ht="35.1" customHeight="1" x14ac:dyDescent="0.25"/>
    <row r="567" s="35" customFormat="1" ht="35.1" customHeight="1" x14ac:dyDescent="0.25"/>
    <row r="568" s="35" customFormat="1" ht="35.1" customHeight="1" x14ac:dyDescent="0.25"/>
    <row r="569" s="35" customFormat="1" ht="35.1" customHeight="1" x14ac:dyDescent="0.25"/>
    <row r="570" s="35" customFormat="1" ht="35.1" customHeight="1" x14ac:dyDescent="0.25"/>
    <row r="571" s="35" customFormat="1" ht="35.1" customHeight="1" x14ac:dyDescent="0.25"/>
    <row r="572" s="35" customFormat="1" ht="35.1" customHeight="1" x14ac:dyDescent="0.25"/>
    <row r="573" s="35" customFormat="1" ht="35.1" customHeight="1" x14ac:dyDescent="0.25"/>
    <row r="574" s="35" customFormat="1" ht="35.1" customHeight="1" x14ac:dyDescent="0.25"/>
    <row r="575" s="35" customFormat="1" ht="35.1" customHeight="1" x14ac:dyDescent="0.25"/>
    <row r="576" s="35" customFormat="1" ht="35.1" customHeight="1" x14ac:dyDescent="0.25"/>
    <row r="577" s="35" customFormat="1" ht="35.1" customHeight="1" x14ac:dyDescent="0.25"/>
    <row r="578" s="35" customFormat="1" ht="35.1" customHeight="1" x14ac:dyDescent="0.25"/>
    <row r="579" s="35" customFormat="1" ht="35.1" customHeight="1" x14ac:dyDescent="0.25"/>
    <row r="580" s="35" customFormat="1" ht="35.1" customHeight="1" x14ac:dyDescent="0.25"/>
    <row r="581" s="35" customFormat="1" ht="35.1" customHeight="1" x14ac:dyDescent="0.25"/>
    <row r="582" s="35" customFormat="1" ht="35.1" customHeight="1" x14ac:dyDescent="0.25"/>
    <row r="583" s="35" customFormat="1" ht="35.1" customHeight="1" x14ac:dyDescent="0.25"/>
    <row r="584" s="35" customFormat="1" ht="35.1" customHeight="1" x14ac:dyDescent="0.25"/>
    <row r="585" s="35" customFormat="1" ht="35.1" customHeight="1" x14ac:dyDescent="0.25"/>
    <row r="586" s="35" customFormat="1" ht="35.1" customHeight="1" x14ac:dyDescent="0.25"/>
    <row r="587" s="35" customFormat="1" ht="35.1" customHeight="1" x14ac:dyDescent="0.25"/>
    <row r="588" s="35" customFormat="1" ht="35.1" customHeight="1" x14ac:dyDescent="0.25"/>
    <row r="589" s="35" customFormat="1" ht="35.1" customHeight="1" x14ac:dyDescent="0.25"/>
    <row r="590" s="35" customFormat="1" ht="35.1" customHeight="1" x14ac:dyDescent="0.25"/>
    <row r="591" s="35" customFormat="1" ht="35.1" customHeight="1" x14ac:dyDescent="0.25"/>
    <row r="592" s="35" customFormat="1" ht="35.1" customHeight="1" x14ac:dyDescent="0.25"/>
    <row r="593" s="35" customFormat="1" ht="35.1" customHeight="1" x14ac:dyDescent="0.25"/>
    <row r="594" s="35" customFormat="1" ht="35.1" customHeight="1" x14ac:dyDescent="0.25"/>
    <row r="595" s="35" customFormat="1" ht="35.1" customHeight="1" x14ac:dyDescent="0.25"/>
    <row r="596" s="35" customFormat="1" ht="35.1" customHeight="1" x14ac:dyDescent="0.25"/>
    <row r="597" s="35" customFormat="1" ht="35.1" customHeight="1" x14ac:dyDescent="0.25"/>
    <row r="598" s="35" customFormat="1" ht="35.1" customHeight="1" x14ac:dyDescent="0.25"/>
    <row r="599" s="35" customFormat="1" ht="35.1" customHeight="1" x14ac:dyDescent="0.25"/>
    <row r="600" s="35" customFormat="1" ht="35.1" customHeight="1" x14ac:dyDescent="0.25"/>
    <row r="601" s="35" customFormat="1" ht="35.1" customHeight="1" x14ac:dyDescent="0.25"/>
    <row r="602" s="35" customFormat="1" ht="35.1" customHeight="1" x14ac:dyDescent="0.25"/>
    <row r="603" s="35" customFormat="1" ht="35.1" customHeight="1" x14ac:dyDescent="0.25"/>
    <row r="604" s="35" customFormat="1" ht="35.1" customHeight="1" x14ac:dyDescent="0.25"/>
    <row r="605" s="35" customFormat="1" ht="35.1" customHeight="1" x14ac:dyDescent="0.25"/>
    <row r="606" s="35" customFormat="1" ht="35.1" customHeight="1" x14ac:dyDescent="0.25"/>
    <row r="607" s="35" customFormat="1" ht="35.1" customHeight="1" x14ac:dyDescent="0.25"/>
    <row r="608" s="35" customFormat="1" ht="35.1" customHeight="1" x14ac:dyDescent="0.25"/>
    <row r="609" s="35" customFormat="1" ht="35.1" customHeight="1" x14ac:dyDescent="0.25"/>
    <row r="610" s="35" customFormat="1" ht="35.1" customHeight="1" x14ac:dyDescent="0.25"/>
    <row r="611" s="35" customFormat="1" ht="35.1" customHeight="1" x14ac:dyDescent="0.25"/>
    <row r="612" s="35" customFormat="1" ht="35.1" customHeight="1" x14ac:dyDescent="0.25"/>
    <row r="613" s="35" customFormat="1" ht="35.1" customHeight="1" x14ac:dyDescent="0.25"/>
    <row r="614" s="35" customFormat="1" ht="35.1" customHeight="1" x14ac:dyDescent="0.25"/>
    <row r="615" s="35" customFormat="1" ht="35.1" customHeight="1" x14ac:dyDescent="0.25"/>
    <row r="616" s="35" customFormat="1" ht="35.1" customHeight="1" x14ac:dyDescent="0.25"/>
    <row r="617" s="35" customFormat="1" ht="35.1" customHeight="1" x14ac:dyDescent="0.25"/>
    <row r="618" s="35" customFormat="1" ht="35.1" customHeight="1" x14ac:dyDescent="0.25"/>
    <row r="619" s="35" customFormat="1" ht="35.1" customHeight="1" x14ac:dyDescent="0.25"/>
    <row r="620" s="35" customFormat="1" ht="35.1" customHeight="1" x14ac:dyDescent="0.25"/>
    <row r="621" s="35" customFormat="1" ht="35.1" customHeight="1" x14ac:dyDescent="0.25"/>
    <row r="622" s="35" customFormat="1" ht="35.1" customHeight="1" x14ac:dyDescent="0.25"/>
    <row r="623" s="35" customFormat="1" ht="35.1" customHeight="1" x14ac:dyDescent="0.25"/>
    <row r="624" s="35" customFormat="1" ht="35.1" customHeight="1" x14ac:dyDescent="0.25"/>
    <row r="625" s="35" customFormat="1" ht="35.1" customHeight="1" x14ac:dyDescent="0.25"/>
    <row r="626" s="35" customFormat="1" ht="35.1" customHeight="1" x14ac:dyDescent="0.25"/>
    <row r="627" s="35" customFormat="1" ht="35.1" customHeight="1" x14ac:dyDescent="0.25"/>
    <row r="628" s="35" customFormat="1" ht="35.1" customHeight="1" x14ac:dyDescent="0.25"/>
    <row r="629" s="35" customFormat="1" ht="35.1" customHeight="1" x14ac:dyDescent="0.25"/>
    <row r="630" s="35" customFormat="1" ht="35.1" customHeight="1" x14ac:dyDescent="0.25"/>
    <row r="631" s="35" customFormat="1" ht="35.1" customHeight="1" x14ac:dyDescent="0.25"/>
    <row r="632" s="35" customFormat="1" ht="35.1" customHeight="1" x14ac:dyDescent="0.25"/>
    <row r="633" s="35" customFormat="1" ht="35.1" customHeight="1" x14ac:dyDescent="0.25"/>
    <row r="634" s="35" customFormat="1" ht="35.1" customHeight="1" x14ac:dyDescent="0.25"/>
    <row r="635" s="35" customFormat="1" ht="35.1" customHeight="1" x14ac:dyDescent="0.25"/>
    <row r="636" s="35" customFormat="1" ht="35.1" customHeight="1" x14ac:dyDescent="0.25"/>
    <row r="637" s="35" customFormat="1" ht="35.1" customHeight="1" x14ac:dyDescent="0.25"/>
    <row r="638" s="35" customFormat="1" ht="35.1" customHeight="1" x14ac:dyDescent="0.25"/>
    <row r="639" s="35" customFormat="1" ht="35.1" customHeight="1" x14ac:dyDescent="0.25"/>
    <row r="640" s="35" customFormat="1" ht="35.1" customHeight="1" x14ac:dyDescent="0.25"/>
    <row r="641" s="35" customFormat="1" ht="35.1" customHeight="1" x14ac:dyDescent="0.25"/>
    <row r="642" s="35" customFormat="1" ht="35.1" customHeight="1" x14ac:dyDescent="0.25"/>
    <row r="643" s="35" customFormat="1" ht="35.1" customHeight="1" x14ac:dyDescent="0.25"/>
    <row r="644" s="35" customFormat="1" ht="35.1" customHeight="1" x14ac:dyDescent="0.25"/>
    <row r="645" s="35" customFormat="1" ht="35.1" customHeight="1" x14ac:dyDescent="0.25"/>
    <row r="646" s="35" customFormat="1" ht="35.1" customHeight="1" x14ac:dyDescent="0.25"/>
    <row r="647" s="35" customFormat="1" ht="35.1" customHeight="1" x14ac:dyDescent="0.25"/>
    <row r="648" s="35" customFormat="1" ht="35.1" customHeight="1" x14ac:dyDescent="0.25"/>
    <row r="649" s="35" customFormat="1" ht="35.1" customHeight="1" x14ac:dyDescent="0.25"/>
    <row r="650" s="35" customFormat="1" ht="35.1" customHeight="1" x14ac:dyDescent="0.25"/>
    <row r="651" s="35" customFormat="1" ht="35.1" customHeight="1" x14ac:dyDescent="0.25"/>
    <row r="652" s="35" customFormat="1" ht="35.1" customHeight="1" x14ac:dyDescent="0.25"/>
    <row r="653" s="35" customFormat="1" ht="35.1" customHeight="1" x14ac:dyDescent="0.25"/>
    <row r="654" s="35" customFormat="1" ht="35.1" customHeight="1" x14ac:dyDescent="0.25"/>
    <row r="655" s="35" customFormat="1" ht="35.1" customHeight="1" x14ac:dyDescent="0.25"/>
    <row r="656" s="35" customFormat="1" ht="35.1" customHeight="1" x14ac:dyDescent="0.25"/>
    <row r="657" s="35" customFormat="1" ht="35.1" customHeight="1" x14ac:dyDescent="0.25"/>
    <row r="658" s="35" customFormat="1" ht="35.1" customHeight="1" x14ac:dyDescent="0.25"/>
    <row r="659" s="35" customFormat="1" ht="35.1" customHeight="1" x14ac:dyDescent="0.25"/>
    <row r="660" s="35" customFormat="1" ht="35.1" customHeight="1" x14ac:dyDescent="0.25"/>
    <row r="661" s="35" customFormat="1" ht="35.1" customHeight="1" x14ac:dyDescent="0.25"/>
    <row r="662" s="35" customFormat="1" ht="35.1" customHeight="1" x14ac:dyDescent="0.25"/>
    <row r="663" s="35" customFormat="1" ht="35.1" customHeight="1" x14ac:dyDescent="0.25"/>
    <row r="664" s="35" customFormat="1" ht="35.1" customHeight="1" x14ac:dyDescent="0.25"/>
    <row r="665" s="35" customFormat="1" ht="35.1" customHeight="1" x14ac:dyDescent="0.25"/>
    <row r="666" s="35" customFormat="1" ht="35.1" customHeight="1" x14ac:dyDescent="0.25"/>
    <row r="667" s="35" customFormat="1" ht="35.1" customHeight="1" x14ac:dyDescent="0.25"/>
    <row r="668" s="35" customFormat="1" ht="35.1" customHeight="1" x14ac:dyDescent="0.25"/>
    <row r="669" s="35" customFormat="1" ht="35.1" customHeight="1" x14ac:dyDescent="0.25"/>
    <row r="670" s="35" customFormat="1" ht="35.1" customHeight="1" x14ac:dyDescent="0.25"/>
    <row r="671" s="35" customFormat="1" ht="35.1" customHeight="1" x14ac:dyDescent="0.25"/>
    <row r="672" s="35" customFormat="1" ht="35.1" customHeight="1" x14ac:dyDescent="0.25"/>
    <row r="673" s="35" customFormat="1" ht="35.1" customHeight="1" x14ac:dyDescent="0.25"/>
    <row r="674" s="35" customFormat="1" ht="35.1" customHeight="1" x14ac:dyDescent="0.25"/>
    <row r="675" s="35" customFormat="1" ht="35.1" customHeight="1" x14ac:dyDescent="0.25"/>
    <row r="676" s="35" customFormat="1" ht="35.1" customHeight="1" x14ac:dyDescent="0.25"/>
    <row r="677" s="35" customFormat="1" ht="35.1" customHeight="1" x14ac:dyDescent="0.25"/>
    <row r="678" s="35" customFormat="1" ht="35.1" customHeight="1" x14ac:dyDescent="0.25"/>
    <row r="679" s="35" customFormat="1" ht="35.1" customHeight="1" x14ac:dyDescent="0.25"/>
    <row r="680" s="35" customFormat="1" ht="35.1" customHeight="1" x14ac:dyDescent="0.25"/>
    <row r="681" s="35" customFormat="1" ht="35.1" customHeight="1" x14ac:dyDescent="0.25"/>
    <row r="682" s="35" customFormat="1" ht="35.1" customHeight="1" x14ac:dyDescent="0.25"/>
    <row r="683" s="35" customFormat="1" ht="35.1" customHeight="1" x14ac:dyDescent="0.25"/>
    <row r="684" s="35" customFormat="1" ht="35.1" customHeight="1" x14ac:dyDescent="0.25"/>
    <row r="685" s="35" customFormat="1" ht="35.1" customHeight="1" x14ac:dyDescent="0.25"/>
    <row r="686" s="35" customFormat="1" ht="35.1" customHeight="1" x14ac:dyDescent="0.25"/>
    <row r="687" s="35" customFormat="1" ht="35.1" customHeight="1" x14ac:dyDescent="0.25"/>
    <row r="688" s="35" customFormat="1" ht="35.1" customHeight="1" x14ac:dyDescent="0.25"/>
    <row r="689" s="35" customFormat="1" ht="35.1" customHeight="1" x14ac:dyDescent="0.25"/>
    <row r="690" s="35" customFormat="1" ht="35.1" customHeight="1" x14ac:dyDescent="0.25"/>
    <row r="691" s="35" customFormat="1" ht="35.1" customHeight="1" x14ac:dyDescent="0.25"/>
    <row r="692" s="35" customFormat="1" ht="35.1" customHeight="1" x14ac:dyDescent="0.25"/>
    <row r="693" s="35" customFormat="1" ht="35.1" customHeight="1" x14ac:dyDescent="0.25"/>
    <row r="694" s="35" customFormat="1" ht="35.1" customHeight="1" x14ac:dyDescent="0.25"/>
    <row r="695" s="35" customFormat="1" ht="35.1" customHeight="1" x14ac:dyDescent="0.25"/>
    <row r="696" s="35" customFormat="1" ht="35.1" customHeight="1" x14ac:dyDescent="0.25"/>
    <row r="697" s="35" customFormat="1" ht="35.1" customHeight="1" x14ac:dyDescent="0.25"/>
    <row r="698" s="35" customFormat="1" ht="35.1" customHeight="1" x14ac:dyDescent="0.25"/>
    <row r="699" s="35" customFormat="1" ht="35.1" customHeight="1" x14ac:dyDescent="0.25"/>
    <row r="700" s="35" customFormat="1" ht="35.1" customHeight="1" x14ac:dyDescent="0.25"/>
    <row r="701" s="35" customFormat="1" ht="35.1" customHeight="1" x14ac:dyDescent="0.25"/>
    <row r="702" s="35" customFormat="1" ht="35.1" customHeight="1" x14ac:dyDescent="0.25"/>
    <row r="703" s="35" customFormat="1" ht="35.1" customHeight="1" x14ac:dyDescent="0.25"/>
    <row r="704" s="35" customFormat="1" ht="35.1" customHeight="1" x14ac:dyDescent="0.25"/>
    <row r="705" s="35" customFormat="1" ht="35.1" customHeight="1" x14ac:dyDescent="0.25"/>
    <row r="706" s="35" customFormat="1" ht="35.1" customHeight="1" x14ac:dyDescent="0.25"/>
    <row r="707" s="35" customFormat="1" ht="35.1" customHeight="1" x14ac:dyDescent="0.25"/>
    <row r="708" s="35" customFormat="1" ht="35.1" customHeight="1" x14ac:dyDescent="0.25"/>
    <row r="709" s="35" customFormat="1" ht="35.1" customHeight="1" x14ac:dyDescent="0.25"/>
    <row r="710" s="35" customFormat="1" ht="35.1" customHeight="1" x14ac:dyDescent="0.25"/>
    <row r="711" s="35" customFormat="1" ht="35.1" customHeight="1" x14ac:dyDescent="0.25"/>
    <row r="712" s="35" customFormat="1" ht="35.1" customHeight="1" x14ac:dyDescent="0.25"/>
    <row r="713" s="35" customFormat="1" ht="35.1" customHeight="1" x14ac:dyDescent="0.25"/>
    <row r="714" s="35" customFormat="1" ht="35.1" customHeight="1" x14ac:dyDescent="0.25"/>
    <row r="715" s="35" customFormat="1" ht="35.1" customHeight="1" x14ac:dyDescent="0.25"/>
    <row r="716" s="35" customFormat="1" ht="35.1" customHeight="1" x14ac:dyDescent="0.25"/>
    <row r="717" s="35" customFormat="1" ht="35.1" customHeight="1" x14ac:dyDescent="0.25"/>
    <row r="718" s="35" customFormat="1" ht="35.1" customHeight="1" x14ac:dyDescent="0.25"/>
    <row r="719" s="35" customFormat="1" ht="35.1" customHeight="1" x14ac:dyDescent="0.25"/>
    <row r="720" s="35" customFormat="1" ht="35.1" customHeight="1" x14ac:dyDescent="0.25"/>
    <row r="721" s="35" customFormat="1" ht="35.1" customHeight="1" x14ac:dyDescent="0.25"/>
    <row r="722" s="35" customFormat="1" ht="35.1" customHeight="1" x14ac:dyDescent="0.25"/>
    <row r="723" s="35" customFormat="1" ht="35.1" customHeight="1" x14ac:dyDescent="0.25"/>
    <row r="724" s="35" customFormat="1" ht="35.1" customHeight="1" x14ac:dyDescent="0.25"/>
    <row r="725" s="35" customFormat="1" ht="35.1" customHeight="1" x14ac:dyDescent="0.25"/>
    <row r="726" s="35" customFormat="1" ht="35.1" customHeight="1" x14ac:dyDescent="0.25"/>
    <row r="727" s="35" customFormat="1" ht="35.1" customHeight="1" x14ac:dyDescent="0.25"/>
    <row r="728" s="35" customFormat="1" ht="35.1" customHeight="1" x14ac:dyDescent="0.25"/>
    <row r="729" s="35" customFormat="1" ht="35.1" customHeight="1" x14ac:dyDescent="0.25"/>
    <row r="730" s="35" customFormat="1" ht="35.1" customHeight="1" x14ac:dyDescent="0.25"/>
    <row r="731" s="35" customFormat="1" ht="35.1" customHeight="1" x14ac:dyDescent="0.25"/>
    <row r="732" s="35" customFormat="1" ht="35.1" customHeight="1" x14ac:dyDescent="0.25"/>
    <row r="733" s="35" customFormat="1" ht="35.1" customHeight="1" x14ac:dyDescent="0.25"/>
    <row r="734" s="35" customFormat="1" ht="35.1" customHeight="1" x14ac:dyDescent="0.25"/>
    <row r="735" s="35" customFormat="1" ht="35.1" customHeight="1" x14ac:dyDescent="0.25"/>
    <row r="736" s="35" customFormat="1" ht="35.1" customHeight="1" x14ac:dyDescent="0.25"/>
    <row r="737" s="35" customFormat="1" ht="35.1" customHeight="1" x14ac:dyDescent="0.25"/>
    <row r="738" s="35" customFormat="1" ht="35.1" customHeight="1" x14ac:dyDescent="0.25"/>
    <row r="739" s="35" customFormat="1" ht="35.1" customHeight="1" x14ac:dyDescent="0.25"/>
    <row r="740" s="35" customFormat="1" ht="35.1" customHeight="1" x14ac:dyDescent="0.25"/>
    <row r="741" s="35" customFormat="1" ht="35.1" customHeight="1" x14ac:dyDescent="0.25"/>
    <row r="742" s="35" customFormat="1" ht="35.1" customHeight="1" x14ac:dyDescent="0.25"/>
    <row r="743" s="35" customFormat="1" ht="35.1" customHeight="1" x14ac:dyDescent="0.25"/>
    <row r="744" s="35" customFormat="1" ht="35.1" customHeight="1" x14ac:dyDescent="0.25"/>
    <row r="745" s="35" customFormat="1" ht="35.1" customHeight="1" x14ac:dyDescent="0.25"/>
    <row r="746" s="35" customFormat="1" ht="35.1" customHeight="1" x14ac:dyDescent="0.25"/>
    <row r="747" s="35" customFormat="1" ht="35.1" customHeight="1" x14ac:dyDescent="0.25"/>
    <row r="748" s="35" customFormat="1" ht="35.1" customHeight="1" x14ac:dyDescent="0.25"/>
    <row r="749" s="35" customFormat="1" ht="35.1" customHeight="1" x14ac:dyDescent="0.25"/>
    <row r="750" s="35" customFormat="1" ht="35.1" customHeight="1" x14ac:dyDescent="0.25"/>
    <row r="751" s="35" customFormat="1" ht="35.1" customHeight="1" x14ac:dyDescent="0.25"/>
    <row r="752" s="35" customFormat="1" ht="35.1" customHeight="1" x14ac:dyDescent="0.25"/>
    <row r="753" s="35" customFormat="1" ht="35.1" customHeight="1" x14ac:dyDescent="0.25"/>
    <row r="754" s="35" customFormat="1" ht="35.1" customHeight="1" x14ac:dyDescent="0.25"/>
    <row r="755" s="35" customFormat="1" ht="35.1" customHeight="1" x14ac:dyDescent="0.25"/>
    <row r="756" s="35" customFormat="1" ht="35.1" customHeight="1" x14ac:dyDescent="0.25"/>
    <row r="757" s="35" customFormat="1" ht="35.1" customHeight="1" x14ac:dyDescent="0.25"/>
    <row r="758" s="35" customFormat="1" ht="35.1" customHeight="1" x14ac:dyDescent="0.25"/>
    <row r="759" s="35" customFormat="1" ht="35.1" customHeight="1" x14ac:dyDescent="0.25"/>
    <row r="760" s="35" customFormat="1" ht="35.1" customHeight="1" x14ac:dyDescent="0.25"/>
    <row r="761" s="35" customFormat="1" ht="35.1" customHeight="1" x14ac:dyDescent="0.25"/>
    <row r="762" s="35" customFormat="1" ht="35.1" customHeight="1" x14ac:dyDescent="0.25"/>
    <row r="763" s="35" customFormat="1" ht="35.1" customHeight="1" x14ac:dyDescent="0.25"/>
    <row r="764" s="35" customFormat="1" ht="35.1" customHeight="1" x14ac:dyDescent="0.25"/>
    <row r="765" s="35" customFormat="1" ht="35.1" customHeight="1" x14ac:dyDescent="0.25"/>
    <row r="766" s="35" customFormat="1" ht="35.1" customHeight="1" x14ac:dyDescent="0.25"/>
    <row r="767" s="35" customFormat="1" ht="35.1" customHeight="1" x14ac:dyDescent="0.25"/>
    <row r="768" s="35" customFormat="1" ht="35.1" customHeight="1" x14ac:dyDescent="0.25"/>
    <row r="769" s="35" customFormat="1" ht="35.1" customHeight="1" x14ac:dyDescent="0.25"/>
    <row r="770" s="35" customFormat="1" ht="35.1" customHeight="1" x14ac:dyDescent="0.25"/>
    <row r="771" s="35" customFormat="1" ht="35.1" customHeight="1" x14ac:dyDescent="0.25"/>
    <row r="772" s="35" customFormat="1" ht="35.1" customHeight="1" x14ac:dyDescent="0.25"/>
    <row r="773" s="35" customFormat="1" ht="35.1" customHeight="1" x14ac:dyDescent="0.25"/>
    <row r="774" s="35" customFormat="1" ht="35.1" customHeight="1" x14ac:dyDescent="0.25"/>
    <row r="775" s="35" customFormat="1" ht="35.1" customHeight="1" x14ac:dyDescent="0.25"/>
    <row r="776" s="35" customFormat="1" ht="35.1" customHeight="1" x14ac:dyDescent="0.25"/>
    <row r="777" s="35" customFormat="1" ht="35.1" customHeight="1" x14ac:dyDescent="0.25"/>
    <row r="778" s="35" customFormat="1" ht="35.1" customHeight="1" x14ac:dyDescent="0.25"/>
    <row r="779" s="35" customFormat="1" ht="35.1" customHeight="1" x14ac:dyDescent="0.25"/>
    <row r="780" s="35" customFormat="1" ht="35.1" customHeight="1" x14ac:dyDescent="0.25"/>
    <row r="781" s="35" customFormat="1" ht="35.1" customHeight="1" x14ac:dyDescent="0.25"/>
    <row r="782" s="35" customFormat="1" ht="35.1" customHeight="1" x14ac:dyDescent="0.25"/>
    <row r="783" s="35" customFormat="1" ht="35.1" customHeight="1" x14ac:dyDescent="0.25"/>
    <row r="784" s="35" customFormat="1" ht="35.1" customHeight="1" x14ac:dyDescent="0.25"/>
    <row r="785" s="35" customFormat="1" ht="35.1" customHeight="1" x14ac:dyDescent="0.25"/>
    <row r="786" s="35" customFormat="1" ht="35.1" customHeight="1" x14ac:dyDescent="0.25"/>
    <row r="787" s="35" customFormat="1" ht="35.1" customHeight="1" x14ac:dyDescent="0.25"/>
    <row r="788" s="35" customFormat="1" ht="35.1" customHeight="1" x14ac:dyDescent="0.25"/>
    <row r="789" s="35" customFormat="1" ht="35.1" customHeight="1" x14ac:dyDescent="0.25"/>
    <row r="790" s="35" customFormat="1" ht="35.1" customHeight="1" x14ac:dyDescent="0.25"/>
    <row r="791" s="35" customFormat="1" ht="35.1" customHeight="1" x14ac:dyDescent="0.25"/>
    <row r="792" s="35" customFormat="1" ht="35.1" customHeight="1" x14ac:dyDescent="0.25"/>
    <row r="793" s="35" customFormat="1" ht="35.1" customHeight="1" x14ac:dyDescent="0.25"/>
    <row r="794" s="35" customFormat="1" ht="35.1" customHeight="1" x14ac:dyDescent="0.25"/>
    <row r="795" s="35" customFormat="1" ht="35.1" customHeight="1" x14ac:dyDescent="0.25"/>
    <row r="796" s="35" customFormat="1" ht="35.1" customHeight="1" x14ac:dyDescent="0.25"/>
    <row r="797" s="35" customFormat="1" ht="35.1" customHeight="1" x14ac:dyDescent="0.25"/>
    <row r="798" s="35" customFormat="1" ht="35.1" customHeight="1" x14ac:dyDescent="0.25"/>
    <row r="799" s="35" customFormat="1" ht="35.1" customHeight="1" x14ac:dyDescent="0.25"/>
    <row r="800" s="35" customFormat="1" ht="35.1" customHeight="1" x14ac:dyDescent="0.25"/>
    <row r="801" s="35" customFormat="1" ht="35.1" customHeight="1" x14ac:dyDescent="0.25"/>
    <row r="802" s="35" customFormat="1" ht="35.1" customHeight="1" x14ac:dyDescent="0.25"/>
    <row r="803" s="35" customFormat="1" ht="35.1" customHeight="1" x14ac:dyDescent="0.25"/>
    <row r="804" s="35" customFormat="1" ht="35.1" customHeight="1" x14ac:dyDescent="0.25"/>
    <row r="805" s="35" customFormat="1" ht="35.1" customHeight="1" x14ac:dyDescent="0.25"/>
    <row r="806" s="35" customFormat="1" ht="35.1" customHeight="1" x14ac:dyDescent="0.25"/>
    <row r="807" s="35" customFormat="1" ht="35.1" customHeight="1" x14ac:dyDescent="0.25"/>
    <row r="808" s="35" customFormat="1" ht="35.1" customHeight="1" x14ac:dyDescent="0.25"/>
    <row r="809" s="35" customFormat="1" ht="35.1" customHeight="1" x14ac:dyDescent="0.25"/>
    <row r="810" s="35" customFormat="1" ht="35.1" customHeight="1" x14ac:dyDescent="0.25"/>
    <row r="811" s="35" customFormat="1" ht="35.1" customHeight="1" x14ac:dyDescent="0.25"/>
    <row r="812" s="35" customFormat="1" ht="35.1" customHeight="1" x14ac:dyDescent="0.25"/>
    <row r="813" s="35" customFormat="1" ht="35.1" customHeight="1" x14ac:dyDescent="0.25"/>
    <row r="814" s="35" customFormat="1" ht="35.1" customHeight="1" x14ac:dyDescent="0.25"/>
    <row r="815" s="35" customFormat="1" ht="35.1" customHeight="1" x14ac:dyDescent="0.25"/>
    <row r="816" s="35" customFormat="1" ht="35.1" customHeight="1" x14ac:dyDescent="0.25"/>
    <row r="817" s="35" customFormat="1" ht="35.1" customHeight="1" x14ac:dyDescent="0.25"/>
    <row r="818" s="35" customFormat="1" ht="35.1" customHeight="1" x14ac:dyDescent="0.25"/>
    <row r="819" s="35" customFormat="1" ht="35.1" customHeight="1" x14ac:dyDescent="0.25"/>
    <row r="820" s="35" customFormat="1" ht="35.1" customHeight="1" x14ac:dyDescent="0.25"/>
    <row r="821" s="35" customFormat="1" ht="35.1" customHeight="1" x14ac:dyDescent="0.25"/>
    <row r="822" s="35" customFormat="1" ht="35.1" customHeight="1" x14ac:dyDescent="0.25"/>
    <row r="823" s="35" customFormat="1" ht="35.1" customHeight="1" x14ac:dyDescent="0.25"/>
    <row r="824" s="35" customFormat="1" ht="35.1" customHeight="1" x14ac:dyDescent="0.25"/>
    <row r="825" s="35" customFormat="1" ht="35.1" customHeight="1" x14ac:dyDescent="0.25"/>
    <row r="826" s="35" customFormat="1" ht="35.1" customHeight="1" x14ac:dyDescent="0.25"/>
    <row r="827" s="35" customFormat="1" ht="35.1" customHeight="1" x14ac:dyDescent="0.25"/>
    <row r="828" s="35" customFormat="1" ht="35.1" customHeight="1" x14ac:dyDescent="0.25"/>
    <row r="829" s="35" customFormat="1" ht="35.1" customHeight="1" x14ac:dyDescent="0.25"/>
    <row r="830" s="35" customFormat="1" ht="35.1" customHeight="1" x14ac:dyDescent="0.25"/>
    <row r="831" s="35" customFormat="1" ht="35.1" customHeight="1" x14ac:dyDescent="0.25"/>
    <row r="832" s="35" customFormat="1" ht="35.1" customHeight="1" x14ac:dyDescent="0.25"/>
    <row r="833" s="35" customFormat="1" ht="35.1" customHeight="1" x14ac:dyDescent="0.25"/>
    <row r="834" s="35" customFormat="1" ht="35.1" customHeight="1" x14ac:dyDescent="0.25"/>
    <row r="835" s="35" customFormat="1" ht="35.1" customHeight="1" x14ac:dyDescent="0.25"/>
    <row r="836" s="35" customFormat="1" ht="35.1" customHeight="1" x14ac:dyDescent="0.25"/>
    <row r="837" s="35" customFormat="1" ht="35.1" customHeight="1" x14ac:dyDescent="0.25"/>
    <row r="838" s="35" customFormat="1" ht="35.1" customHeight="1" x14ac:dyDescent="0.25"/>
    <row r="839" s="35" customFormat="1" ht="35.1" customHeight="1" x14ac:dyDescent="0.25"/>
    <row r="840" s="35" customFormat="1" ht="35.1" customHeight="1" x14ac:dyDescent="0.25"/>
    <row r="841" s="35" customFormat="1" ht="35.1" customHeight="1" x14ac:dyDescent="0.25"/>
    <row r="842" s="35" customFormat="1" ht="35.1" customHeight="1" x14ac:dyDescent="0.25"/>
    <row r="843" s="35" customFormat="1" ht="35.1" customHeight="1" x14ac:dyDescent="0.25"/>
    <row r="844" s="35" customFormat="1" ht="35.1" customHeight="1" x14ac:dyDescent="0.25"/>
    <row r="845" s="35" customFormat="1" ht="35.1" customHeight="1" x14ac:dyDescent="0.25"/>
    <row r="846" s="35" customFormat="1" ht="35.1" customHeight="1" x14ac:dyDescent="0.25"/>
    <row r="847" s="35" customFormat="1" ht="35.1" customHeight="1" x14ac:dyDescent="0.25"/>
    <row r="848" s="35" customFormat="1" ht="35.1" customHeight="1" x14ac:dyDescent="0.25"/>
    <row r="849" s="35" customFormat="1" ht="35.1" customHeight="1" x14ac:dyDescent="0.25"/>
    <row r="850" s="35" customFormat="1" ht="35.1" customHeight="1" x14ac:dyDescent="0.25"/>
    <row r="851" s="35" customFormat="1" ht="35.1" customHeight="1" x14ac:dyDescent="0.25"/>
    <row r="852" s="35" customFormat="1" ht="35.1" customHeight="1" x14ac:dyDescent="0.25"/>
    <row r="853" s="35" customFormat="1" ht="35.1" customHeight="1" x14ac:dyDescent="0.25"/>
    <row r="854" s="35" customFormat="1" ht="35.1" customHeight="1" x14ac:dyDescent="0.25"/>
    <row r="855" s="35" customFormat="1" ht="35.1" customHeight="1" x14ac:dyDescent="0.25"/>
    <row r="856" s="35" customFormat="1" ht="35.1" customHeight="1" x14ac:dyDescent="0.25"/>
    <row r="857" s="35" customFormat="1" ht="35.1" customHeight="1" x14ac:dyDescent="0.25"/>
    <row r="858" s="35" customFormat="1" ht="35.1" customHeight="1" x14ac:dyDescent="0.25"/>
    <row r="859" s="35" customFormat="1" ht="35.1" customHeight="1" x14ac:dyDescent="0.25"/>
    <row r="860" s="35" customFormat="1" ht="35.1" customHeight="1" x14ac:dyDescent="0.25"/>
    <row r="861" s="35" customFormat="1" ht="35.1" customHeight="1" x14ac:dyDescent="0.25"/>
    <row r="862" s="35" customFormat="1" ht="35.1" customHeight="1" x14ac:dyDescent="0.25"/>
    <row r="863" s="35" customFormat="1" ht="35.1" customHeight="1" x14ac:dyDescent="0.25"/>
    <row r="864" s="35" customFormat="1" ht="35.1" customHeight="1" x14ac:dyDescent="0.25"/>
    <row r="865" s="35" customFormat="1" ht="35.1" customHeight="1" x14ac:dyDescent="0.25"/>
    <row r="866" s="35" customFormat="1" ht="35.1" customHeight="1" x14ac:dyDescent="0.25"/>
    <row r="867" s="35" customFormat="1" ht="35.1" customHeight="1" x14ac:dyDescent="0.25"/>
    <row r="868" s="35" customFormat="1" ht="35.1" customHeight="1" x14ac:dyDescent="0.25"/>
    <row r="869" s="35" customFormat="1" ht="35.1" customHeight="1" x14ac:dyDescent="0.25"/>
    <row r="870" s="35" customFormat="1" ht="35.1" customHeight="1" x14ac:dyDescent="0.25"/>
    <row r="871" s="35" customFormat="1" ht="35.1" customHeight="1" x14ac:dyDescent="0.25"/>
    <row r="872" s="35" customFormat="1" ht="35.1" customHeight="1" x14ac:dyDescent="0.25"/>
    <row r="873" s="35" customFormat="1" ht="35.1" customHeight="1" x14ac:dyDescent="0.25"/>
    <row r="874" s="35" customFormat="1" ht="35.1" customHeight="1" x14ac:dyDescent="0.25"/>
    <row r="875" s="35" customFormat="1" ht="35.1" customHeight="1" x14ac:dyDescent="0.25"/>
    <row r="876" s="35" customFormat="1" ht="35.1" customHeight="1" x14ac:dyDescent="0.25"/>
    <row r="877" s="35" customFormat="1" ht="35.1" customHeight="1" x14ac:dyDescent="0.25"/>
    <row r="878" s="35" customFormat="1" ht="35.1" customHeight="1" x14ac:dyDescent="0.25"/>
    <row r="879" s="35" customFormat="1" ht="35.1" customHeight="1" x14ac:dyDescent="0.25"/>
    <row r="880" s="35" customFormat="1" ht="35.1" customHeight="1" x14ac:dyDescent="0.25"/>
    <row r="881" s="35" customFormat="1" ht="35.1" customHeight="1" x14ac:dyDescent="0.25"/>
    <row r="882" s="35" customFormat="1" ht="35.1" customHeight="1" x14ac:dyDescent="0.25"/>
    <row r="883" s="35" customFormat="1" ht="35.1" customHeight="1" x14ac:dyDescent="0.25"/>
    <row r="884" s="35" customFormat="1" ht="35.1" customHeight="1" x14ac:dyDescent="0.25"/>
    <row r="885" s="35" customFormat="1" ht="35.1" customHeight="1" x14ac:dyDescent="0.25"/>
    <row r="886" s="35" customFormat="1" ht="35.1" customHeight="1" x14ac:dyDescent="0.25"/>
    <row r="887" s="35" customFormat="1" ht="35.1" customHeight="1" x14ac:dyDescent="0.25"/>
    <row r="888" s="35" customFormat="1" ht="35.1" customHeight="1" x14ac:dyDescent="0.25"/>
    <row r="889" s="35" customFormat="1" ht="35.1" customHeight="1" x14ac:dyDescent="0.25"/>
    <row r="890" s="35" customFormat="1" ht="35.1" customHeight="1" x14ac:dyDescent="0.25"/>
    <row r="891" s="35" customFormat="1" ht="35.1" customHeight="1" x14ac:dyDescent="0.25"/>
    <row r="892" s="35" customFormat="1" ht="35.1" customHeight="1" x14ac:dyDescent="0.25"/>
    <row r="893" s="35" customFormat="1" ht="35.1" customHeight="1" x14ac:dyDescent="0.25"/>
    <row r="894" s="35" customFormat="1" ht="35.1" customHeight="1" x14ac:dyDescent="0.25"/>
    <row r="895" s="35" customFormat="1" ht="35.1" customHeight="1" x14ac:dyDescent="0.25"/>
    <row r="896" s="35" customFormat="1" ht="35.1" customHeight="1" x14ac:dyDescent="0.25"/>
    <row r="897" s="35" customFormat="1" ht="35.1" customHeight="1" x14ac:dyDescent="0.25"/>
    <row r="898" s="35" customFormat="1" ht="35.1" customHeight="1" x14ac:dyDescent="0.25"/>
    <row r="899" s="35" customFormat="1" ht="35.1" customHeight="1" x14ac:dyDescent="0.25"/>
    <row r="900" s="35" customFormat="1" ht="35.1" customHeight="1" x14ac:dyDescent="0.25"/>
    <row r="901" s="35" customFormat="1" ht="35.1" customHeight="1" x14ac:dyDescent="0.25"/>
    <row r="902" s="35" customFormat="1" ht="35.1" customHeight="1" x14ac:dyDescent="0.25"/>
    <row r="903" s="35" customFormat="1" ht="35.1" customHeight="1" x14ac:dyDescent="0.25"/>
    <row r="904" s="35" customFormat="1" ht="35.1" customHeight="1" x14ac:dyDescent="0.25"/>
    <row r="905" s="35" customFormat="1" ht="35.1" customHeight="1" x14ac:dyDescent="0.25"/>
    <row r="906" s="35" customFormat="1" ht="35.1" customHeight="1" x14ac:dyDescent="0.25"/>
    <row r="907" s="35" customFormat="1" ht="35.1" customHeight="1" x14ac:dyDescent="0.25"/>
    <row r="908" s="35" customFormat="1" ht="35.1" customHeight="1" x14ac:dyDescent="0.25"/>
    <row r="909" s="35" customFormat="1" ht="35.1" customHeight="1" x14ac:dyDescent="0.25"/>
    <row r="910" s="35" customFormat="1" ht="35.1" customHeight="1" x14ac:dyDescent="0.25"/>
    <row r="911" s="35" customFormat="1" ht="35.1" customHeight="1" x14ac:dyDescent="0.25"/>
    <row r="912" s="35" customFormat="1" ht="35.1" customHeight="1" x14ac:dyDescent="0.25"/>
    <row r="913" s="35" customFormat="1" ht="35.1" customHeight="1" x14ac:dyDescent="0.25"/>
    <row r="914" s="35" customFormat="1" ht="35.1" customHeight="1" x14ac:dyDescent="0.25"/>
    <row r="915" s="35" customFormat="1" ht="35.1" customHeight="1" x14ac:dyDescent="0.25"/>
    <row r="916" s="35" customFormat="1" ht="35.1" customHeight="1" x14ac:dyDescent="0.25"/>
    <row r="917" s="35" customFormat="1" ht="35.1" customHeight="1" x14ac:dyDescent="0.25"/>
    <row r="918" s="35" customFormat="1" ht="35.1" customHeight="1" x14ac:dyDescent="0.25"/>
    <row r="919" s="35" customFormat="1" ht="35.1" customHeight="1" x14ac:dyDescent="0.25"/>
    <row r="920" s="35" customFormat="1" ht="35.1" customHeight="1" x14ac:dyDescent="0.25"/>
    <row r="921" s="35" customFormat="1" ht="35.1" customHeight="1" x14ac:dyDescent="0.25"/>
    <row r="922" s="35" customFormat="1" ht="35.1" customHeight="1" x14ac:dyDescent="0.25"/>
    <row r="923" s="35" customFormat="1" ht="35.1" customHeight="1" x14ac:dyDescent="0.25"/>
    <row r="924" s="35" customFormat="1" ht="35.1" customHeight="1" x14ac:dyDescent="0.25"/>
    <row r="925" s="35" customFormat="1" ht="35.1" customHeight="1" x14ac:dyDescent="0.25"/>
    <row r="926" s="35" customFormat="1" ht="35.1" customHeight="1" x14ac:dyDescent="0.25"/>
    <row r="927" s="35" customFormat="1" ht="35.1" customHeight="1" x14ac:dyDescent="0.25"/>
    <row r="928" s="35" customFormat="1" ht="35.1" customHeight="1" x14ac:dyDescent="0.25"/>
    <row r="929" s="35" customFormat="1" ht="35.1" customHeight="1" x14ac:dyDescent="0.25"/>
    <row r="930" s="35" customFormat="1" ht="35.1" customHeight="1" x14ac:dyDescent="0.25"/>
    <row r="931" s="35" customFormat="1" ht="35.1" customHeight="1" x14ac:dyDescent="0.25"/>
    <row r="932" s="35" customFormat="1" ht="35.1" customHeight="1" x14ac:dyDescent="0.25"/>
    <row r="933" s="35" customFormat="1" ht="35.1" customHeight="1" x14ac:dyDescent="0.25"/>
    <row r="934" s="35" customFormat="1" ht="35.1" customHeight="1" x14ac:dyDescent="0.25"/>
    <row r="935" s="35" customFormat="1" ht="35.1" customHeight="1" x14ac:dyDescent="0.25"/>
    <row r="936" s="35" customFormat="1" ht="35.1" customHeight="1" x14ac:dyDescent="0.25"/>
    <row r="937" s="35" customFormat="1" ht="35.1" customHeight="1" x14ac:dyDescent="0.25"/>
    <row r="938" s="35" customFormat="1" ht="35.1" customHeight="1" x14ac:dyDescent="0.25"/>
    <row r="939" s="35" customFormat="1" ht="35.1" customHeight="1" x14ac:dyDescent="0.25"/>
    <row r="940" s="35" customFormat="1" ht="35.1" customHeight="1" x14ac:dyDescent="0.25"/>
    <row r="941" s="35" customFormat="1" ht="35.1" customHeight="1" x14ac:dyDescent="0.25"/>
    <row r="942" s="35" customFormat="1" ht="35.1" customHeight="1" x14ac:dyDescent="0.25"/>
    <row r="943" s="35" customFormat="1" ht="35.1" customHeight="1" x14ac:dyDescent="0.25"/>
    <row r="944" s="35" customFormat="1" ht="35.1" customHeight="1" x14ac:dyDescent="0.25"/>
    <row r="945" s="35" customFormat="1" ht="35.1" customHeight="1" x14ac:dyDescent="0.25"/>
    <row r="946" s="35" customFormat="1" ht="35.1" customHeight="1" x14ac:dyDescent="0.25"/>
    <row r="947" s="35" customFormat="1" ht="35.1" customHeight="1" x14ac:dyDescent="0.25"/>
    <row r="948" s="35" customFormat="1" ht="35.1" customHeight="1" x14ac:dyDescent="0.25"/>
    <row r="949" s="35" customFormat="1" ht="35.1" customHeight="1" x14ac:dyDescent="0.25"/>
    <row r="950" s="35" customFormat="1" ht="35.1" customHeight="1" x14ac:dyDescent="0.25"/>
    <row r="951" s="35" customFormat="1" ht="35.1" customHeight="1" x14ac:dyDescent="0.25"/>
    <row r="952" s="35" customFormat="1" ht="35.1" customHeight="1" x14ac:dyDescent="0.25"/>
    <row r="953" s="35" customFormat="1" ht="35.1" customHeight="1" x14ac:dyDescent="0.25"/>
    <row r="954" s="35" customFormat="1" ht="35.1" customHeight="1" x14ac:dyDescent="0.25"/>
    <row r="955" s="35" customFormat="1" ht="35.1" customHeight="1" x14ac:dyDescent="0.25"/>
    <row r="956" s="35" customFormat="1" ht="35.1" customHeight="1" x14ac:dyDescent="0.25"/>
    <row r="957" s="35" customFormat="1" ht="35.1" customHeight="1" x14ac:dyDescent="0.25"/>
    <row r="958" s="35" customFormat="1" ht="35.1" customHeight="1" x14ac:dyDescent="0.25"/>
    <row r="959" s="35" customFormat="1" ht="35.1" customHeight="1" x14ac:dyDescent="0.25"/>
    <row r="960" s="35" customFormat="1" ht="35.1" customHeight="1" x14ac:dyDescent="0.25"/>
    <row r="961" s="35" customFormat="1" ht="35.1" customHeight="1" x14ac:dyDescent="0.25"/>
    <row r="962" s="35" customFormat="1" ht="35.1" customHeight="1" x14ac:dyDescent="0.25"/>
    <row r="963" s="35" customFormat="1" ht="35.1" customHeight="1" x14ac:dyDescent="0.25"/>
    <row r="964" s="35" customFormat="1" ht="35.1" customHeight="1" x14ac:dyDescent="0.25"/>
    <row r="965" s="35" customFormat="1" ht="35.1" customHeight="1" x14ac:dyDescent="0.25"/>
    <row r="966" s="35" customFormat="1" ht="35.1" customHeight="1" x14ac:dyDescent="0.25"/>
    <row r="967" s="35" customFormat="1" ht="35.1" customHeight="1" x14ac:dyDescent="0.25"/>
    <row r="968" s="35" customFormat="1" ht="35.1" customHeight="1" x14ac:dyDescent="0.25"/>
    <row r="969" s="35" customFormat="1" ht="35.1" customHeight="1" x14ac:dyDescent="0.25"/>
    <row r="970" s="35" customFormat="1" ht="35.1" customHeight="1" x14ac:dyDescent="0.25"/>
    <row r="971" s="35" customFormat="1" ht="35.1" customHeight="1" x14ac:dyDescent="0.25"/>
    <row r="972" s="35" customFormat="1" ht="35.1" customHeight="1" x14ac:dyDescent="0.25"/>
    <row r="973" s="35" customFormat="1" ht="35.1" customHeight="1" x14ac:dyDescent="0.25"/>
    <row r="974" s="35" customFormat="1" ht="35.1" customHeight="1" x14ac:dyDescent="0.25"/>
    <row r="975" s="35" customFormat="1" ht="35.1" customHeight="1" x14ac:dyDescent="0.25"/>
    <row r="976" s="35" customFormat="1" ht="35.1" customHeight="1" x14ac:dyDescent="0.25"/>
    <row r="977" s="35" customFormat="1" ht="35.1" customHeight="1" x14ac:dyDescent="0.25"/>
    <row r="978" s="35" customFormat="1" ht="35.1" customHeight="1" x14ac:dyDescent="0.25"/>
    <row r="979" s="35" customFormat="1" ht="35.1" customHeight="1" x14ac:dyDescent="0.25"/>
    <row r="980" s="35" customFormat="1" ht="35.1" customHeight="1" x14ac:dyDescent="0.25"/>
    <row r="981" s="35" customFormat="1" ht="35.1" customHeight="1" x14ac:dyDescent="0.25"/>
    <row r="982" s="35" customFormat="1" ht="35.1" customHeight="1" x14ac:dyDescent="0.25"/>
    <row r="983" s="35" customFormat="1" ht="35.1" customHeight="1" x14ac:dyDescent="0.25"/>
    <row r="984" s="35" customFormat="1" ht="35.1" customHeight="1" x14ac:dyDescent="0.25"/>
    <row r="985" s="35" customFormat="1" ht="35.1" customHeight="1" x14ac:dyDescent="0.25"/>
    <row r="986" s="35" customFormat="1" ht="35.1" customHeight="1" x14ac:dyDescent="0.25"/>
    <row r="987" s="35" customFormat="1" ht="35.1" customHeight="1" x14ac:dyDescent="0.25"/>
    <row r="988" s="35" customFormat="1" ht="35.1" customHeight="1" x14ac:dyDescent="0.25"/>
    <row r="989" s="35" customFormat="1" ht="35.1" customHeight="1" x14ac:dyDescent="0.25"/>
    <row r="990" s="35" customFormat="1" ht="35.1" customHeight="1" x14ac:dyDescent="0.25"/>
    <row r="991" s="35" customFormat="1" ht="35.1" customHeight="1" x14ac:dyDescent="0.25"/>
    <row r="992" s="35" customFormat="1" ht="35.1" customHeight="1" x14ac:dyDescent="0.25"/>
    <row r="993" s="35" customFormat="1" ht="35.1" customHeight="1" x14ac:dyDescent="0.25"/>
    <row r="994" s="35" customFormat="1" ht="35.1" customHeight="1" x14ac:dyDescent="0.25"/>
    <row r="995" s="35" customFormat="1" ht="35.1" customHeight="1" x14ac:dyDescent="0.25"/>
    <row r="996" s="35" customFormat="1" ht="35.1" customHeight="1" x14ac:dyDescent="0.25"/>
    <row r="997" s="35" customFormat="1" ht="35.1" customHeight="1" x14ac:dyDescent="0.25"/>
    <row r="998" s="35" customFormat="1" ht="35.1" customHeight="1" x14ac:dyDescent="0.25"/>
    <row r="999" s="35" customFormat="1" ht="35.1" customHeight="1" x14ac:dyDescent="0.25"/>
    <row r="1000" s="35" customFormat="1" ht="35.1" customHeight="1" x14ac:dyDescent="0.25"/>
    <row r="1001" s="35" customFormat="1" ht="35.1" customHeight="1" x14ac:dyDescent="0.25"/>
    <row r="1002" s="35" customFormat="1" ht="35.1" customHeight="1" x14ac:dyDescent="0.25"/>
    <row r="1003" s="35" customFormat="1" ht="35.1" customHeight="1" x14ac:dyDescent="0.25"/>
    <row r="1004" s="35" customFormat="1" ht="35.1" customHeight="1" x14ac:dyDescent="0.25"/>
    <row r="1005" s="35" customFormat="1" ht="35.1" customHeight="1" x14ac:dyDescent="0.25"/>
    <row r="1006" s="35" customFormat="1" ht="35.1" customHeight="1" x14ac:dyDescent="0.25"/>
    <row r="1007" s="35" customFormat="1" ht="35.1" customHeight="1" x14ac:dyDescent="0.25"/>
    <row r="1008" s="35" customFormat="1" ht="35.1" customHeight="1" x14ac:dyDescent="0.25"/>
    <row r="1009" s="35" customFormat="1" ht="35.1" customHeight="1" x14ac:dyDescent="0.25"/>
    <row r="1010" s="35" customFormat="1" ht="35.1" customHeight="1" x14ac:dyDescent="0.25"/>
    <row r="1011" s="35" customFormat="1" ht="35.1" customHeight="1" x14ac:dyDescent="0.25"/>
    <row r="1012" s="35" customFormat="1" ht="35.1" customHeight="1" x14ac:dyDescent="0.25"/>
    <row r="1013" s="35" customFormat="1" ht="35.1" customHeight="1" x14ac:dyDescent="0.25"/>
    <row r="1014" s="35" customFormat="1" ht="35.1" customHeight="1" x14ac:dyDescent="0.25"/>
    <row r="1015" s="35" customFormat="1" ht="35.1" customHeight="1" x14ac:dyDescent="0.25"/>
    <row r="1016" s="35" customFormat="1" ht="35.1" customHeight="1" x14ac:dyDescent="0.25"/>
    <row r="1017" s="35" customFormat="1" ht="35.1" customHeight="1" x14ac:dyDescent="0.25"/>
    <row r="1018" s="35" customFormat="1" ht="35.1" customHeight="1" x14ac:dyDescent="0.25"/>
    <row r="1019" s="35" customFormat="1" ht="35.1" customHeight="1" x14ac:dyDescent="0.25"/>
    <row r="1020" s="35" customFormat="1" ht="35.1" customHeight="1" x14ac:dyDescent="0.25"/>
    <row r="1021" s="35" customFormat="1" ht="35.1" customHeight="1" x14ac:dyDescent="0.25"/>
    <row r="1022" s="35" customFormat="1" ht="35.1" customHeight="1" x14ac:dyDescent="0.25"/>
    <row r="1023" s="35" customFormat="1" ht="35.1" customHeight="1" x14ac:dyDescent="0.25"/>
    <row r="1024" s="35" customFormat="1" ht="35.1" customHeight="1" x14ac:dyDescent="0.25"/>
    <row r="1025" s="35" customFormat="1" ht="35.1" customHeight="1" x14ac:dyDescent="0.25"/>
    <row r="1026" s="35" customFormat="1" ht="35.1" customHeight="1" x14ac:dyDescent="0.25"/>
    <row r="1027" s="35" customFormat="1" ht="35.1" customHeight="1" x14ac:dyDescent="0.25"/>
    <row r="1028" s="35" customFormat="1" ht="35.1" customHeight="1" x14ac:dyDescent="0.25"/>
    <row r="1029" s="35" customFormat="1" ht="35.1" customHeight="1" x14ac:dyDescent="0.25"/>
    <row r="1030" s="35" customFormat="1" ht="35.1" customHeight="1" x14ac:dyDescent="0.25"/>
    <row r="1031" s="35" customFormat="1" ht="35.1" customHeight="1" x14ac:dyDescent="0.25"/>
    <row r="1032" s="35" customFormat="1" ht="35.1" customHeight="1" x14ac:dyDescent="0.25"/>
    <row r="1033" s="35" customFormat="1" ht="35.1" customHeight="1" x14ac:dyDescent="0.25"/>
    <row r="1034" s="35" customFormat="1" ht="35.1" customHeight="1" x14ac:dyDescent="0.25"/>
    <row r="1035" s="35" customFormat="1" ht="35.1" customHeight="1" x14ac:dyDescent="0.25"/>
    <row r="1036" s="35" customFormat="1" ht="35.1" customHeight="1" x14ac:dyDescent="0.25"/>
    <row r="1037" s="35" customFormat="1" ht="35.1" customHeight="1" x14ac:dyDescent="0.25"/>
    <row r="1038" s="35" customFormat="1" ht="35.1" customHeight="1" x14ac:dyDescent="0.25"/>
    <row r="1039" s="35" customFormat="1" ht="35.1" customHeight="1" x14ac:dyDescent="0.25"/>
    <row r="1040" s="35" customFormat="1" ht="35.1" customHeight="1" x14ac:dyDescent="0.25"/>
    <row r="1041" s="35" customFormat="1" ht="35.1" customHeight="1" x14ac:dyDescent="0.25"/>
    <row r="1042" s="35" customFormat="1" ht="35.1" customHeight="1" x14ac:dyDescent="0.25"/>
    <row r="1043" s="35" customFormat="1" ht="35.1" customHeight="1" x14ac:dyDescent="0.25"/>
    <row r="1044" s="35" customFormat="1" ht="35.1" customHeight="1" x14ac:dyDescent="0.25"/>
    <row r="1045" s="35" customFormat="1" ht="35.1" customHeight="1" x14ac:dyDescent="0.25"/>
    <row r="1046" s="35" customFormat="1" ht="35.1" customHeight="1" x14ac:dyDescent="0.25"/>
    <row r="1047" s="35" customFormat="1" ht="35.1" customHeight="1" x14ac:dyDescent="0.25"/>
    <row r="1048" s="35" customFormat="1" ht="35.1" customHeight="1" x14ac:dyDescent="0.25"/>
    <row r="1049" s="35" customFormat="1" ht="35.1" customHeight="1" x14ac:dyDescent="0.25"/>
    <row r="1050" s="35" customFormat="1" ht="35.1" customHeight="1" x14ac:dyDescent="0.25"/>
    <row r="1051" s="35" customFormat="1" ht="35.1" customHeight="1" x14ac:dyDescent="0.25"/>
    <row r="1052" s="35" customFormat="1" ht="35.1" customHeight="1" x14ac:dyDescent="0.25"/>
    <row r="1053" s="35" customFormat="1" ht="35.1" customHeight="1" x14ac:dyDescent="0.25"/>
    <row r="1054" s="35" customFormat="1" ht="35.1" customHeight="1" x14ac:dyDescent="0.25"/>
    <row r="1055" s="35" customFormat="1" ht="35.1" customHeight="1" x14ac:dyDescent="0.25"/>
    <row r="1056" s="35" customFormat="1" ht="35.1" customHeight="1" x14ac:dyDescent="0.25"/>
    <row r="1057" s="35" customFormat="1" ht="35.1" customHeight="1" x14ac:dyDescent="0.25"/>
    <row r="1058" s="35" customFormat="1" ht="35.1" customHeight="1" x14ac:dyDescent="0.25"/>
    <row r="1059" s="35" customFormat="1" ht="35.1" customHeight="1" x14ac:dyDescent="0.25"/>
    <row r="1060" s="35" customFormat="1" ht="35.1" customHeight="1" x14ac:dyDescent="0.25"/>
    <row r="1061" s="35" customFormat="1" ht="35.1" customHeight="1" x14ac:dyDescent="0.25"/>
    <row r="1062" s="35" customFormat="1" ht="35.1" customHeight="1" x14ac:dyDescent="0.25"/>
    <row r="1063" s="35" customFormat="1" ht="35.1" customHeight="1" x14ac:dyDescent="0.25"/>
    <row r="1064" s="35" customFormat="1" ht="35.1" customHeight="1" x14ac:dyDescent="0.25"/>
    <row r="1065" s="35" customFormat="1" ht="35.1" customHeight="1" x14ac:dyDescent="0.25"/>
    <row r="1066" s="35" customFormat="1" ht="35.1" customHeight="1" x14ac:dyDescent="0.25"/>
    <row r="1067" s="35" customFormat="1" ht="35.1" customHeight="1" x14ac:dyDescent="0.25"/>
    <row r="1068" s="35" customFormat="1" ht="35.1" customHeight="1" x14ac:dyDescent="0.25"/>
    <row r="1069" s="35" customFormat="1" ht="35.1" customHeight="1" x14ac:dyDescent="0.25"/>
    <row r="1070" s="35" customFormat="1" ht="35.1" customHeight="1" x14ac:dyDescent="0.25"/>
    <row r="1071" s="35" customFormat="1" ht="35.1" customHeight="1" x14ac:dyDescent="0.25"/>
    <row r="1072" s="35" customFormat="1" ht="35.1" customHeight="1" x14ac:dyDescent="0.25"/>
    <row r="1073" s="35" customFormat="1" ht="35.1" customHeight="1" x14ac:dyDescent="0.25"/>
    <row r="1074" s="35" customFormat="1" ht="35.1" customHeight="1" x14ac:dyDescent="0.25"/>
    <row r="1075" s="35" customFormat="1" ht="35.1" customHeight="1" x14ac:dyDescent="0.25"/>
    <row r="1076" s="35" customFormat="1" ht="35.1" customHeight="1" x14ac:dyDescent="0.25"/>
    <row r="1077" s="35" customFormat="1" ht="35.1" customHeight="1" x14ac:dyDescent="0.25"/>
    <row r="1078" s="35" customFormat="1" ht="35.1" customHeight="1" x14ac:dyDescent="0.25"/>
    <row r="1079" s="35" customFormat="1" ht="35.1" customHeight="1" x14ac:dyDescent="0.25"/>
    <row r="1080" s="35" customFormat="1" ht="35.1" customHeight="1" x14ac:dyDescent="0.25"/>
    <row r="1081" s="35" customFormat="1" ht="35.1" customHeight="1" x14ac:dyDescent="0.25"/>
    <row r="1082" s="35" customFormat="1" ht="35.1" customHeight="1" x14ac:dyDescent="0.25"/>
    <row r="1083" s="35" customFormat="1" ht="35.1" customHeight="1" x14ac:dyDescent="0.25"/>
    <row r="1084" s="35" customFormat="1" ht="35.1" customHeight="1" x14ac:dyDescent="0.25"/>
    <row r="1085" s="35" customFormat="1" ht="35.1" customHeight="1" x14ac:dyDescent="0.25"/>
    <row r="1086" s="35" customFormat="1" ht="35.1" customHeight="1" x14ac:dyDescent="0.25"/>
    <row r="1087" s="35" customFormat="1" ht="35.1" customHeight="1" x14ac:dyDescent="0.25"/>
    <row r="1088" s="35" customFormat="1" ht="35.1" customHeight="1" x14ac:dyDescent="0.25"/>
    <row r="1089" s="35" customFormat="1" ht="35.1" customHeight="1" x14ac:dyDescent="0.25"/>
    <row r="1090" s="35" customFormat="1" ht="35.1" customHeight="1" x14ac:dyDescent="0.25"/>
    <row r="1091" s="35" customFormat="1" ht="35.1" customHeight="1" x14ac:dyDescent="0.25"/>
    <row r="1092" s="35" customFormat="1" ht="35.1" customHeight="1" x14ac:dyDescent="0.25"/>
    <row r="1093" s="35" customFormat="1" ht="35.1" customHeight="1" x14ac:dyDescent="0.25"/>
    <row r="1094" s="35" customFormat="1" ht="35.1" customHeight="1" x14ac:dyDescent="0.25"/>
    <row r="1095" s="35" customFormat="1" ht="35.1" customHeight="1" x14ac:dyDescent="0.25"/>
    <row r="1096" s="35" customFormat="1" ht="35.1" customHeight="1" x14ac:dyDescent="0.25"/>
    <row r="1097" s="35" customFormat="1" ht="35.1" customHeight="1" x14ac:dyDescent="0.25"/>
    <row r="1098" s="35" customFormat="1" ht="35.1" customHeight="1" x14ac:dyDescent="0.25"/>
    <row r="1099" s="35" customFormat="1" ht="35.1" customHeight="1" x14ac:dyDescent="0.25"/>
    <row r="1100" s="35" customFormat="1" ht="35.1" customHeight="1" x14ac:dyDescent="0.25"/>
    <row r="1101" s="35" customFormat="1" ht="35.1" customHeight="1" x14ac:dyDescent="0.25"/>
    <row r="1102" s="35" customFormat="1" ht="35.1" customHeight="1" x14ac:dyDescent="0.25"/>
    <row r="1103" s="35" customFormat="1" ht="35.1" customHeight="1" x14ac:dyDescent="0.25"/>
    <row r="1104" s="35" customFormat="1" ht="35.1" customHeight="1" x14ac:dyDescent="0.25"/>
    <row r="1105" s="35" customFormat="1" ht="35.1" customHeight="1" x14ac:dyDescent="0.25"/>
    <row r="1106" s="35" customFormat="1" ht="35.1" customHeight="1" x14ac:dyDescent="0.25"/>
    <row r="1107" s="35" customFormat="1" ht="35.1" customHeight="1" x14ac:dyDescent="0.25"/>
    <row r="1108" s="35" customFormat="1" ht="35.1" customHeight="1" x14ac:dyDescent="0.25"/>
    <row r="1109" s="35" customFormat="1" ht="35.1" customHeight="1" x14ac:dyDescent="0.25"/>
    <row r="1110" s="35" customFormat="1" ht="35.1" customHeight="1" x14ac:dyDescent="0.25"/>
    <row r="1111" s="35" customFormat="1" ht="35.1" customHeight="1" x14ac:dyDescent="0.25"/>
    <row r="1112" s="35" customFormat="1" ht="35.1" customHeight="1" x14ac:dyDescent="0.25"/>
    <row r="1113" s="35" customFormat="1" ht="35.1" customHeight="1" x14ac:dyDescent="0.25"/>
    <row r="1114" s="35" customFormat="1" ht="35.1" customHeight="1" x14ac:dyDescent="0.25"/>
    <row r="1115" s="35" customFormat="1" ht="35.1" customHeight="1" x14ac:dyDescent="0.25"/>
    <row r="1116" s="35" customFormat="1" ht="35.1" customHeight="1" x14ac:dyDescent="0.25"/>
    <row r="1117" s="35" customFormat="1" ht="35.1" customHeight="1" x14ac:dyDescent="0.25"/>
    <row r="1118" s="35" customFormat="1" ht="35.1" customHeight="1" x14ac:dyDescent="0.25"/>
    <row r="1119" s="35" customFormat="1" ht="35.1" customHeight="1" x14ac:dyDescent="0.25"/>
    <row r="1120" s="35" customFormat="1" ht="35.1" customHeight="1" x14ac:dyDescent="0.25"/>
    <row r="1121" s="35" customFormat="1" ht="35.1" customHeight="1" x14ac:dyDescent="0.25"/>
    <row r="1122" s="35" customFormat="1" ht="35.1" customHeight="1" x14ac:dyDescent="0.25"/>
    <row r="1123" s="35" customFormat="1" ht="35.1" customHeight="1" x14ac:dyDescent="0.25"/>
    <row r="1124" s="35" customFormat="1" ht="35.1" customHeight="1" x14ac:dyDescent="0.25"/>
    <row r="1125" s="35" customFormat="1" ht="35.1" customHeight="1" x14ac:dyDescent="0.25"/>
    <row r="1126" s="35" customFormat="1" ht="35.1" customHeight="1" x14ac:dyDescent="0.25"/>
    <row r="1127" s="35" customFormat="1" ht="35.1" customHeight="1" x14ac:dyDescent="0.25"/>
    <row r="1128" s="35" customFormat="1" ht="35.1" customHeight="1" x14ac:dyDescent="0.25"/>
    <row r="1129" s="35" customFormat="1" ht="35.1" customHeight="1" x14ac:dyDescent="0.25"/>
    <row r="1130" s="35" customFormat="1" ht="35.1" customHeight="1" x14ac:dyDescent="0.25"/>
    <row r="1131" s="35" customFormat="1" ht="35.1" customHeight="1" x14ac:dyDescent="0.25"/>
    <row r="1132" s="35" customFormat="1" ht="35.1" customHeight="1" x14ac:dyDescent="0.25"/>
    <row r="1133" s="35" customFormat="1" ht="35.1" customHeight="1" x14ac:dyDescent="0.25"/>
    <row r="1134" s="35" customFormat="1" ht="35.1" customHeight="1" x14ac:dyDescent="0.25"/>
    <row r="1135" s="35" customFormat="1" ht="35.1" customHeight="1" x14ac:dyDescent="0.25"/>
    <row r="1136" s="35" customFormat="1" ht="35.1" customHeight="1" x14ac:dyDescent="0.25"/>
    <row r="1137" s="35" customFormat="1" ht="35.1" customHeight="1" x14ac:dyDescent="0.25"/>
    <row r="1138" s="35" customFormat="1" ht="35.1" customHeight="1" x14ac:dyDescent="0.25"/>
    <row r="1139" s="35" customFormat="1" ht="35.1" customHeight="1" x14ac:dyDescent="0.25"/>
    <row r="1140" s="35" customFormat="1" ht="35.1" customHeight="1" x14ac:dyDescent="0.25"/>
    <row r="1141" s="35" customFormat="1" ht="35.1" customHeight="1" x14ac:dyDescent="0.25"/>
    <row r="1142" s="35" customFormat="1" ht="35.1" customHeight="1" x14ac:dyDescent="0.25"/>
    <row r="1143" s="35" customFormat="1" ht="35.1" customHeight="1" x14ac:dyDescent="0.25"/>
    <row r="1144" s="35" customFormat="1" ht="35.1" customHeight="1" x14ac:dyDescent="0.25"/>
    <row r="1145" s="35" customFormat="1" ht="35.1" customHeight="1" x14ac:dyDescent="0.25"/>
    <row r="1146" s="35" customFormat="1" ht="35.1" customHeight="1" x14ac:dyDescent="0.25"/>
    <row r="1147" s="35" customFormat="1" ht="35.1" customHeight="1" x14ac:dyDescent="0.25"/>
    <row r="1148" s="35" customFormat="1" ht="35.1" customHeight="1" x14ac:dyDescent="0.25"/>
    <row r="1149" s="35" customFormat="1" ht="35.1" customHeight="1" x14ac:dyDescent="0.25"/>
    <row r="1150" s="35" customFormat="1" ht="35.1" customHeight="1" x14ac:dyDescent="0.25"/>
    <row r="1151" s="35" customFormat="1" ht="35.1" customHeight="1" x14ac:dyDescent="0.25"/>
    <row r="1152" s="35" customFormat="1" ht="35.1" customHeight="1" x14ac:dyDescent="0.25"/>
    <row r="1153" s="35" customFormat="1" ht="35.1" customHeight="1" x14ac:dyDescent="0.25"/>
    <row r="1154" s="35" customFormat="1" ht="35.1" customHeight="1" x14ac:dyDescent="0.25"/>
    <row r="1155" s="35" customFormat="1" ht="35.1" customHeight="1" x14ac:dyDescent="0.25"/>
    <row r="1156" s="35" customFormat="1" ht="35.1" customHeight="1" x14ac:dyDescent="0.25"/>
    <row r="1157" s="35" customFormat="1" ht="35.1" customHeight="1" x14ac:dyDescent="0.25"/>
    <row r="1158" s="35" customFormat="1" ht="35.1" customHeight="1" x14ac:dyDescent="0.25"/>
    <row r="1159" s="35" customFormat="1" ht="35.1" customHeight="1" x14ac:dyDescent="0.25"/>
    <row r="1160" s="35" customFormat="1" ht="35.1" customHeight="1" x14ac:dyDescent="0.25"/>
    <row r="1161" s="35" customFormat="1" ht="35.1" customHeight="1" x14ac:dyDescent="0.25"/>
    <row r="1162" s="35" customFormat="1" ht="35.1" customHeight="1" x14ac:dyDescent="0.25"/>
    <row r="1163" s="35" customFormat="1" ht="35.1" customHeight="1" x14ac:dyDescent="0.25"/>
    <row r="1164" s="35" customFormat="1" ht="35.1" customHeight="1" x14ac:dyDescent="0.25"/>
    <row r="1165" s="35" customFormat="1" ht="35.1" customHeight="1" x14ac:dyDescent="0.25"/>
    <row r="1166" s="35" customFormat="1" ht="35.1" customHeight="1" x14ac:dyDescent="0.25"/>
    <row r="1167" s="35" customFormat="1" ht="35.1" customHeight="1" x14ac:dyDescent="0.25"/>
    <row r="1168" s="35" customFormat="1" ht="35.1" customHeight="1" x14ac:dyDescent="0.25"/>
    <row r="1169" s="35" customFormat="1" ht="35.1" customHeight="1" x14ac:dyDescent="0.25"/>
    <row r="1170" s="35" customFormat="1" ht="35.1" customHeight="1" x14ac:dyDescent="0.25"/>
    <row r="1171" s="35" customFormat="1" ht="35.1" customHeight="1" x14ac:dyDescent="0.25"/>
    <row r="1172" s="35" customFormat="1" ht="35.1" customHeight="1" x14ac:dyDescent="0.25"/>
    <row r="1173" s="35" customFormat="1" ht="35.1" customHeight="1" x14ac:dyDescent="0.25"/>
    <row r="1174" s="35" customFormat="1" ht="35.1" customHeight="1" x14ac:dyDescent="0.25"/>
    <row r="1175" s="35" customFormat="1" ht="35.1" customHeight="1" x14ac:dyDescent="0.25"/>
    <row r="1176" s="35" customFormat="1" ht="35.1" customHeight="1" x14ac:dyDescent="0.25"/>
    <row r="1177" s="35" customFormat="1" ht="35.1" customHeight="1" x14ac:dyDescent="0.25"/>
    <row r="1178" s="35" customFormat="1" ht="35.1" customHeight="1" x14ac:dyDescent="0.25"/>
    <row r="1179" s="35" customFormat="1" ht="35.1" customHeight="1" x14ac:dyDescent="0.25"/>
    <row r="1180" s="35" customFormat="1" ht="35.1" customHeight="1" x14ac:dyDescent="0.25"/>
    <row r="1181" s="35" customFormat="1" ht="35.1" customHeight="1" x14ac:dyDescent="0.25"/>
    <row r="1182" s="35" customFormat="1" ht="35.1" customHeight="1" x14ac:dyDescent="0.25"/>
    <row r="1183" s="35" customFormat="1" ht="35.1" customHeight="1" x14ac:dyDescent="0.25"/>
    <row r="1184" s="35" customFormat="1" ht="35.1" customHeight="1" x14ac:dyDescent="0.25"/>
    <row r="1185" s="35" customFormat="1" ht="35.1" customHeight="1" x14ac:dyDescent="0.25"/>
    <row r="1186" s="35" customFormat="1" ht="35.1" customHeight="1" x14ac:dyDescent="0.25"/>
    <row r="1187" s="35" customFormat="1" ht="35.1" customHeight="1" x14ac:dyDescent="0.25"/>
    <row r="1188" s="35" customFormat="1" ht="35.1" customHeight="1" x14ac:dyDescent="0.25"/>
    <row r="1189" s="35" customFormat="1" ht="35.1" customHeight="1" x14ac:dyDescent="0.25"/>
    <row r="1190" s="35" customFormat="1" ht="35.1" customHeight="1" x14ac:dyDescent="0.25"/>
    <row r="1191" s="35" customFormat="1" ht="35.1" customHeight="1" x14ac:dyDescent="0.25"/>
    <row r="1192" s="35" customFormat="1" ht="35.1" customHeight="1" x14ac:dyDescent="0.25"/>
    <row r="1193" s="35" customFormat="1" ht="35.1" customHeight="1" x14ac:dyDescent="0.25"/>
    <row r="1194" s="35" customFormat="1" ht="35.1" customHeight="1" x14ac:dyDescent="0.25"/>
    <row r="1195" s="35" customFormat="1" ht="35.1" customHeight="1" x14ac:dyDescent="0.25"/>
    <row r="1196" s="35" customFormat="1" ht="35.1" customHeight="1" x14ac:dyDescent="0.25"/>
    <row r="1197" s="35" customFormat="1" ht="35.1" customHeight="1" x14ac:dyDescent="0.25"/>
    <row r="1198" s="35" customFormat="1" ht="35.1" customHeight="1" x14ac:dyDescent="0.25"/>
    <row r="1199" s="35" customFormat="1" ht="35.1" customHeight="1" x14ac:dyDescent="0.25"/>
    <row r="1200" s="35" customFormat="1" ht="35.1" customHeight="1" x14ac:dyDescent="0.25"/>
    <row r="1201" s="35" customFormat="1" ht="35.1" customHeight="1" x14ac:dyDescent="0.25"/>
    <row r="1202" s="35" customFormat="1" ht="35.1" customHeight="1" x14ac:dyDescent="0.25"/>
    <row r="1203" s="35" customFormat="1" ht="35.1" customHeight="1" x14ac:dyDescent="0.25"/>
    <row r="1204" s="35" customFormat="1" ht="35.1" customHeight="1" x14ac:dyDescent="0.25"/>
    <row r="1205" s="35" customFormat="1" ht="35.1" customHeight="1" x14ac:dyDescent="0.25"/>
    <row r="1206" s="35" customFormat="1" ht="35.1" customHeight="1" x14ac:dyDescent="0.25"/>
    <row r="1207" s="35" customFormat="1" ht="35.1" customHeight="1" x14ac:dyDescent="0.25"/>
    <row r="1208" s="35" customFormat="1" ht="35.1" customHeight="1" x14ac:dyDescent="0.25"/>
    <row r="1209" s="35" customFormat="1" ht="35.1" customHeight="1" x14ac:dyDescent="0.25"/>
    <row r="1210" s="35" customFormat="1" ht="35.1" customHeight="1" x14ac:dyDescent="0.25"/>
    <row r="1211" s="35" customFormat="1" ht="35.1" customHeight="1" x14ac:dyDescent="0.25"/>
    <row r="1212" s="35" customFormat="1" ht="35.1" customHeight="1" x14ac:dyDescent="0.25"/>
    <row r="1213" s="35" customFormat="1" ht="35.1" customHeight="1" x14ac:dyDescent="0.25"/>
    <row r="1214" s="35" customFormat="1" ht="35.1" customHeight="1" x14ac:dyDescent="0.25"/>
    <row r="1215" s="35" customFormat="1" ht="35.1" customHeight="1" x14ac:dyDescent="0.25"/>
    <row r="1216" s="35" customFormat="1" ht="35.1" customHeight="1" x14ac:dyDescent="0.25"/>
    <row r="1217" s="35" customFormat="1" ht="35.1" customHeight="1" x14ac:dyDescent="0.25"/>
    <row r="1218" s="35" customFormat="1" ht="35.1" customHeight="1" x14ac:dyDescent="0.25"/>
    <row r="1219" s="35" customFormat="1" ht="35.1" customHeight="1" x14ac:dyDescent="0.25"/>
    <row r="1220" s="35" customFormat="1" ht="35.1" customHeight="1" x14ac:dyDescent="0.25"/>
    <row r="1221" s="35" customFormat="1" ht="35.1" customHeight="1" x14ac:dyDescent="0.25"/>
    <row r="1222" s="35" customFormat="1" ht="35.1" customHeight="1" x14ac:dyDescent="0.25"/>
    <row r="1223" s="35" customFormat="1" ht="35.1" customHeight="1" x14ac:dyDescent="0.25"/>
    <row r="1224" s="35" customFormat="1" ht="35.1" customHeight="1" x14ac:dyDescent="0.25"/>
    <row r="1225" s="35" customFormat="1" ht="35.1" customHeight="1" x14ac:dyDescent="0.25"/>
    <row r="1226" s="35" customFormat="1" ht="35.1" customHeight="1" x14ac:dyDescent="0.25"/>
    <row r="1227" s="35" customFormat="1" ht="35.1" customHeight="1" x14ac:dyDescent="0.25"/>
    <row r="1228" s="35" customFormat="1" ht="35.1" customHeight="1" x14ac:dyDescent="0.25"/>
    <row r="1229" s="35" customFormat="1" ht="35.1" customHeight="1" x14ac:dyDescent="0.25"/>
    <row r="1230" s="35" customFormat="1" ht="35.1" customHeight="1" x14ac:dyDescent="0.25"/>
    <row r="1231" s="35" customFormat="1" ht="35.1" customHeight="1" x14ac:dyDescent="0.25"/>
    <row r="1232" s="35" customFormat="1" ht="35.1" customHeight="1" x14ac:dyDescent="0.25"/>
    <row r="1233" s="35" customFormat="1" ht="35.1" customHeight="1" x14ac:dyDescent="0.25"/>
    <row r="1234" s="35" customFormat="1" ht="35.1" customHeight="1" x14ac:dyDescent="0.25"/>
    <row r="1235" s="35" customFormat="1" ht="35.1" customHeight="1" x14ac:dyDescent="0.25"/>
    <row r="1236" s="35" customFormat="1" ht="35.1" customHeight="1" x14ac:dyDescent="0.25"/>
    <row r="1237" s="35" customFormat="1" ht="35.1" customHeight="1" x14ac:dyDescent="0.25"/>
    <row r="1238" s="35" customFormat="1" ht="35.1" customHeight="1" x14ac:dyDescent="0.25"/>
    <row r="1239" s="35" customFormat="1" ht="35.1" customHeight="1" x14ac:dyDescent="0.25"/>
    <row r="1240" s="35" customFormat="1" ht="35.1" customHeight="1" x14ac:dyDescent="0.25"/>
    <row r="1241" s="35" customFormat="1" ht="35.1" customHeight="1" x14ac:dyDescent="0.25"/>
    <row r="1242" s="35" customFormat="1" ht="35.1" customHeight="1" x14ac:dyDescent="0.25"/>
    <row r="1243" s="35" customFormat="1" ht="35.1" customHeight="1" x14ac:dyDescent="0.25"/>
    <row r="1244" s="35" customFormat="1" ht="35.1" customHeight="1" x14ac:dyDescent="0.25"/>
    <row r="1245" s="35" customFormat="1" ht="35.1" customHeight="1" x14ac:dyDescent="0.25"/>
    <row r="1246" s="35" customFormat="1" ht="35.1" customHeight="1" x14ac:dyDescent="0.25"/>
    <row r="1247" s="35" customFormat="1" ht="35.1" customHeight="1" x14ac:dyDescent="0.25"/>
    <row r="1248" s="35" customFormat="1" ht="35.1" customHeight="1" x14ac:dyDescent="0.25"/>
    <row r="1249" s="35" customFormat="1" ht="35.1" customHeight="1" x14ac:dyDescent="0.25"/>
    <row r="1250" s="35" customFormat="1" ht="35.1" customHeight="1" x14ac:dyDescent="0.25"/>
    <row r="1251" s="35" customFormat="1" ht="35.1" customHeight="1" x14ac:dyDescent="0.25"/>
    <row r="1252" s="35" customFormat="1" ht="35.1" customHeight="1" x14ac:dyDescent="0.25"/>
    <row r="1253" s="35" customFormat="1" ht="35.1" customHeight="1" x14ac:dyDescent="0.25"/>
    <row r="1254" s="35" customFormat="1" ht="35.1" customHeight="1" x14ac:dyDescent="0.25"/>
    <row r="1255" s="35" customFormat="1" ht="35.1" customHeight="1" x14ac:dyDescent="0.25"/>
    <row r="1256" s="35" customFormat="1" ht="35.1" customHeight="1" x14ac:dyDescent="0.25"/>
    <row r="1257" s="35" customFormat="1" ht="35.1" customHeight="1" x14ac:dyDescent="0.25"/>
    <row r="1258" s="35" customFormat="1" x14ac:dyDescent="0.25"/>
    <row r="1259" s="35" customFormat="1" x14ac:dyDescent="0.25"/>
  </sheetData>
  <sheetProtection algorithmName="SHA-512" hashValue="kwFn6FovltI8ud7boVA4qSad0DvvcSC8+uIurBra+MIgk6Jlmk3Y1OcHbspwsfaZUboZfSRqvLnuCdOqm0EaLQ==" saltValue="Q20spIJW3wcoMp7w4Z0r3g==" spinCount="100000" sheet="1" objects="1" scenarios="1"/>
  <mergeCells count="9">
    <mergeCell ref="B31:C31"/>
    <mergeCell ref="B35:C35"/>
    <mergeCell ref="B20:C20"/>
    <mergeCell ref="B21:C21"/>
    <mergeCell ref="B25:C25"/>
    <mergeCell ref="B26:C26"/>
    <mergeCell ref="B30:C30"/>
    <mergeCell ref="B2:I2"/>
    <mergeCell ref="B1:I1"/>
  </mergeCells>
  <dataValidations count="2">
    <dataValidation type="list" allowBlank="1" showInputMessage="1" showErrorMessage="1" sqref="B14">
      <formula1>"NAVARRA,FUERA DE NAVARRA"</formula1>
    </dataValidation>
    <dataValidation type="list" allowBlank="1" showInputMessage="1" showErrorMessage="1" sqref="E10">
      <formula1>"SI,NO"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LOCALIDADES!$A$2:$A$273</xm:f>
          </x14:formula1>
          <xm:sqref>B10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3"/>
  <sheetViews>
    <sheetView workbookViewId="0">
      <selection activeCell="C257" sqref="C257"/>
    </sheetView>
  </sheetViews>
  <sheetFormatPr baseColWidth="10" defaultRowHeight="12.75" x14ac:dyDescent="0.2"/>
  <cols>
    <col min="1" max="1" width="27" style="287" customWidth="1"/>
    <col min="2" max="2" width="36.5703125" style="287" customWidth="1"/>
    <col min="3" max="3" width="30" style="287" customWidth="1"/>
    <col min="4" max="16384" width="11.42578125" style="287"/>
  </cols>
  <sheetData>
    <row r="1" spans="1:5" x14ac:dyDescent="0.2">
      <c r="A1" s="285" t="s">
        <v>127</v>
      </c>
      <c r="B1" s="286" t="s">
        <v>117</v>
      </c>
      <c r="C1" s="286" t="s">
        <v>321</v>
      </c>
    </row>
    <row r="2" spans="1:5" x14ac:dyDescent="0.2">
      <c r="A2" s="309" t="s">
        <v>128</v>
      </c>
      <c r="B2" s="310" t="s">
        <v>346</v>
      </c>
      <c r="C2" s="311" t="s">
        <v>324</v>
      </c>
    </row>
    <row r="3" spans="1:5" x14ac:dyDescent="0.2">
      <c r="A3" s="312" t="s">
        <v>347</v>
      </c>
      <c r="B3" s="310" t="s">
        <v>346</v>
      </c>
      <c r="C3" s="311" t="s">
        <v>324</v>
      </c>
    </row>
    <row r="4" spans="1:5" x14ac:dyDescent="0.2">
      <c r="A4" s="312" t="s">
        <v>348</v>
      </c>
      <c r="B4" s="313" t="s">
        <v>349</v>
      </c>
      <c r="C4" s="311" t="s">
        <v>324</v>
      </c>
    </row>
    <row r="5" spans="1:5" x14ac:dyDescent="0.2">
      <c r="A5" s="312" t="s">
        <v>350</v>
      </c>
      <c r="B5" s="313" t="s">
        <v>349</v>
      </c>
      <c r="C5" s="311" t="s">
        <v>324</v>
      </c>
    </row>
    <row r="6" spans="1:5" x14ac:dyDescent="0.2">
      <c r="A6" s="312" t="s">
        <v>129</v>
      </c>
      <c r="B6" s="310" t="s">
        <v>346</v>
      </c>
      <c r="C6" s="311" t="s">
        <v>324</v>
      </c>
    </row>
    <row r="7" spans="1:5" x14ac:dyDescent="0.2">
      <c r="A7" s="312" t="s">
        <v>130</v>
      </c>
      <c r="B7" s="313" t="s">
        <v>351</v>
      </c>
      <c r="C7" s="311" t="s">
        <v>324</v>
      </c>
    </row>
    <row r="8" spans="1:5" x14ac:dyDescent="0.2">
      <c r="A8" s="312" t="s">
        <v>131</v>
      </c>
      <c r="B8" s="313" t="s">
        <v>352</v>
      </c>
      <c r="C8" s="311" t="s">
        <v>324</v>
      </c>
    </row>
    <row r="9" spans="1:5" x14ac:dyDescent="0.2">
      <c r="A9" s="312" t="s">
        <v>132</v>
      </c>
      <c r="B9" s="310" t="s">
        <v>346</v>
      </c>
      <c r="C9" s="311" t="s">
        <v>324</v>
      </c>
    </row>
    <row r="10" spans="1:5" x14ac:dyDescent="0.2">
      <c r="A10" s="312" t="s">
        <v>353</v>
      </c>
      <c r="B10" s="313" t="s">
        <v>354</v>
      </c>
      <c r="C10" s="311" t="s">
        <v>324</v>
      </c>
      <c r="E10" s="287" t="s">
        <v>133</v>
      </c>
    </row>
    <row r="11" spans="1:5" x14ac:dyDescent="0.2">
      <c r="A11" s="312" t="s">
        <v>355</v>
      </c>
      <c r="B11" s="310" t="s">
        <v>346</v>
      </c>
      <c r="C11" s="311" t="s">
        <v>324</v>
      </c>
    </row>
    <row r="12" spans="1:5" x14ac:dyDescent="0.2">
      <c r="A12" s="312" t="s">
        <v>134</v>
      </c>
      <c r="B12" s="310" t="s">
        <v>346</v>
      </c>
      <c r="C12" s="311" t="s">
        <v>324</v>
      </c>
      <c r="E12" s="287" t="s">
        <v>135</v>
      </c>
    </row>
    <row r="13" spans="1:5" x14ac:dyDescent="0.2">
      <c r="A13" s="312" t="s">
        <v>356</v>
      </c>
      <c r="B13" s="313" t="s">
        <v>119</v>
      </c>
      <c r="C13" s="311" t="s">
        <v>324</v>
      </c>
    </row>
    <row r="14" spans="1:5" x14ac:dyDescent="0.2">
      <c r="A14" s="312" t="s">
        <v>136</v>
      </c>
      <c r="B14" s="310" t="s">
        <v>346</v>
      </c>
      <c r="C14" s="311" t="s">
        <v>324</v>
      </c>
      <c r="E14" s="287" t="s">
        <v>137</v>
      </c>
    </row>
    <row r="15" spans="1:5" x14ac:dyDescent="0.2">
      <c r="A15" s="312" t="s">
        <v>357</v>
      </c>
      <c r="B15" s="310" t="s">
        <v>346</v>
      </c>
      <c r="C15" s="311" t="s">
        <v>324</v>
      </c>
    </row>
    <row r="16" spans="1:5" x14ac:dyDescent="0.2">
      <c r="A16" s="312" t="s">
        <v>138</v>
      </c>
      <c r="B16" s="310" t="s">
        <v>346</v>
      </c>
      <c r="C16" s="311" t="s">
        <v>324</v>
      </c>
      <c r="E16" s="287" t="s">
        <v>139</v>
      </c>
    </row>
    <row r="17" spans="1:3" x14ac:dyDescent="0.2">
      <c r="A17" s="312" t="s">
        <v>358</v>
      </c>
      <c r="B17" s="313" t="s">
        <v>359</v>
      </c>
      <c r="C17" s="311" t="s">
        <v>324</v>
      </c>
    </row>
    <row r="18" spans="1:3" x14ac:dyDescent="0.2">
      <c r="A18" s="312" t="s">
        <v>360</v>
      </c>
      <c r="B18" s="313" t="s">
        <v>359</v>
      </c>
      <c r="C18" s="311" t="s">
        <v>324</v>
      </c>
    </row>
    <row r="19" spans="1:3" x14ac:dyDescent="0.2">
      <c r="A19" s="312" t="s">
        <v>140</v>
      </c>
      <c r="B19" s="313" t="s">
        <v>352</v>
      </c>
      <c r="C19" s="311" t="s">
        <v>324</v>
      </c>
    </row>
    <row r="20" spans="1:3" x14ac:dyDescent="0.2">
      <c r="A20" s="312" t="s">
        <v>361</v>
      </c>
      <c r="B20" s="313" t="s">
        <v>362</v>
      </c>
      <c r="C20" s="311" t="s">
        <v>324</v>
      </c>
    </row>
    <row r="21" spans="1:3" x14ac:dyDescent="0.2">
      <c r="A21" s="312" t="s">
        <v>141</v>
      </c>
      <c r="B21" s="313" t="s">
        <v>118</v>
      </c>
      <c r="C21" s="311" t="s">
        <v>324</v>
      </c>
    </row>
    <row r="22" spans="1:3" x14ac:dyDescent="0.2">
      <c r="A22" s="312" t="s">
        <v>363</v>
      </c>
      <c r="B22" s="310" t="s">
        <v>346</v>
      </c>
      <c r="C22" s="311" t="s">
        <v>324</v>
      </c>
    </row>
    <row r="23" spans="1:3" x14ac:dyDescent="0.2">
      <c r="A23" s="312" t="s">
        <v>142</v>
      </c>
      <c r="B23" s="313" t="s">
        <v>359</v>
      </c>
      <c r="C23" s="311" t="s">
        <v>324</v>
      </c>
    </row>
    <row r="24" spans="1:3" x14ac:dyDescent="0.2">
      <c r="A24" s="312" t="s">
        <v>143</v>
      </c>
      <c r="B24" s="313" t="s">
        <v>144</v>
      </c>
      <c r="C24" s="311" t="s">
        <v>324</v>
      </c>
    </row>
    <row r="25" spans="1:3" x14ac:dyDescent="0.2">
      <c r="A25" s="312" t="s">
        <v>145</v>
      </c>
      <c r="B25" s="313" t="s">
        <v>118</v>
      </c>
      <c r="C25" s="311" t="s">
        <v>324</v>
      </c>
    </row>
    <row r="26" spans="1:3" x14ac:dyDescent="0.2">
      <c r="A26" s="312" t="s">
        <v>146</v>
      </c>
      <c r="B26" s="313" t="s">
        <v>119</v>
      </c>
      <c r="C26" s="311" t="s">
        <v>324</v>
      </c>
    </row>
    <row r="27" spans="1:3" x14ac:dyDescent="0.2">
      <c r="A27" s="312" t="s">
        <v>147</v>
      </c>
      <c r="B27" s="310" t="s">
        <v>346</v>
      </c>
      <c r="C27" s="311" t="s">
        <v>324</v>
      </c>
    </row>
    <row r="28" spans="1:3" x14ac:dyDescent="0.2">
      <c r="A28" s="312" t="s">
        <v>148</v>
      </c>
      <c r="B28" s="313" t="s">
        <v>119</v>
      </c>
      <c r="C28" s="311" t="s">
        <v>324</v>
      </c>
    </row>
    <row r="29" spans="1:3" x14ac:dyDescent="0.2">
      <c r="A29" s="312" t="s">
        <v>364</v>
      </c>
      <c r="B29" s="313" t="s">
        <v>362</v>
      </c>
      <c r="C29" s="311" t="s">
        <v>324</v>
      </c>
    </row>
    <row r="30" spans="1:3" x14ac:dyDescent="0.2">
      <c r="A30" s="312" t="s">
        <v>149</v>
      </c>
      <c r="B30" s="310" t="s">
        <v>346</v>
      </c>
      <c r="C30" s="311" t="s">
        <v>324</v>
      </c>
    </row>
    <row r="31" spans="1:3" x14ac:dyDescent="0.2">
      <c r="A31" s="312" t="s">
        <v>150</v>
      </c>
      <c r="B31" s="313" t="s">
        <v>118</v>
      </c>
      <c r="C31" s="311" t="s">
        <v>324</v>
      </c>
    </row>
    <row r="32" spans="1:3" x14ac:dyDescent="0.2">
      <c r="A32" s="312" t="s">
        <v>151</v>
      </c>
      <c r="B32" s="313" t="s">
        <v>351</v>
      </c>
      <c r="C32" s="311" t="s">
        <v>324</v>
      </c>
    </row>
    <row r="33" spans="1:3" x14ac:dyDescent="0.2">
      <c r="A33" s="312" t="s">
        <v>152</v>
      </c>
      <c r="B33" s="313" t="s">
        <v>349</v>
      </c>
      <c r="C33" s="311" t="s">
        <v>324</v>
      </c>
    </row>
    <row r="34" spans="1:3" x14ac:dyDescent="0.2">
      <c r="A34" s="312" t="s">
        <v>153</v>
      </c>
      <c r="B34" s="313" t="s">
        <v>349</v>
      </c>
      <c r="C34" s="311" t="s">
        <v>324</v>
      </c>
    </row>
    <row r="35" spans="1:3" x14ac:dyDescent="0.2">
      <c r="A35" s="312" t="s">
        <v>154</v>
      </c>
      <c r="B35" s="310" t="s">
        <v>346</v>
      </c>
      <c r="C35" s="311" t="s">
        <v>324</v>
      </c>
    </row>
    <row r="36" spans="1:3" x14ac:dyDescent="0.2">
      <c r="A36" s="312" t="s">
        <v>155</v>
      </c>
      <c r="B36" s="310" t="s">
        <v>346</v>
      </c>
      <c r="C36" s="311" t="s">
        <v>324</v>
      </c>
    </row>
    <row r="37" spans="1:3" x14ac:dyDescent="0.2">
      <c r="A37" s="312" t="s">
        <v>156</v>
      </c>
      <c r="B37" s="313" t="s">
        <v>119</v>
      </c>
      <c r="C37" s="311" t="s">
        <v>324</v>
      </c>
    </row>
    <row r="38" spans="1:3" x14ac:dyDescent="0.2">
      <c r="A38" s="312" t="s">
        <v>157</v>
      </c>
      <c r="B38" s="313" t="s">
        <v>352</v>
      </c>
      <c r="C38" s="311" t="s">
        <v>324</v>
      </c>
    </row>
    <row r="39" spans="1:3" x14ac:dyDescent="0.2">
      <c r="A39" s="312" t="s">
        <v>158</v>
      </c>
      <c r="B39" s="313" t="s">
        <v>352</v>
      </c>
      <c r="C39" s="311" t="s">
        <v>324</v>
      </c>
    </row>
    <row r="40" spans="1:3" x14ac:dyDescent="0.2">
      <c r="A40" s="312" t="s">
        <v>365</v>
      </c>
      <c r="B40" s="313" t="s">
        <v>359</v>
      </c>
      <c r="C40" s="311" t="s">
        <v>324</v>
      </c>
    </row>
    <row r="41" spans="1:3" x14ac:dyDescent="0.2">
      <c r="A41" s="312" t="s">
        <v>366</v>
      </c>
      <c r="B41" s="313" t="s">
        <v>349</v>
      </c>
      <c r="C41" s="311" t="s">
        <v>324</v>
      </c>
    </row>
    <row r="42" spans="1:3" x14ac:dyDescent="0.2">
      <c r="A42" s="312" t="s">
        <v>367</v>
      </c>
      <c r="B42" s="310" t="s">
        <v>346</v>
      </c>
      <c r="C42" s="311" t="s">
        <v>324</v>
      </c>
    </row>
    <row r="43" spans="1:3" x14ac:dyDescent="0.2">
      <c r="A43" s="312" t="s">
        <v>159</v>
      </c>
      <c r="B43" s="313" t="s">
        <v>368</v>
      </c>
      <c r="C43" s="311" t="s">
        <v>324</v>
      </c>
    </row>
    <row r="44" spans="1:3" x14ac:dyDescent="0.2">
      <c r="A44" s="312" t="s">
        <v>160</v>
      </c>
      <c r="B44" s="310" t="s">
        <v>346</v>
      </c>
      <c r="C44" s="311" t="s">
        <v>324</v>
      </c>
    </row>
    <row r="45" spans="1:3" x14ac:dyDescent="0.2">
      <c r="A45" s="312" t="s">
        <v>161</v>
      </c>
      <c r="B45" s="313" t="s">
        <v>119</v>
      </c>
      <c r="C45" s="311" t="s">
        <v>324</v>
      </c>
    </row>
    <row r="46" spans="1:3" x14ac:dyDescent="0.2">
      <c r="A46" s="312" t="s">
        <v>369</v>
      </c>
      <c r="B46" s="313" t="s">
        <v>359</v>
      </c>
      <c r="C46" s="311" t="s">
        <v>322</v>
      </c>
    </row>
    <row r="47" spans="1:3" x14ac:dyDescent="0.2">
      <c r="A47" s="312" t="s">
        <v>162</v>
      </c>
      <c r="B47" s="313" t="s">
        <v>370</v>
      </c>
      <c r="C47" s="311" t="s">
        <v>324</v>
      </c>
    </row>
    <row r="48" spans="1:3" x14ac:dyDescent="0.2">
      <c r="A48" s="312" t="s">
        <v>163</v>
      </c>
      <c r="B48" s="310" t="s">
        <v>346</v>
      </c>
      <c r="C48" s="311" t="s">
        <v>324</v>
      </c>
    </row>
    <row r="49" spans="1:3" x14ac:dyDescent="0.2">
      <c r="A49" s="312" t="s">
        <v>164</v>
      </c>
      <c r="B49" s="310" t="s">
        <v>346</v>
      </c>
      <c r="C49" s="311" t="s">
        <v>324</v>
      </c>
    </row>
    <row r="50" spans="1:3" x14ac:dyDescent="0.2">
      <c r="A50" s="312" t="s">
        <v>165</v>
      </c>
      <c r="B50" s="313" t="s">
        <v>351</v>
      </c>
      <c r="C50" s="311" t="s">
        <v>324</v>
      </c>
    </row>
    <row r="51" spans="1:3" x14ac:dyDescent="0.2">
      <c r="A51" s="312" t="s">
        <v>371</v>
      </c>
      <c r="B51" s="313" t="s">
        <v>118</v>
      </c>
      <c r="C51" s="311" t="s">
        <v>324</v>
      </c>
    </row>
    <row r="52" spans="1:3" x14ac:dyDescent="0.2">
      <c r="A52" s="312" t="s">
        <v>166</v>
      </c>
      <c r="B52" s="313" t="s">
        <v>144</v>
      </c>
      <c r="C52" s="311" t="s">
        <v>324</v>
      </c>
    </row>
    <row r="53" spans="1:3" x14ac:dyDescent="0.2">
      <c r="A53" s="312" t="s">
        <v>167</v>
      </c>
      <c r="B53" s="313" t="s">
        <v>144</v>
      </c>
      <c r="C53" s="311" t="s">
        <v>324</v>
      </c>
    </row>
    <row r="54" spans="1:3" x14ac:dyDescent="0.2">
      <c r="A54" s="312" t="s">
        <v>168</v>
      </c>
      <c r="B54" s="313" t="s">
        <v>370</v>
      </c>
      <c r="C54" s="311" t="s">
        <v>324</v>
      </c>
    </row>
    <row r="55" spans="1:3" x14ac:dyDescent="0.2">
      <c r="A55" s="312" t="s">
        <v>169</v>
      </c>
      <c r="B55" s="313" t="s">
        <v>359</v>
      </c>
      <c r="C55" s="311" t="s">
        <v>324</v>
      </c>
    </row>
    <row r="56" spans="1:3" x14ac:dyDescent="0.2">
      <c r="A56" s="312" t="s">
        <v>170</v>
      </c>
      <c r="B56" s="313" t="s">
        <v>144</v>
      </c>
      <c r="C56" s="311" t="s">
        <v>324</v>
      </c>
    </row>
    <row r="57" spans="1:3" x14ac:dyDescent="0.2">
      <c r="A57" s="312" t="s">
        <v>171</v>
      </c>
      <c r="B57" s="313" t="s">
        <v>352</v>
      </c>
      <c r="C57" s="311" t="s">
        <v>324</v>
      </c>
    </row>
    <row r="58" spans="1:3" x14ac:dyDescent="0.2">
      <c r="A58" s="312" t="s">
        <v>172</v>
      </c>
      <c r="B58" s="313" t="s">
        <v>359</v>
      </c>
      <c r="C58" s="311" t="s">
        <v>324</v>
      </c>
    </row>
    <row r="59" spans="1:3" x14ac:dyDescent="0.2">
      <c r="A59" s="312" t="s">
        <v>372</v>
      </c>
      <c r="B59" s="313" t="s">
        <v>359</v>
      </c>
      <c r="C59" s="311" t="s">
        <v>324</v>
      </c>
    </row>
    <row r="60" spans="1:3" x14ac:dyDescent="0.2">
      <c r="A60" s="312" t="s">
        <v>173</v>
      </c>
      <c r="B60" s="313" t="s">
        <v>359</v>
      </c>
      <c r="C60" s="311" t="s">
        <v>324</v>
      </c>
    </row>
    <row r="61" spans="1:3" x14ac:dyDescent="0.2">
      <c r="A61" s="312" t="s">
        <v>174</v>
      </c>
      <c r="B61" s="313" t="s">
        <v>144</v>
      </c>
      <c r="C61" s="311" t="s">
        <v>324</v>
      </c>
    </row>
    <row r="62" spans="1:3" x14ac:dyDescent="0.2">
      <c r="A62" s="312" t="s">
        <v>175</v>
      </c>
      <c r="B62" s="313" t="s">
        <v>118</v>
      </c>
      <c r="C62" s="311" t="s">
        <v>324</v>
      </c>
    </row>
    <row r="63" spans="1:3" x14ac:dyDescent="0.2">
      <c r="A63" s="312" t="s">
        <v>176</v>
      </c>
      <c r="B63" s="313" t="s">
        <v>359</v>
      </c>
      <c r="C63" s="311" t="s">
        <v>324</v>
      </c>
    </row>
    <row r="64" spans="1:3" x14ac:dyDescent="0.2">
      <c r="A64" s="312" t="s">
        <v>177</v>
      </c>
      <c r="B64" s="313" t="s">
        <v>352</v>
      </c>
      <c r="C64" s="311" t="s">
        <v>324</v>
      </c>
    </row>
    <row r="65" spans="1:3" x14ac:dyDescent="0.2">
      <c r="A65" s="312" t="s">
        <v>178</v>
      </c>
      <c r="B65" s="313" t="s">
        <v>351</v>
      </c>
      <c r="C65" s="311" t="s">
        <v>324</v>
      </c>
    </row>
    <row r="66" spans="1:3" x14ac:dyDescent="0.2">
      <c r="A66" s="312" t="s">
        <v>373</v>
      </c>
      <c r="B66" s="313" t="s">
        <v>349</v>
      </c>
      <c r="C66" s="311" t="s">
        <v>324</v>
      </c>
    </row>
    <row r="67" spans="1:3" x14ac:dyDescent="0.2">
      <c r="A67" s="312" t="s">
        <v>374</v>
      </c>
      <c r="B67" s="313" t="s">
        <v>359</v>
      </c>
      <c r="C67" s="311" t="s">
        <v>324</v>
      </c>
    </row>
    <row r="68" spans="1:3" x14ac:dyDescent="0.2">
      <c r="A68" s="312" t="s">
        <v>179</v>
      </c>
      <c r="B68" s="313" t="s">
        <v>351</v>
      </c>
      <c r="C68" s="311" t="s">
        <v>324</v>
      </c>
    </row>
    <row r="69" spans="1:3" x14ac:dyDescent="0.2">
      <c r="A69" s="312" t="s">
        <v>180</v>
      </c>
      <c r="B69" s="310" t="s">
        <v>346</v>
      </c>
      <c r="C69" s="311" t="s">
        <v>324</v>
      </c>
    </row>
    <row r="70" spans="1:3" x14ac:dyDescent="0.2">
      <c r="A70" s="312" t="s">
        <v>181</v>
      </c>
      <c r="B70" s="313" t="s">
        <v>368</v>
      </c>
      <c r="C70" s="311" t="s">
        <v>324</v>
      </c>
    </row>
    <row r="71" spans="1:3" x14ac:dyDescent="0.2">
      <c r="A71" s="312" t="s">
        <v>182</v>
      </c>
      <c r="B71" s="313" t="s">
        <v>370</v>
      </c>
      <c r="C71" s="311" t="s">
        <v>324</v>
      </c>
    </row>
    <row r="72" spans="1:3" x14ac:dyDescent="0.2">
      <c r="A72" s="312" t="s">
        <v>183</v>
      </c>
      <c r="B72" s="310" t="s">
        <v>346</v>
      </c>
      <c r="C72" s="311" t="s">
        <v>324</v>
      </c>
    </row>
    <row r="73" spans="1:3" x14ac:dyDescent="0.2">
      <c r="A73" s="312" t="s">
        <v>184</v>
      </c>
      <c r="B73" s="313" t="s">
        <v>370</v>
      </c>
      <c r="C73" s="311" t="s">
        <v>324</v>
      </c>
    </row>
    <row r="74" spans="1:3" x14ac:dyDescent="0.2">
      <c r="A74" s="312" t="s">
        <v>185</v>
      </c>
      <c r="B74" s="313" t="s">
        <v>351</v>
      </c>
      <c r="C74" s="311" t="s">
        <v>324</v>
      </c>
    </row>
    <row r="75" spans="1:3" x14ac:dyDescent="0.2">
      <c r="A75" s="312" t="s">
        <v>186</v>
      </c>
      <c r="B75" s="313" t="s">
        <v>354</v>
      </c>
      <c r="C75" s="311" t="s">
        <v>324</v>
      </c>
    </row>
    <row r="76" spans="1:3" x14ac:dyDescent="0.2">
      <c r="A76" s="312" t="s">
        <v>187</v>
      </c>
      <c r="B76" s="313" t="s">
        <v>351</v>
      </c>
      <c r="C76" s="311" t="s">
        <v>324</v>
      </c>
    </row>
    <row r="77" spans="1:3" x14ac:dyDescent="0.2">
      <c r="A77" s="312" t="s">
        <v>188</v>
      </c>
      <c r="B77" s="313" t="s">
        <v>354</v>
      </c>
      <c r="C77" s="311" t="s">
        <v>324</v>
      </c>
    </row>
    <row r="78" spans="1:3" x14ac:dyDescent="0.2">
      <c r="A78" s="312" t="s">
        <v>375</v>
      </c>
      <c r="B78" s="313" t="s">
        <v>359</v>
      </c>
      <c r="C78" s="311" t="s">
        <v>324</v>
      </c>
    </row>
    <row r="79" spans="1:3" x14ac:dyDescent="0.2">
      <c r="A79" s="312" t="s">
        <v>189</v>
      </c>
      <c r="B79" s="313" t="s">
        <v>351</v>
      </c>
      <c r="C79" s="311" t="s">
        <v>324</v>
      </c>
    </row>
    <row r="80" spans="1:3" x14ac:dyDescent="0.2">
      <c r="A80" s="312" t="s">
        <v>376</v>
      </c>
      <c r="B80" s="313" t="s">
        <v>352</v>
      </c>
      <c r="C80" s="311" t="s">
        <v>324</v>
      </c>
    </row>
    <row r="81" spans="1:3" x14ac:dyDescent="0.2">
      <c r="A81" s="312" t="s">
        <v>377</v>
      </c>
      <c r="B81" s="313" t="s">
        <v>359</v>
      </c>
      <c r="C81" s="311" t="s">
        <v>324</v>
      </c>
    </row>
    <row r="82" spans="1:3" x14ac:dyDescent="0.2">
      <c r="A82" s="312" t="s">
        <v>190</v>
      </c>
      <c r="B82" s="313" t="s">
        <v>359</v>
      </c>
      <c r="C82" s="311" t="s">
        <v>324</v>
      </c>
    </row>
    <row r="83" spans="1:3" x14ac:dyDescent="0.2">
      <c r="A83" s="312" t="s">
        <v>191</v>
      </c>
      <c r="B83" s="313" t="s">
        <v>351</v>
      </c>
      <c r="C83" s="311" t="s">
        <v>324</v>
      </c>
    </row>
    <row r="84" spans="1:3" x14ac:dyDescent="0.2">
      <c r="A84" s="312" t="s">
        <v>192</v>
      </c>
      <c r="B84" s="313" t="s">
        <v>351</v>
      </c>
      <c r="C84" s="311" t="s">
        <v>324</v>
      </c>
    </row>
    <row r="85" spans="1:3" x14ac:dyDescent="0.2">
      <c r="A85" s="312" t="s">
        <v>193</v>
      </c>
      <c r="B85" s="310" t="s">
        <v>346</v>
      </c>
      <c r="C85" s="311" t="s">
        <v>324</v>
      </c>
    </row>
    <row r="86" spans="1:3" x14ac:dyDescent="0.2">
      <c r="A86" s="312" t="s">
        <v>194</v>
      </c>
      <c r="B86" s="310" t="s">
        <v>346</v>
      </c>
      <c r="C86" s="311" t="s">
        <v>324</v>
      </c>
    </row>
    <row r="87" spans="1:3" x14ac:dyDescent="0.2">
      <c r="A87" s="312" t="s">
        <v>378</v>
      </c>
      <c r="B87" s="313" t="s">
        <v>144</v>
      </c>
      <c r="C87" s="311" t="s">
        <v>324</v>
      </c>
    </row>
    <row r="88" spans="1:3" x14ac:dyDescent="0.2">
      <c r="A88" s="312" t="s">
        <v>379</v>
      </c>
      <c r="B88" s="313" t="s">
        <v>144</v>
      </c>
      <c r="C88" s="311" t="s">
        <v>324</v>
      </c>
    </row>
    <row r="89" spans="1:3" x14ac:dyDescent="0.2">
      <c r="A89" s="312" t="s">
        <v>380</v>
      </c>
      <c r="B89" s="313" t="s">
        <v>359</v>
      </c>
      <c r="C89" s="311" t="s">
        <v>324</v>
      </c>
    </row>
    <row r="90" spans="1:3" x14ac:dyDescent="0.2">
      <c r="A90" s="312" t="s">
        <v>195</v>
      </c>
      <c r="B90" s="310" t="s">
        <v>346</v>
      </c>
      <c r="C90" s="311" t="s">
        <v>324</v>
      </c>
    </row>
    <row r="91" spans="1:3" x14ac:dyDescent="0.2">
      <c r="A91" s="312" t="s">
        <v>196</v>
      </c>
      <c r="B91" s="313" t="s">
        <v>144</v>
      </c>
      <c r="C91" s="311" t="s">
        <v>324</v>
      </c>
    </row>
    <row r="92" spans="1:3" x14ac:dyDescent="0.2">
      <c r="A92" s="312" t="s">
        <v>381</v>
      </c>
      <c r="B92" s="313" t="s">
        <v>352</v>
      </c>
      <c r="C92" s="311" t="s">
        <v>324</v>
      </c>
    </row>
    <row r="93" spans="1:3" x14ac:dyDescent="0.2">
      <c r="A93" s="312" t="s">
        <v>197</v>
      </c>
      <c r="B93" s="313" t="s">
        <v>144</v>
      </c>
      <c r="C93" s="311" t="s">
        <v>324</v>
      </c>
    </row>
    <row r="94" spans="1:3" x14ac:dyDescent="0.2">
      <c r="A94" s="312" t="s">
        <v>198</v>
      </c>
      <c r="B94" s="313" t="s">
        <v>119</v>
      </c>
      <c r="C94" s="311" t="s">
        <v>324</v>
      </c>
    </row>
    <row r="95" spans="1:3" x14ac:dyDescent="0.2">
      <c r="A95" s="312" t="s">
        <v>199</v>
      </c>
      <c r="B95" s="313" t="s">
        <v>349</v>
      </c>
      <c r="C95" s="311" t="s">
        <v>324</v>
      </c>
    </row>
    <row r="96" spans="1:3" x14ac:dyDescent="0.2">
      <c r="A96" s="312" t="s">
        <v>200</v>
      </c>
      <c r="B96" s="313" t="s">
        <v>354</v>
      </c>
      <c r="C96" s="311" t="s">
        <v>324</v>
      </c>
    </row>
    <row r="97" spans="1:3" ht="25.5" x14ac:dyDescent="0.2">
      <c r="A97" s="314" t="s">
        <v>382</v>
      </c>
      <c r="B97" s="313" t="s">
        <v>349</v>
      </c>
      <c r="C97" s="311" t="s">
        <v>324</v>
      </c>
    </row>
    <row r="98" spans="1:3" x14ac:dyDescent="0.2">
      <c r="A98" s="312" t="s">
        <v>201</v>
      </c>
      <c r="B98" s="310" t="s">
        <v>346</v>
      </c>
      <c r="C98" s="311" t="s">
        <v>324</v>
      </c>
    </row>
    <row r="99" spans="1:3" x14ac:dyDescent="0.2">
      <c r="A99" s="312" t="s">
        <v>202</v>
      </c>
      <c r="B99" s="310" t="s">
        <v>346</v>
      </c>
      <c r="C99" s="311" t="s">
        <v>324</v>
      </c>
    </row>
    <row r="100" spans="1:3" x14ac:dyDescent="0.2">
      <c r="A100" s="312" t="s">
        <v>383</v>
      </c>
      <c r="B100" s="313" t="s">
        <v>359</v>
      </c>
      <c r="C100" s="311" t="s">
        <v>324</v>
      </c>
    </row>
    <row r="101" spans="1:3" x14ac:dyDescent="0.2">
      <c r="A101" s="312" t="s">
        <v>203</v>
      </c>
      <c r="B101" s="310" t="s">
        <v>346</v>
      </c>
      <c r="C101" s="311" t="s">
        <v>324</v>
      </c>
    </row>
    <row r="102" spans="1:3" x14ac:dyDescent="0.2">
      <c r="A102" s="312" t="s">
        <v>204</v>
      </c>
      <c r="B102" s="313" t="s">
        <v>144</v>
      </c>
      <c r="C102" s="311" t="s">
        <v>324</v>
      </c>
    </row>
    <row r="103" spans="1:3" x14ac:dyDescent="0.2">
      <c r="A103" s="312" t="s">
        <v>205</v>
      </c>
      <c r="B103" s="313" t="s">
        <v>119</v>
      </c>
      <c r="C103" s="311" t="s">
        <v>324</v>
      </c>
    </row>
    <row r="104" spans="1:3" x14ac:dyDescent="0.2">
      <c r="A104" s="312" t="s">
        <v>206</v>
      </c>
      <c r="B104" s="313" t="s">
        <v>359</v>
      </c>
      <c r="C104" s="311" t="s">
        <v>324</v>
      </c>
    </row>
    <row r="105" spans="1:3" x14ac:dyDescent="0.2">
      <c r="A105" s="312" t="s">
        <v>207</v>
      </c>
      <c r="B105" s="310" t="s">
        <v>346</v>
      </c>
      <c r="C105" s="311" t="s">
        <v>324</v>
      </c>
    </row>
    <row r="106" spans="1:3" x14ac:dyDescent="0.2">
      <c r="A106" s="312" t="s">
        <v>208</v>
      </c>
      <c r="B106" s="313" t="s">
        <v>359</v>
      </c>
      <c r="C106" s="311" t="s">
        <v>324</v>
      </c>
    </row>
    <row r="107" spans="1:3" x14ac:dyDescent="0.2">
      <c r="A107" s="312" t="s">
        <v>384</v>
      </c>
      <c r="B107" s="313" t="s">
        <v>349</v>
      </c>
      <c r="C107" s="311" t="s">
        <v>324</v>
      </c>
    </row>
    <row r="108" spans="1:3" x14ac:dyDescent="0.2">
      <c r="A108" s="312" t="s">
        <v>385</v>
      </c>
      <c r="B108" s="313" t="s">
        <v>144</v>
      </c>
      <c r="C108" s="311" t="s">
        <v>324</v>
      </c>
    </row>
    <row r="109" spans="1:3" x14ac:dyDescent="0.2">
      <c r="A109" s="312" t="s">
        <v>209</v>
      </c>
      <c r="B109" s="313" t="s">
        <v>354</v>
      </c>
      <c r="C109" s="311" t="s">
        <v>324</v>
      </c>
    </row>
    <row r="110" spans="1:3" x14ac:dyDescent="0.2">
      <c r="A110" s="312" t="s">
        <v>210</v>
      </c>
      <c r="B110" s="313" t="s">
        <v>368</v>
      </c>
      <c r="C110" s="311" t="s">
        <v>324</v>
      </c>
    </row>
    <row r="111" spans="1:3" x14ac:dyDescent="0.2">
      <c r="A111" s="312" t="s">
        <v>211</v>
      </c>
      <c r="B111" s="313" t="s">
        <v>351</v>
      </c>
      <c r="C111" s="311" t="s">
        <v>324</v>
      </c>
    </row>
    <row r="112" spans="1:3" x14ac:dyDescent="0.2">
      <c r="A112" s="312" t="s">
        <v>212</v>
      </c>
      <c r="B112" s="313" t="s">
        <v>351</v>
      </c>
      <c r="C112" s="311" t="s">
        <v>324</v>
      </c>
    </row>
    <row r="113" spans="1:3" x14ac:dyDescent="0.2">
      <c r="A113" s="312" t="s">
        <v>213</v>
      </c>
      <c r="B113" s="313" t="s">
        <v>368</v>
      </c>
      <c r="C113" s="311" t="s">
        <v>324</v>
      </c>
    </row>
    <row r="114" spans="1:3" x14ac:dyDescent="0.2">
      <c r="A114" s="312" t="s">
        <v>214</v>
      </c>
      <c r="B114" s="313" t="s">
        <v>351</v>
      </c>
      <c r="C114" s="311" t="s">
        <v>324</v>
      </c>
    </row>
    <row r="115" spans="1:3" x14ac:dyDescent="0.2">
      <c r="A115" s="312" t="s">
        <v>216</v>
      </c>
      <c r="B115" s="313" t="s">
        <v>359</v>
      </c>
      <c r="C115" s="311" t="s">
        <v>324</v>
      </c>
    </row>
    <row r="116" spans="1:3" x14ac:dyDescent="0.2">
      <c r="A116" s="312" t="s">
        <v>386</v>
      </c>
      <c r="B116" s="313" t="s">
        <v>354</v>
      </c>
      <c r="C116" s="311" t="s">
        <v>324</v>
      </c>
    </row>
    <row r="117" spans="1:3" x14ac:dyDescent="0.2">
      <c r="A117" s="312" t="s">
        <v>387</v>
      </c>
      <c r="B117" s="313" t="s">
        <v>349</v>
      </c>
      <c r="C117" s="311" t="s">
        <v>324</v>
      </c>
    </row>
    <row r="118" spans="1:3" x14ac:dyDescent="0.2">
      <c r="A118" s="312" t="s">
        <v>217</v>
      </c>
      <c r="B118" s="313" t="s">
        <v>349</v>
      </c>
      <c r="C118" s="311" t="s">
        <v>324</v>
      </c>
    </row>
    <row r="119" spans="1:3" x14ac:dyDescent="0.2">
      <c r="A119" s="312" t="s">
        <v>218</v>
      </c>
      <c r="B119" s="313" t="s">
        <v>349</v>
      </c>
      <c r="C119" s="311" t="s">
        <v>324</v>
      </c>
    </row>
    <row r="120" spans="1:3" x14ac:dyDescent="0.2">
      <c r="A120" s="312" t="s">
        <v>219</v>
      </c>
      <c r="B120" s="313" t="s">
        <v>370</v>
      </c>
      <c r="C120" s="311" t="s">
        <v>324</v>
      </c>
    </row>
    <row r="121" spans="1:3" x14ac:dyDescent="0.2">
      <c r="A121" s="312" t="s">
        <v>220</v>
      </c>
      <c r="B121" s="313" t="s">
        <v>349</v>
      </c>
      <c r="C121" s="311" t="s">
        <v>324</v>
      </c>
    </row>
    <row r="122" spans="1:3" x14ac:dyDescent="0.2">
      <c r="A122" s="312" t="s">
        <v>221</v>
      </c>
      <c r="B122" s="310" t="s">
        <v>346</v>
      </c>
      <c r="C122" s="311" t="s">
        <v>324</v>
      </c>
    </row>
    <row r="123" spans="1:3" x14ac:dyDescent="0.2">
      <c r="A123" s="312" t="s">
        <v>222</v>
      </c>
      <c r="B123" s="313" t="s">
        <v>118</v>
      </c>
      <c r="C123" s="311" t="s">
        <v>324</v>
      </c>
    </row>
    <row r="124" spans="1:3" x14ac:dyDescent="0.2">
      <c r="A124" s="312" t="s">
        <v>223</v>
      </c>
      <c r="B124" s="313" t="s">
        <v>359</v>
      </c>
      <c r="C124" s="311" t="s">
        <v>324</v>
      </c>
    </row>
    <row r="125" spans="1:3" x14ac:dyDescent="0.2">
      <c r="A125" s="312" t="s">
        <v>388</v>
      </c>
      <c r="B125" s="313" t="s">
        <v>349</v>
      </c>
      <c r="C125" s="311" t="s">
        <v>324</v>
      </c>
    </row>
    <row r="126" spans="1:3" x14ac:dyDescent="0.2">
      <c r="A126" s="312" t="s">
        <v>389</v>
      </c>
      <c r="B126" s="310" t="s">
        <v>346</v>
      </c>
      <c r="C126" s="311" t="s">
        <v>324</v>
      </c>
    </row>
    <row r="127" spans="1:3" x14ac:dyDescent="0.2">
      <c r="A127" s="312" t="s">
        <v>224</v>
      </c>
      <c r="B127" s="313" t="s">
        <v>352</v>
      </c>
      <c r="C127" s="311" t="s">
        <v>324</v>
      </c>
    </row>
    <row r="128" spans="1:3" x14ac:dyDescent="0.2">
      <c r="A128" s="312" t="s">
        <v>390</v>
      </c>
      <c r="B128" s="313" t="s">
        <v>349</v>
      </c>
      <c r="C128" s="311" t="s">
        <v>324</v>
      </c>
    </row>
    <row r="129" spans="1:6" x14ac:dyDescent="0.2">
      <c r="A129" s="312" t="s">
        <v>391</v>
      </c>
      <c r="B129" s="313" t="s">
        <v>359</v>
      </c>
      <c r="C129" s="311" t="s">
        <v>324</v>
      </c>
      <c r="F129" s="288"/>
    </row>
    <row r="130" spans="1:6" x14ac:dyDescent="0.2">
      <c r="A130" s="312" t="s">
        <v>225</v>
      </c>
      <c r="B130" s="313" t="s">
        <v>362</v>
      </c>
      <c r="C130" s="311" t="s">
        <v>324</v>
      </c>
    </row>
    <row r="131" spans="1:6" x14ac:dyDescent="0.2">
      <c r="A131" s="312" t="s">
        <v>226</v>
      </c>
      <c r="B131" s="313" t="s">
        <v>144</v>
      </c>
      <c r="C131" s="311" t="s">
        <v>324</v>
      </c>
    </row>
    <row r="132" spans="1:6" x14ac:dyDescent="0.2">
      <c r="A132" s="312" t="s">
        <v>227</v>
      </c>
      <c r="B132" s="310" t="s">
        <v>346</v>
      </c>
      <c r="C132" s="311" t="s">
        <v>324</v>
      </c>
    </row>
    <row r="133" spans="1:6" x14ac:dyDescent="0.2">
      <c r="A133" s="312" t="s">
        <v>228</v>
      </c>
      <c r="B133" s="313" t="s">
        <v>118</v>
      </c>
      <c r="C133" s="311" t="s">
        <v>324</v>
      </c>
    </row>
    <row r="134" spans="1:6" x14ac:dyDescent="0.2">
      <c r="A134" s="312" t="s">
        <v>229</v>
      </c>
      <c r="B134" s="313" t="s">
        <v>119</v>
      </c>
      <c r="C134" s="311" t="s">
        <v>324</v>
      </c>
    </row>
    <row r="135" spans="1:6" x14ac:dyDescent="0.2">
      <c r="A135" s="312" t="s">
        <v>230</v>
      </c>
      <c r="B135" s="313" t="s">
        <v>119</v>
      </c>
      <c r="C135" s="311" t="s">
        <v>324</v>
      </c>
    </row>
    <row r="136" spans="1:6" x14ac:dyDescent="0.2">
      <c r="A136" s="312" t="s">
        <v>392</v>
      </c>
      <c r="B136" s="313" t="s">
        <v>349</v>
      </c>
      <c r="C136" s="311" t="s">
        <v>324</v>
      </c>
    </row>
    <row r="137" spans="1:6" x14ac:dyDescent="0.2">
      <c r="A137" s="312" t="s">
        <v>231</v>
      </c>
      <c r="B137" s="313" t="s">
        <v>144</v>
      </c>
      <c r="C137" s="311" t="s">
        <v>324</v>
      </c>
    </row>
    <row r="138" spans="1:6" x14ac:dyDescent="0.2">
      <c r="A138" s="312" t="s">
        <v>232</v>
      </c>
      <c r="B138" s="313" t="s">
        <v>119</v>
      </c>
      <c r="C138" s="311" t="s">
        <v>324</v>
      </c>
    </row>
    <row r="139" spans="1:6" x14ac:dyDescent="0.2">
      <c r="A139" s="312" t="s">
        <v>393</v>
      </c>
      <c r="B139" s="313" t="s">
        <v>359</v>
      </c>
      <c r="C139" s="311" t="s">
        <v>324</v>
      </c>
    </row>
    <row r="140" spans="1:6" x14ac:dyDescent="0.2">
      <c r="A140" s="312" t="s">
        <v>233</v>
      </c>
      <c r="B140" s="313" t="s">
        <v>362</v>
      </c>
      <c r="C140" s="311" t="s">
        <v>324</v>
      </c>
    </row>
    <row r="141" spans="1:6" x14ac:dyDescent="0.2">
      <c r="A141" s="312" t="s">
        <v>394</v>
      </c>
      <c r="B141" s="313" t="s">
        <v>349</v>
      </c>
      <c r="C141" s="311" t="s">
        <v>324</v>
      </c>
    </row>
    <row r="142" spans="1:6" x14ac:dyDescent="0.2">
      <c r="A142" s="312" t="s">
        <v>234</v>
      </c>
      <c r="B142" s="313" t="s">
        <v>349</v>
      </c>
      <c r="C142" s="311" t="s">
        <v>324</v>
      </c>
    </row>
    <row r="143" spans="1:6" x14ac:dyDescent="0.2">
      <c r="A143" s="312" t="s">
        <v>235</v>
      </c>
      <c r="B143" s="313" t="s">
        <v>354</v>
      </c>
      <c r="C143" s="311" t="s">
        <v>324</v>
      </c>
    </row>
    <row r="144" spans="1:6" x14ac:dyDescent="0.2">
      <c r="A144" s="312" t="s">
        <v>395</v>
      </c>
      <c r="B144" s="313" t="s">
        <v>359</v>
      </c>
      <c r="C144" s="311" t="s">
        <v>324</v>
      </c>
    </row>
    <row r="145" spans="1:3" x14ac:dyDescent="0.2">
      <c r="A145" s="312" t="s">
        <v>236</v>
      </c>
      <c r="B145" s="313" t="s">
        <v>119</v>
      </c>
      <c r="C145" s="311" t="s">
        <v>324</v>
      </c>
    </row>
    <row r="146" spans="1:3" x14ac:dyDescent="0.2">
      <c r="A146" s="312" t="s">
        <v>237</v>
      </c>
      <c r="B146" s="310" t="s">
        <v>346</v>
      </c>
      <c r="C146" s="311" t="s">
        <v>324</v>
      </c>
    </row>
    <row r="147" spans="1:3" x14ac:dyDescent="0.2">
      <c r="A147" s="312" t="s">
        <v>238</v>
      </c>
      <c r="B147" s="313" t="s">
        <v>359</v>
      </c>
      <c r="C147" s="311" t="s">
        <v>324</v>
      </c>
    </row>
    <row r="148" spans="1:3" x14ac:dyDescent="0.2">
      <c r="A148" s="312" t="s">
        <v>239</v>
      </c>
      <c r="B148" s="310" t="s">
        <v>346</v>
      </c>
      <c r="C148" s="311" t="s">
        <v>324</v>
      </c>
    </row>
    <row r="149" spans="1:3" x14ac:dyDescent="0.2">
      <c r="A149" s="312" t="s">
        <v>240</v>
      </c>
      <c r="B149" s="313" t="s">
        <v>352</v>
      </c>
      <c r="C149" s="311" t="s">
        <v>324</v>
      </c>
    </row>
    <row r="150" spans="1:3" x14ac:dyDescent="0.2">
      <c r="A150" s="312" t="s">
        <v>241</v>
      </c>
      <c r="B150" s="310" t="s">
        <v>346</v>
      </c>
      <c r="C150" s="311" t="s">
        <v>324</v>
      </c>
    </row>
    <row r="151" spans="1:3" x14ac:dyDescent="0.2">
      <c r="A151" s="312" t="s">
        <v>396</v>
      </c>
      <c r="B151" s="313" t="s">
        <v>118</v>
      </c>
      <c r="C151" s="311" t="s">
        <v>324</v>
      </c>
    </row>
    <row r="152" spans="1:3" x14ac:dyDescent="0.2">
      <c r="A152" s="312" t="s">
        <v>242</v>
      </c>
      <c r="B152" s="310" t="s">
        <v>346</v>
      </c>
      <c r="C152" s="311" t="s">
        <v>324</v>
      </c>
    </row>
    <row r="153" spans="1:3" x14ac:dyDescent="0.2">
      <c r="A153" s="312" t="s">
        <v>397</v>
      </c>
      <c r="B153" s="313" t="s">
        <v>354</v>
      </c>
      <c r="C153" s="311" t="s">
        <v>324</v>
      </c>
    </row>
    <row r="154" spans="1:3" x14ac:dyDescent="0.2">
      <c r="A154" s="312" t="s">
        <v>243</v>
      </c>
      <c r="B154" s="313" t="s">
        <v>352</v>
      </c>
      <c r="C154" s="311" t="s">
        <v>324</v>
      </c>
    </row>
    <row r="155" spans="1:3" x14ac:dyDescent="0.2">
      <c r="A155" s="312" t="s">
        <v>244</v>
      </c>
      <c r="B155" s="310" t="s">
        <v>346</v>
      </c>
      <c r="C155" s="311" t="s">
        <v>324</v>
      </c>
    </row>
    <row r="156" spans="1:3" x14ac:dyDescent="0.2">
      <c r="A156" s="312" t="s">
        <v>245</v>
      </c>
      <c r="B156" s="313" t="s">
        <v>118</v>
      </c>
      <c r="C156" s="311" t="s">
        <v>324</v>
      </c>
    </row>
    <row r="157" spans="1:3" x14ac:dyDescent="0.2">
      <c r="A157" s="312" t="s">
        <v>246</v>
      </c>
      <c r="B157" s="313" t="s">
        <v>118</v>
      </c>
      <c r="C157" s="311" t="s">
        <v>324</v>
      </c>
    </row>
    <row r="158" spans="1:3" x14ac:dyDescent="0.2">
      <c r="A158" s="312" t="s">
        <v>398</v>
      </c>
      <c r="B158" s="313" t="s">
        <v>370</v>
      </c>
      <c r="C158" s="311" t="s">
        <v>324</v>
      </c>
    </row>
    <row r="159" spans="1:3" x14ac:dyDescent="0.2">
      <c r="A159" s="312" t="s">
        <v>247</v>
      </c>
      <c r="B159" s="313" t="s">
        <v>354</v>
      </c>
      <c r="C159" s="311" t="s">
        <v>324</v>
      </c>
    </row>
    <row r="160" spans="1:3" x14ac:dyDescent="0.2">
      <c r="A160" s="312" t="s">
        <v>248</v>
      </c>
      <c r="B160" s="310" t="s">
        <v>346</v>
      </c>
      <c r="C160" s="311" t="s">
        <v>324</v>
      </c>
    </row>
    <row r="161" spans="1:3" x14ac:dyDescent="0.2">
      <c r="A161" s="312" t="s">
        <v>249</v>
      </c>
      <c r="B161" s="313" t="s">
        <v>144</v>
      </c>
      <c r="C161" s="311" t="s">
        <v>324</v>
      </c>
    </row>
    <row r="162" spans="1:3" x14ac:dyDescent="0.2">
      <c r="A162" s="312" t="s">
        <v>399</v>
      </c>
      <c r="B162" s="310" t="s">
        <v>346</v>
      </c>
      <c r="C162" s="311" t="s">
        <v>324</v>
      </c>
    </row>
    <row r="163" spans="1:3" x14ac:dyDescent="0.2">
      <c r="A163" s="312" t="s">
        <v>250</v>
      </c>
      <c r="B163" s="313" t="s">
        <v>354</v>
      </c>
      <c r="C163" s="311" t="s">
        <v>324</v>
      </c>
    </row>
    <row r="164" spans="1:3" ht="25.5" x14ac:dyDescent="0.2">
      <c r="A164" s="314" t="s">
        <v>400</v>
      </c>
      <c r="B164" s="313" t="s">
        <v>362</v>
      </c>
      <c r="C164" s="311" t="s">
        <v>324</v>
      </c>
    </row>
    <row r="165" spans="1:3" x14ac:dyDescent="0.2">
      <c r="A165" s="312" t="s">
        <v>251</v>
      </c>
      <c r="B165" s="310" t="s">
        <v>346</v>
      </c>
      <c r="C165" s="311" t="s">
        <v>324</v>
      </c>
    </row>
    <row r="166" spans="1:3" x14ac:dyDescent="0.2">
      <c r="A166" s="312" t="s">
        <v>401</v>
      </c>
      <c r="B166" s="313" t="s">
        <v>362</v>
      </c>
      <c r="C166" s="311" t="s">
        <v>324</v>
      </c>
    </row>
    <row r="167" spans="1:3" x14ac:dyDescent="0.2">
      <c r="A167" s="312" t="s">
        <v>252</v>
      </c>
      <c r="B167" s="310" t="s">
        <v>346</v>
      </c>
      <c r="C167" s="311" t="s">
        <v>324</v>
      </c>
    </row>
    <row r="168" spans="1:3" x14ac:dyDescent="0.2">
      <c r="A168" s="312" t="s">
        <v>253</v>
      </c>
      <c r="B168" s="313" t="s">
        <v>354</v>
      </c>
      <c r="C168" s="311" t="s">
        <v>324</v>
      </c>
    </row>
    <row r="169" spans="1:3" x14ac:dyDescent="0.2">
      <c r="A169" s="312" t="s">
        <v>254</v>
      </c>
      <c r="B169" s="310" t="s">
        <v>346</v>
      </c>
      <c r="C169" s="311" t="s">
        <v>324</v>
      </c>
    </row>
    <row r="170" spans="1:3" x14ac:dyDescent="0.2">
      <c r="A170" s="312" t="s">
        <v>402</v>
      </c>
      <c r="B170" s="313" t="s">
        <v>349</v>
      </c>
      <c r="C170" s="311" t="s">
        <v>324</v>
      </c>
    </row>
    <row r="171" spans="1:3" x14ac:dyDescent="0.2">
      <c r="A171" s="312" t="s">
        <v>255</v>
      </c>
      <c r="B171" s="313" t="s">
        <v>352</v>
      </c>
      <c r="C171" s="311" t="s">
        <v>324</v>
      </c>
    </row>
    <row r="172" spans="1:3" x14ac:dyDescent="0.2">
      <c r="A172" s="312" t="s">
        <v>256</v>
      </c>
      <c r="B172" s="310" t="s">
        <v>346</v>
      </c>
      <c r="C172" s="311" t="s">
        <v>324</v>
      </c>
    </row>
    <row r="173" spans="1:3" x14ac:dyDescent="0.2">
      <c r="A173" s="312" t="s">
        <v>257</v>
      </c>
      <c r="B173" s="313" t="s">
        <v>368</v>
      </c>
      <c r="C173" s="311" t="s">
        <v>324</v>
      </c>
    </row>
    <row r="174" spans="1:3" x14ac:dyDescent="0.2">
      <c r="A174" s="312" t="s">
        <v>258</v>
      </c>
      <c r="B174" s="313" t="s">
        <v>370</v>
      </c>
      <c r="C174" s="311" t="s">
        <v>324</v>
      </c>
    </row>
    <row r="175" spans="1:3" x14ac:dyDescent="0.2">
      <c r="A175" s="312" t="s">
        <v>259</v>
      </c>
      <c r="B175" s="310" t="s">
        <v>346</v>
      </c>
      <c r="C175" s="311" t="s">
        <v>324</v>
      </c>
    </row>
    <row r="176" spans="1:3" x14ac:dyDescent="0.2">
      <c r="A176" s="312" t="s">
        <v>260</v>
      </c>
      <c r="B176" s="310" t="s">
        <v>346</v>
      </c>
      <c r="C176" s="311" t="s">
        <v>324</v>
      </c>
    </row>
    <row r="177" spans="1:3" x14ac:dyDescent="0.2">
      <c r="A177" s="312" t="s">
        <v>403</v>
      </c>
      <c r="B177" s="313" t="s">
        <v>352</v>
      </c>
      <c r="C177" s="311" t="s">
        <v>324</v>
      </c>
    </row>
    <row r="178" spans="1:3" x14ac:dyDescent="0.2">
      <c r="A178" s="312" t="s">
        <v>261</v>
      </c>
      <c r="B178" s="310" t="s">
        <v>346</v>
      </c>
      <c r="C178" s="311" t="s">
        <v>324</v>
      </c>
    </row>
    <row r="179" spans="1:3" x14ac:dyDescent="0.2">
      <c r="A179" s="312" t="s">
        <v>262</v>
      </c>
      <c r="B179" s="313" t="s">
        <v>368</v>
      </c>
      <c r="C179" s="311" t="s">
        <v>324</v>
      </c>
    </row>
    <row r="180" spans="1:3" x14ac:dyDescent="0.2">
      <c r="A180" s="312" t="s">
        <v>263</v>
      </c>
      <c r="B180" s="310" t="s">
        <v>346</v>
      </c>
      <c r="C180" s="311" t="s">
        <v>324</v>
      </c>
    </row>
    <row r="181" spans="1:3" x14ac:dyDescent="0.2">
      <c r="A181" s="312" t="s">
        <v>264</v>
      </c>
      <c r="B181" s="313" t="s">
        <v>352</v>
      </c>
      <c r="C181" s="311" t="s">
        <v>324</v>
      </c>
    </row>
    <row r="182" spans="1:3" x14ac:dyDescent="0.2">
      <c r="A182" s="312" t="s">
        <v>404</v>
      </c>
      <c r="B182" s="313" t="s">
        <v>362</v>
      </c>
      <c r="C182" s="311" t="s">
        <v>324</v>
      </c>
    </row>
    <row r="183" spans="1:3" x14ac:dyDescent="0.2">
      <c r="A183" s="312" t="s">
        <v>265</v>
      </c>
      <c r="B183" s="313" t="s">
        <v>351</v>
      </c>
      <c r="C183" s="311" t="s">
        <v>324</v>
      </c>
    </row>
    <row r="184" spans="1:3" x14ac:dyDescent="0.2">
      <c r="A184" s="312" t="s">
        <v>266</v>
      </c>
      <c r="B184" s="310" t="s">
        <v>346</v>
      </c>
      <c r="C184" s="311" t="s">
        <v>324</v>
      </c>
    </row>
    <row r="185" spans="1:3" x14ac:dyDescent="0.2">
      <c r="A185" s="312" t="s">
        <v>267</v>
      </c>
      <c r="B185" s="310" t="s">
        <v>346</v>
      </c>
      <c r="C185" s="311" t="s">
        <v>324</v>
      </c>
    </row>
    <row r="186" spans="1:3" x14ac:dyDescent="0.2">
      <c r="A186" s="312" t="s">
        <v>268</v>
      </c>
      <c r="B186" s="313" t="s">
        <v>351</v>
      </c>
      <c r="C186" s="311" t="s">
        <v>324</v>
      </c>
    </row>
    <row r="187" spans="1:3" x14ac:dyDescent="0.2">
      <c r="A187" s="312" t="s">
        <v>269</v>
      </c>
      <c r="B187" s="310" t="s">
        <v>346</v>
      </c>
      <c r="C187" s="311" t="s">
        <v>324</v>
      </c>
    </row>
    <row r="188" spans="1:3" x14ac:dyDescent="0.2">
      <c r="A188" s="312" t="s">
        <v>270</v>
      </c>
      <c r="B188" s="313" t="s">
        <v>370</v>
      </c>
      <c r="C188" s="311" t="s">
        <v>324</v>
      </c>
    </row>
    <row r="189" spans="1:3" x14ac:dyDescent="0.2">
      <c r="A189" s="312" t="s">
        <v>271</v>
      </c>
      <c r="B189" s="313" t="s">
        <v>370</v>
      </c>
      <c r="C189" s="311" t="s">
        <v>324</v>
      </c>
    </row>
    <row r="190" spans="1:3" x14ac:dyDescent="0.2">
      <c r="A190" s="312" t="s">
        <v>272</v>
      </c>
      <c r="B190" s="313" t="s">
        <v>352</v>
      </c>
      <c r="C190" s="311" t="s">
        <v>324</v>
      </c>
    </row>
    <row r="191" spans="1:3" x14ac:dyDescent="0.2">
      <c r="A191" s="312" t="s">
        <v>405</v>
      </c>
      <c r="B191" s="313" t="s">
        <v>349</v>
      </c>
      <c r="C191" s="311" t="s">
        <v>324</v>
      </c>
    </row>
    <row r="192" spans="1:3" x14ac:dyDescent="0.2">
      <c r="A192" s="312" t="s">
        <v>273</v>
      </c>
      <c r="B192" s="310" t="s">
        <v>346</v>
      </c>
      <c r="C192" s="311" t="s">
        <v>324</v>
      </c>
    </row>
    <row r="193" spans="1:3" ht="25.5" x14ac:dyDescent="0.2">
      <c r="A193" s="314" t="s">
        <v>406</v>
      </c>
      <c r="B193" s="313" t="s">
        <v>359</v>
      </c>
      <c r="C193" s="311" t="s">
        <v>324</v>
      </c>
    </row>
    <row r="194" spans="1:3" x14ac:dyDescent="0.2">
      <c r="A194" s="312" t="s">
        <v>274</v>
      </c>
      <c r="B194" s="313" t="s">
        <v>352</v>
      </c>
      <c r="C194" s="311" t="s">
        <v>324</v>
      </c>
    </row>
    <row r="195" spans="1:3" x14ac:dyDescent="0.2">
      <c r="A195" s="312" t="s">
        <v>407</v>
      </c>
      <c r="B195" s="313" t="s">
        <v>349</v>
      </c>
      <c r="C195" s="311" t="s">
        <v>324</v>
      </c>
    </row>
    <row r="196" spans="1:3" x14ac:dyDescent="0.2">
      <c r="A196" s="312" t="s">
        <v>275</v>
      </c>
      <c r="B196" s="310" t="s">
        <v>346</v>
      </c>
      <c r="C196" s="311" t="s">
        <v>324</v>
      </c>
    </row>
    <row r="197" spans="1:3" x14ac:dyDescent="0.2">
      <c r="A197" s="312" t="s">
        <v>276</v>
      </c>
      <c r="B197" s="313" t="s">
        <v>359</v>
      </c>
      <c r="C197" s="311" t="s">
        <v>324</v>
      </c>
    </row>
    <row r="198" spans="1:3" x14ac:dyDescent="0.2">
      <c r="A198" s="312" t="s">
        <v>277</v>
      </c>
      <c r="B198" s="313" t="s">
        <v>144</v>
      </c>
      <c r="C198" s="311" t="s">
        <v>324</v>
      </c>
    </row>
    <row r="199" spans="1:3" x14ac:dyDescent="0.2">
      <c r="A199" s="312" t="s">
        <v>278</v>
      </c>
      <c r="B199" s="313" t="s">
        <v>359</v>
      </c>
      <c r="C199" s="311" t="s">
        <v>324</v>
      </c>
    </row>
    <row r="200" spans="1:3" x14ac:dyDescent="0.2">
      <c r="A200" s="312" t="s">
        <v>408</v>
      </c>
      <c r="B200" s="313" t="s">
        <v>119</v>
      </c>
      <c r="C200" s="311" t="s">
        <v>324</v>
      </c>
    </row>
    <row r="201" spans="1:3" x14ac:dyDescent="0.2">
      <c r="A201" s="312" t="s">
        <v>279</v>
      </c>
      <c r="B201" s="310" t="s">
        <v>346</v>
      </c>
      <c r="C201" s="311" t="s">
        <v>324</v>
      </c>
    </row>
    <row r="202" spans="1:3" x14ac:dyDescent="0.2">
      <c r="A202" s="312" t="s">
        <v>409</v>
      </c>
      <c r="B202" s="313" t="s">
        <v>370</v>
      </c>
      <c r="C202" s="311" t="s">
        <v>324</v>
      </c>
    </row>
    <row r="203" spans="1:3" x14ac:dyDescent="0.2">
      <c r="A203" s="312" t="s">
        <v>410</v>
      </c>
      <c r="B203" s="313" t="s">
        <v>370</v>
      </c>
      <c r="C203" s="311" t="s">
        <v>324</v>
      </c>
    </row>
    <row r="204" spans="1:3" x14ac:dyDescent="0.2">
      <c r="A204" s="312" t="s">
        <v>411</v>
      </c>
      <c r="B204" s="313" t="s">
        <v>349</v>
      </c>
      <c r="C204" s="311" t="s">
        <v>324</v>
      </c>
    </row>
    <row r="205" spans="1:3" x14ac:dyDescent="0.2">
      <c r="A205" s="312" t="s">
        <v>280</v>
      </c>
      <c r="B205" s="313" t="s">
        <v>349</v>
      </c>
      <c r="C205" s="311" t="s">
        <v>324</v>
      </c>
    </row>
    <row r="206" spans="1:3" x14ac:dyDescent="0.2">
      <c r="A206" s="312" t="s">
        <v>281</v>
      </c>
      <c r="B206" s="313" t="s">
        <v>370</v>
      </c>
      <c r="C206" s="311" t="s">
        <v>324</v>
      </c>
    </row>
    <row r="207" spans="1:3" x14ac:dyDescent="0.2">
      <c r="A207" s="312" t="s">
        <v>282</v>
      </c>
      <c r="B207" s="313" t="s">
        <v>359</v>
      </c>
      <c r="C207" s="311" t="s">
        <v>324</v>
      </c>
    </row>
    <row r="208" spans="1:3" x14ac:dyDescent="0.2">
      <c r="A208" s="312" t="s">
        <v>412</v>
      </c>
      <c r="B208" s="313" t="s">
        <v>349</v>
      </c>
      <c r="C208" s="311" t="s">
        <v>324</v>
      </c>
    </row>
    <row r="209" spans="1:3" x14ac:dyDescent="0.2">
      <c r="A209" s="312" t="s">
        <v>413</v>
      </c>
      <c r="B209" s="313" t="s">
        <v>362</v>
      </c>
      <c r="C209" s="311" t="s">
        <v>324</v>
      </c>
    </row>
    <row r="210" spans="1:3" x14ac:dyDescent="0.2">
      <c r="A210" s="312" t="s">
        <v>414</v>
      </c>
      <c r="B210" s="313" t="s">
        <v>349</v>
      </c>
      <c r="C210" s="311" t="s">
        <v>324</v>
      </c>
    </row>
    <row r="211" spans="1:3" x14ac:dyDescent="0.2">
      <c r="A211" s="312" t="s">
        <v>283</v>
      </c>
      <c r="B211" s="310" t="s">
        <v>346</v>
      </c>
      <c r="C211" s="311" t="s">
        <v>324</v>
      </c>
    </row>
    <row r="212" spans="1:3" x14ac:dyDescent="0.2">
      <c r="A212" s="312" t="s">
        <v>284</v>
      </c>
      <c r="B212" s="313" t="s">
        <v>359</v>
      </c>
      <c r="C212" s="311" t="s">
        <v>323</v>
      </c>
    </row>
    <row r="213" spans="1:3" x14ac:dyDescent="0.2">
      <c r="A213" s="312" t="s">
        <v>415</v>
      </c>
      <c r="B213" s="313" t="s">
        <v>368</v>
      </c>
      <c r="C213" s="311" t="s">
        <v>324</v>
      </c>
    </row>
    <row r="214" spans="1:3" x14ac:dyDescent="0.2">
      <c r="A214" s="312" t="s">
        <v>285</v>
      </c>
      <c r="B214" s="313" t="s">
        <v>354</v>
      </c>
      <c r="C214" s="311" t="s">
        <v>324</v>
      </c>
    </row>
    <row r="215" spans="1:3" x14ac:dyDescent="0.2">
      <c r="A215" s="312" t="s">
        <v>286</v>
      </c>
      <c r="B215" s="310" t="s">
        <v>346</v>
      </c>
      <c r="C215" s="311" t="s">
        <v>324</v>
      </c>
    </row>
    <row r="216" spans="1:3" x14ac:dyDescent="0.2">
      <c r="A216" s="312" t="s">
        <v>287</v>
      </c>
      <c r="B216" s="313" t="s">
        <v>370</v>
      </c>
      <c r="C216" s="311" t="s">
        <v>324</v>
      </c>
    </row>
    <row r="217" spans="1:3" x14ac:dyDescent="0.2">
      <c r="A217" s="312" t="s">
        <v>416</v>
      </c>
      <c r="B217" s="313" t="s">
        <v>352</v>
      </c>
      <c r="C217" s="311" t="s">
        <v>324</v>
      </c>
    </row>
    <row r="218" spans="1:3" x14ac:dyDescent="0.2">
      <c r="A218" s="312" t="s">
        <v>417</v>
      </c>
      <c r="B218" s="313" t="s">
        <v>370</v>
      </c>
      <c r="C218" s="311" t="s">
        <v>324</v>
      </c>
    </row>
    <row r="219" spans="1:3" x14ac:dyDescent="0.2">
      <c r="A219" s="312" t="s">
        <v>288</v>
      </c>
      <c r="B219" s="313" t="s">
        <v>351</v>
      </c>
      <c r="C219" s="311" t="s">
        <v>324</v>
      </c>
    </row>
    <row r="220" spans="1:3" x14ac:dyDescent="0.2">
      <c r="A220" s="312" t="s">
        <v>418</v>
      </c>
      <c r="B220" s="313" t="s">
        <v>354</v>
      </c>
      <c r="C220" s="311" t="s">
        <v>324</v>
      </c>
    </row>
    <row r="221" spans="1:3" x14ac:dyDescent="0.2">
      <c r="A221" s="312" t="s">
        <v>419</v>
      </c>
      <c r="B221" s="313" t="s">
        <v>349</v>
      </c>
      <c r="C221" s="311" t="s">
        <v>324</v>
      </c>
    </row>
    <row r="222" spans="1:3" x14ac:dyDescent="0.2">
      <c r="A222" s="312" t="s">
        <v>289</v>
      </c>
      <c r="B222" s="313" t="s">
        <v>354</v>
      </c>
      <c r="C222" s="311" t="s">
        <v>324</v>
      </c>
    </row>
    <row r="223" spans="1:3" x14ac:dyDescent="0.2">
      <c r="A223" s="312" t="s">
        <v>420</v>
      </c>
      <c r="B223" s="313" t="s">
        <v>144</v>
      </c>
      <c r="C223" s="311" t="s">
        <v>324</v>
      </c>
    </row>
    <row r="224" spans="1:3" x14ac:dyDescent="0.2">
      <c r="A224" s="312" t="s">
        <v>421</v>
      </c>
      <c r="B224" s="310" t="s">
        <v>346</v>
      </c>
      <c r="C224" s="311" t="s">
        <v>324</v>
      </c>
    </row>
    <row r="225" spans="1:3" x14ac:dyDescent="0.2">
      <c r="A225" s="312" t="s">
        <v>290</v>
      </c>
      <c r="B225" s="310" t="s">
        <v>346</v>
      </c>
      <c r="C225" s="311" t="s">
        <v>324</v>
      </c>
    </row>
    <row r="226" spans="1:3" x14ac:dyDescent="0.2">
      <c r="A226" s="312" t="s">
        <v>291</v>
      </c>
      <c r="B226" s="313" t="s">
        <v>370</v>
      </c>
      <c r="C226" s="311" t="s">
        <v>324</v>
      </c>
    </row>
    <row r="227" spans="1:3" x14ac:dyDescent="0.2">
      <c r="A227" s="312" t="s">
        <v>422</v>
      </c>
      <c r="B227" s="313" t="s">
        <v>354</v>
      </c>
      <c r="C227" s="311" t="s">
        <v>324</v>
      </c>
    </row>
    <row r="228" spans="1:3" x14ac:dyDescent="0.2">
      <c r="A228" s="312" t="s">
        <v>292</v>
      </c>
      <c r="B228" s="310" t="s">
        <v>346</v>
      </c>
      <c r="C228" s="311" t="s">
        <v>324</v>
      </c>
    </row>
    <row r="229" spans="1:3" x14ac:dyDescent="0.2">
      <c r="A229" s="312" t="s">
        <v>293</v>
      </c>
      <c r="B229" s="313" t="s">
        <v>370</v>
      </c>
      <c r="C229" s="311" t="s">
        <v>324</v>
      </c>
    </row>
    <row r="230" spans="1:3" x14ac:dyDescent="0.2">
      <c r="A230" s="312" t="s">
        <v>423</v>
      </c>
      <c r="B230" s="313" t="s">
        <v>349</v>
      </c>
      <c r="C230" s="311" t="s">
        <v>324</v>
      </c>
    </row>
    <row r="231" spans="1:3" x14ac:dyDescent="0.2">
      <c r="A231" s="312" t="s">
        <v>294</v>
      </c>
      <c r="B231" s="310" t="s">
        <v>346</v>
      </c>
      <c r="C231" s="311" t="s">
        <v>324</v>
      </c>
    </row>
    <row r="232" spans="1:3" x14ac:dyDescent="0.2">
      <c r="A232" s="312" t="s">
        <v>295</v>
      </c>
      <c r="B232" s="310" t="s">
        <v>346</v>
      </c>
      <c r="C232" s="311" t="s">
        <v>324</v>
      </c>
    </row>
    <row r="233" spans="1:3" x14ac:dyDescent="0.2">
      <c r="A233" s="312" t="s">
        <v>296</v>
      </c>
      <c r="B233" s="310" t="s">
        <v>346</v>
      </c>
      <c r="C233" s="311" t="s">
        <v>324</v>
      </c>
    </row>
    <row r="234" spans="1:3" x14ac:dyDescent="0.2">
      <c r="A234" s="312" t="s">
        <v>297</v>
      </c>
      <c r="B234" s="313" t="s">
        <v>144</v>
      </c>
      <c r="C234" s="311" t="s">
        <v>324</v>
      </c>
    </row>
    <row r="235" spans="1:3" x14ac:dyDescent="0.2">
      <c r="A235" s="312" t="s">
        <v>298</v>
      </c>
      <c r="B235" s="313" t="s">
        <v>370</v>
      </c>
      <c r="C235" s="311" t="s">
        <v>324</v>
      </c>
    </row>
    <row r="236" spans="1:3" x14ac:dyDescent="0.2">
      <c r="A236" s="312" t="s">
        <v>299</v>
      </c>
      <c r="B236" s="313" t="s">
        <v>359</v>
      </c>
      <c r="C236" s="311" t="s">
        <v>324</v>
      </c>
    </row>
    <row r="237" spans="1:3" x14ac:dyDescent="0.2">
      <c r="A237" s="312" t="s">
        <v>300</v>
      </c>
      <c r="B237" s="313" t="s">
        <v>352</v>
      </c>
      <c r="C237" s="311" t="s">
        <v>324</v>
      </c>
    </row>
    <row r="238" spans="1:3" x14ac:dyDescent="0.2">
      <c r="A238" s="312" t="s">
        <v>301</v>
      </c>
      <c r="B238" s="310" t="s">
        <v>346</v>
      </c>
      <c r="C238" s="311" t="s">
        <v>324</v>
      </c>
    </row>
    <row r="239" spans="1:3" x14ac:dyDescent="0.2">
      <c r="A239" s="312" t="s">
        <v>302</v>
      </c>
      <c r="B239" s="310" t="s">
        <v>346</v>
      </c>
      <c r="C239" s="311" t="s">
        <v>324</v>
      </c>
    </row>
    <row r="240" spans="1:3" x14ac:dyDescent="0.2">
      <c r="A240" s="312" t="s">
        <v>215</v>
      </c>
      <c r="B240" s="313" t="s">
        <v>351</v>
      </c>
      <c r="C240" s="311" t="s">
        <v>323</v>
      </c>
    </row>
    <row r="241" spans="1:3" x14ac:dyDescent="0.2">
      <c r="A241" s="312" t="s">
        <v>303</v>
      </c>
      <c r="B241" s="313" t="s">
        <v>351</v>
      </c>
      <c r="C241" s="311" t="s">
        <v>324</v>
      </c>
    </row>
    <row r="242" spans="1:3" x14ac:dyDescent="0.2">
      <c r="A242" s="312" t="s">
        <v>304</v>
      </c>
      <c r="B242" s="313" t="s">
        <v>352</v>
      </c>
      <c r="C242" s="311" t="s">
        <v>324</v>
      </c>
    </row>
    <row r="243" spans="1:3" x14ac:dyDescent="0.2">
      <c r="A243" s="312" t="s">
        <v>424</v>
      </c>
      <c r="B243" s="313" t="s">
        <v>119</v>
      </c>
      <c r="C243" s="311" t="s">
        <v>324</v>
      </c>
    </row>
    <row r="244" spans="1:3" x14ac:dyDescent="0.2">
      <c r="A244" s="312" t="s">
        <v>425</v>
      </c>
      <c r="B244" s="313" t="s">
        <v>370</v>
      </c>
      <c r="C244" s="311" t="s">
        <v>324</v>
      </c>
    </row>
    <row r="245" spans="1:3" x14ac:dyDescent="0.2">
      <c r="A245" s="312" t="s">
        <v>305</v>
      </c>
      <c r="B245" s="313" t="s">
        <v>359</v>
      </c>
      <c r="C245" s="311" t="s">
        <v>324</v>
      </c>
    </row>
    <row r="246" spans="1:3" x14ac:dyDescent="0.2">
      <c r="A246" s="312" t="s">
        <v>306</v>
      </c>
      <c r="B246" s="313" t="s">
        <v>362</v>
      </c>
      <c r="C246" s="311" t="s">
        <v>324</v>
      </c>
    </row>
    <row r="247" spans="1:3" x14ac:dyDescent="0.2">
      <c r="A247" s="312" t="s">
        <v>426</v>
      </c>
      <c r="B247" s="313" t="s">
        <v>370</v>
      </c>
      <c r="C247" s="311" t="s">
        <v>324</v>
      </c>
    </row>
    <row r="248" spans="1:3" x14ac:dyDescent="0.2">
      <c r="A248" s="312" t="s">
        <v>427</v>
      </c>
      <c r="B248" s="313" t="s">
        <v>144</v>
      </c>
      <c r="C248" s="311" t="s">
        <v>324</v>
      </c>
    </row>
    <row r="249" spans="1:3" x14ac:dyDescent="0.2">
      <c r="A249" s="312" t="s">
        <v>428</v>
      </c>
      <c r="B249" s="313" t="s">
        <v>119</v>
      </c>
      <c r="C249" s="311" t="s">
        <v>324</v>
      </c>
    </row>
    <row r="250" spans="1:3" x14ac:dyDescent="0.2">
      <c r="A250" s="312" t="s">
        <v>307</v>
      </c>
      <c r="B250" s="313" t="s">
        <v>362</v>
      </c>
      <c r="C250" s="311" t="s">
        <v>324</v>
      </c>
    </row>
    <row r="251" spans="1:3" x14ac:dyDescent="0.2">
      <c r="A251" s="312" t="s">
        <v>308</v>
      </c>
      <c r="B251" s="313" t="s">
        <v>362</v>
      </c>
      <c r="C251" s="311" t="s">
        <v>324</v>
      </c>
    </row>
    <row r="252" spans="1:3" x14ac:dyDescent="0.2">
      <c r="A252" s="312" t="s">
        <v>429</v>
      </c>
      <c r="B252" s="313" t="s">
        <v>144</v>
      </c>
      <c r="C252" s="311" t="s">
        <v>324</v>
      </c>
    </row>
    <row r="253" spans="1:3" x14ac:dyDescent="0.2">
      <c r="A253" s="312" t="s">
        <v>309</v>
      </c>
      <c r="B253" s="313" t="s">
        <v>362</v>
      </c>
      <c r="C253" s="311" t="s">
        <v>324</v>
      </c>
    </row>
    <row r="254" spans="1:3" x14ac:dyDescent="0.2">
      <c r="A254" s="312" t="s">
        <v>430</v>
      </c>
      <c r="B254" s="313" t="s">
        <v>349</v>
      </c>
      <c r="C254" s="311" t="s">
        <v>324</v>
      </c>
    </row>
    <row r="255" spans="1:3" x14ac:dyDescent="0.2">
      <c r="A255" s="312" t="s">
        <v>310</v>
      </c>
      <c r="B255" s="313" t="s">
        <v>352</v>
      </c>
      <c r="C255" s="311" t="s">
        <v>324</v>
      </c>
    </row>
    <row r="256" spans="1:3" x14ac:dyDescent="0.2">
      <c r="A256" s="312" t="s">
        <v>431</v>
      </c>
      <c r="B256" s="313" t="s">
        <v>349</v>
      </c>
      <c r="C256" s="311" t="s">
        <v>324</v>
      </c>
    </row>
    <row r="257" spans="1:3" x14ac:dyDescent="0.2">
      <c r="A257" s="312" t="s">
        <v>432</v>
      </c>
      <c r="B257" s="313" t="s">
        <v>359</v>
      </c>
      <c r="C257" s="311" t="s">
        <v>322</v>
      </c>
    </row>
    <row r="258" spans="1:3" x14ac:dyDescent="0.2">
      <c r="A258" s="312" t="s">
        <v>433</v>
      </c>
      <c r="B258" s="313" t="s">
        <v>359</v>
      </c>
      <c r="C258" s="311" t="s">
        <v>324</v>
      </c>
    </row>
    <row r="259" spans="1:3" x14ac:dyDescent="0.2">
      <c r="A259" s="312" t="s">
        <v>434</v>
      </c>
      <c r="B259" s="310" t="s">
        <v>346</v>
      </c>
      <c r="C259" s="311" t="s">
        <v>324</v>
      </c>
    </row>
    <row r="260" spans="1:3" x14ac:dyDescent="0.2">
      <c r="A260" s="312" t="s">
        <v>311</v>
      </c>
      <c r="B260" s="313" t="s">
        <v>351</v>
      </c>
      <c r="C260" s="311" t="s">
        <v>324</v>
      </c>
    </row>
    <row r="261" spans="1:3" x14ac:dyDescent="0.2">
      <c r="A261" s="312" t="s">
        <v>312</v>
      </c>
      <c r="B261" s="310" t="s">
        <v>346</v>
      </c>
      <c r="C261" s="311" t="s">
        <v>324</v>
      </c>
    </row>
    <row r="262" spans="1:3" x14ac:dyDescent="0.2">
      <c r="A262" s="312" t="s">
        <v>435</v>
      </c>
      <c r="B262" s="313" t="s">
        <v>349</v>
      </c>
      <c r="C262" s="311" t="s">
        <v>324</v>
      </c>
    </row>
    <row r="263" spans="1:3" x14ac:dyDescent="0.2">
      <c r="A263" s="312" t="s">
        <v>313</v>
      </c>
      <c r="B263" s="313" t="s">
        <v>368</v>
      </c>
      <c r="C263" s="311" t="s">
        <v>324</v>
      </c>
    </row>
    <row r="264" spans="1:3" x14ac:dyDescent="0.2">
      <c r="A264" s="312" t="s">
        <v>314</v>
      </c>
      <c r="B264" s="310" t="s">
        <v>346</v>
      </c>
      <c r="C264" s="311" t="s">
        <v>324</v>
      </c>
    </row>
    <row r="265" spans="1:3" x14ac:dyDescent="0.2">
      <c r="A265" s="312" t="s">
        <v>315</v>
      </c>
      <c r="B265" s="310" t="s">
        <v>346</v>
      </c>
      <c r="C265" s="311" t="s">
        <v>324</v>
      </c>
    </row>
    <row r="266" spans="1:3" x14ac:dyDescent="0.2">
      <c r="A266" s="312" t="s">
        <v>436</v>
      </c>
      <c r="B266" s="313" t="s">
        <v>359</v>
      </c>
      <c r="C266" s="311" t="s">
        <v>324</v>
      </c>
    </row>
    <row r="267" spans="1:3" x14ac:dyDescent="0.2">
      <c r="A267" s="312" t="s">
        <v>316</v>
      </c>
      <c r="B267" s="313" t="s">
        <v>354</v>
      </c>
      <c r="C267" s="311" t="s">
        <v>324</v>
      </c>
    </row>
    <row r="268" spans="1:3" x14ac:dyDescent="0.2">
      <c r="A268" s="312" t="s">
        <v>437</v>
      </c>
      <c r="B268" s="313" t="s">
        <v>359</v>
      </c>
      <c r="C268" s="311" t="s">
        <v>324</v>
      </c>
    </row>
    <row r="269" spans="1:3" x14ac:dyDescent="0.2">
      <c r="A269" s="312" t="s">
        <v>317</v>
      </c>
      <c r="B269" s="313" t="s">
        <v>119</v>
      </c>
      <c r="C269" s="311" t="s">
        <v>324</v>
      </c>
    </row>
    <row r="270" spans="1:3" x14ac:dyDescent="0.2">
      <c r="A270" s="312" t="s">
        <v>438</v>
      </c>
      <c r="B270" s="313" t="s">
        <v>359</v>
      </c>
      <c r="C270" s="311" t="s">
        <v>324</v>
      </c>
    </row>
    <row r="271" spans="1:3" x14ac:dyDescent="0.2">
      <c r="A271" s="312" t="s">
        <v>318</v>
      </c>
      <c r="B271" s="313" t="s">
        <v>144</v>
      </c>
      <c r="C271" s="311" t="s">
        <v>324</v>
      </c>
    </row>
    <row r="272" spans="1:3" x14ac:dyDescent="0.2">
      <c r="A272" s="312" t="s">
        <v>319</v>
      </c>
      <c r="B272" s="313" t="s">
        <v>144</v>
      </c>
      <c r="C272" s="311" t="s">
        <v>324</v>
      </c>
    </row>
    <row r="273" spans="1:3" x14ac:dyDescent="0.2">
      <c r="A273" s="312" t="s">
        <v>320</v>
      </c>
      <c r="B273" s="310" t="s">
        <v>346</v>
      </c>
      <c r="C273" s="311" t="s">
        <v>324</v>
      </c>
    </row>
  </sheetData>
  <sheetProtection algorithmName="SHA-512" hashValue="ZzxFP59jXBGzEDNL9OJCzZ5qNcPYDXh18C/DBKL/JLhi8Jnuo+M5oLlhJSn4/vnHKJyTzdhzcj5MXJlGGE3scw==" saltValue="BXI3ybDBQNAW0O4WCJBu3A==" spinCount="100000" sheet="1" objects="1" scenarios="1"/>
  <autoFilter ref="A1:C273"/>
  <dataValidations count="3">
    <dataValidation type="list" allowBlank="1" showInputMessage="1" showErrorMessage="1" sqref="D52">
      <formula1>"S.L.,S.A.,S. Coop.,Com. Bienes, Sin Áni. Lucro, Colectiva, Comanditaria,"</formula1>
    </dataValidation>
    <dataValidation type="list" allowBlank="1" showInputMessage="1" showErrorMessage="1" sqref="F80:F81 E18:E19 G18:G20 I18:I19 L18:L19 I50:I51">
      <formula1>"X,"</formula1>
    </dataValidation>
    <dataValidation type="list" allowBlank="1" showInputMessage="1" showErrorMessage="1" sqref="H30:L40 H42:L43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INSTRUCCIONES</vt:lpstr>
      <vt:lpstr>1. RELACIÓN FACTURAS</vt:lpstr>
      <vt:lpstr>2. GASTOS SALARIALES Y DE SS</vt:lpstr>
      <vt:lpstr>3. GASTO DECLARADO SUBVENC.</vt:lpstr>
      <vt:lpstr>4. FUENTES DE FINANCIACIÓN</vt:lpstr>
      <vt:lpstr>GESTIÓN JUSTIFICACIÓN</vt:lpstr>
      <vt:lpstr>DATOS</vt:lpstr>
      <vt:lpstr>INFORME ANUAL 2025</vt:lpstr>
      <vt:lpstr>LOCALIDADES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X064614</dc:creator>
  <cp:lastModifiedBy>X080963</cp:lastModifiedBy>
  <dcterms:created xsi:type="dcterms:W3CDTF">2021-10-01T11:18:19Z</dcterms:created>
  <dcterms:modified xsi:type="dcterms:W3CDTF">2025-04-15T06:47:33Z</dcterms:modified>
</cp:coreProperties>
</file>